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imam/Personal/15-For-50/"/>
    </mc:Choice>
  </mc:AlternateContent>
  <xr:revisionPtr revIDLastSave="0" documentId="13_ncr:1_{1F071C76-A9B7-7446-8161-CFBA942A9DC7}" xr6:coauthVersionLast="45" xr6:coauthVersionMax="45" xr10:uidLastSave="{00000000-0000-0000-0000-000000000000}"/>
  <bookViews>
    <workbookView xWindow="0" yWindow="0" windowWidth="33600" windowHeight="21000" activeTab="3" xr2:uid="{A414920B-AA94-6E44-AEE3-541A17C74404}"/>
  </bookViews>
  <sheets>
    <sheet name="Source" sheetId="1" r:id="rId1"/>
    <sheet name="Train" sheetId="2" r:id="rId2"/>
    <sheet name="Test" sheetId="4" r:id="rId3"/>
    <sheet name="Map" sheetId="5" r:id="rId4"/>
    <sheet name="latlong" sheetId="7" r:id="rId5"/>
    <sheet name="StateVT" sheetId="3" r:id="rId6"/>
  </sheets>
  <externalReferences>
    <externalReference r:id="rId7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" i="5" l="1"/>
  <c r="L2" i="5"/>
  <c r="K3" i="5" a="1"/>
  <c r="K3" i="5" s="1"/>
  <c r="K4" i="5" a="1"/>
  <c r="K4" i="5" s="1"/>
  <c r="K5" i="5" a="1"/>
  <c r="K5" i="5"/>
  <c r="K6" i="5" a="1"/>
  <c r="K6" i="5" s="1"/>
  <c r="K7" i="5" a="1"/>
  <c r="K7" i="5" s="1"/>
  <c r="K8" i="5" a="1"/>
  <c r="K8" i="5"/>
  <c r="K9" i="5" a="1"/>
  <c r="K9" i="5" s="1"/>
  <c r="K10" i="5" a="1"/>
  <c r="K10" i="5" s="1"/>
  <c r="K11" i="5" a="1"/>
  <c r="K11" i="5"/>
  <c r="K12" i="5" a="1"/>
  <c r="K12" i="5" s="1"/>
  <c r="K13" i="5" a="1"/>
  <c r="K13" i="5" s="1"/>
  <c r="K14" i="5" a="1"/>
  <c r="K14" i="5"/>
  <c r="K15" i="5" a="1"/>
  <c r="K15" i="5" s="1"/>
  <c r="K16" i="5" a="1"/>
  <c r="K16" i="5" s="1"/>
  <c r="K17" i="5" a="1"/>
  <c r="K17" i="5"/>
  <c r="K18" i="5" a="1"/>
  <c r="K18" i="5" s="1"/>
  <c r="K19" i="5" a="1"/>
  <c r="K19" i="5" s="1"/>
  <c r="K20" i="5" a="1"/>
  <c r="K20" i="5"/>
  <c r="K21" i="5" a="1"/>
  <c r="K21" i="5" s="1"/>
  <c r="K22" i="5" a="1"/>
  <c r="K22" i="5" s="1"/>
  <c r="K23" i="5" a="1"/>
  <c r="K23" i="5"/>
  <c r="K24" i="5" a="1"/>
  <c r="K24" i="5" s="1"/>
  <c r="K25" i="5" a="1"/>
  <c r="K25" i="5" s="1"/>
  <c r="K26" i="5" a="1"/>
  <c r="K26" i="5"/>
  <c r="K27" i="5" a="1"/>
  <c r="K27" i="5" s="1"/>
  <c r="K28" i="5" a="1"/>
  <c r="K28" i="5" s="1"/>
  <c r="K29" i="5" a="1"/>
  <c r="K29" i="5"/>
  <c r="K30" i="5" a="1"/>
  <c r="K30" i="5" s="1"/>
  <c r="K31" i="5" a="1"/>
  <c r="K31" i="5" s="1"/>
  <c r="K32" i="5" a="1"/>
  <c r="K32" i="5"/>
  <c r="K33" i="5" a="1"/>
  <c r="K33" i="5" s="1"/>
  <c r="K34" i="5" a="1"/>
  <c r="K34" i="5" s="1"/>
  <c r="K35" i="5" a="1"/>
  <c r="K35" i="5"/>
  <c r="K36" i="5" a="1"/>
  <c r="K36" i="5" s="1"/>
  <c r="K37" i="5" a="1"/>
  <c r="K37" i="5" s="1"/>
  <c r="K38" i="5" a="1"/>
  <c r="K38" i="5"/>
  <c r="K39" i="5" a="1"/>
  <c r="K39" i="5" s="1"/>
  <c r="K40" i="5" a="1"/>
  <c r="K40" i="5" s="1"/>
  <c r="K41" i="5" a="1"/>
  <c r="K41" i="5"/>
  <c r="K42" i="5" a="1"/>
  <c r="K42" i="5" s="1"/>
  <c r="K43" i="5" a="1"/>
  <c r="K43" i="5" s="1"/>
  <c r="K44" i="5" a="1"/>
  <c r="K44" i="5"/>
  <c r="K45" i="5" a="1"/>
  <c r="K45" i="5" s="1"/>
  <c r="K46" i="5" a="1"/>
  <c r="K46" i="5" s="1"/>
  <c r="K47" i="5" a="1"/>
  <c r="K47" i="5" s="1"/>
  <c r="K48" i="5" a="1"/>
  <c r="K48" i="5" s="1"/>
  <c r="K49" i="5" a="1"/>
  <c r="K49" i="5" s="1"/>
  <c r="K50" i="5" a="1"/>
  <c r="K50" i="5"/>
  <c r="K51" i="5" a="1"/>
  <c r="K51" i="5" s="1"/>
  <c r="K52" i="5" a="1"/>
  <c r="K52" i="5" s="1"/>
  <c r="K2" i="5" a="1"/>
  <c r="K2" i="5" s="1"/>
  <c r="A52" i="5" a="1"/>
  <c r="A52" i="5" s="1"/>
  <c r="A51" i="5" a="1"/>
  <c r="A51" i="5" s="1"/>
  <c r="A50" i="5" a="1"/>
  <c r="A50" i="5" s="1"/>
  <c r="A49" i="5" a="1"/>
  <c r="A49" i="5" s="1"/>
  <c r="A48" i="5" a="1"/>
  <c r="A48" i="5" s="1"/>
  <c r="A47" i="5" a="1"/>
  <c r="A47" i="5" s="1"/>
  <c r="A46" i="5" a="1"/>
  <c r="A46" i="5" s="1"/>
  <c r="A45" i="5" a="1"/>
  <c r="A45" i="5" s="1"/>
  <c r="A44" i="5" a="1"/>
  <c r="A44" i="5" s="1"/>
  <c r="A43" i="5"/>
  <c r="A43" i="5" a="1"/>
  <c r="A42" i="5"/>
  <c r="A42" i="5" a="1"/>
  <c r="A41" i="5" a="1"/>
  <c r="A41" i="5" s="1"/>
  <c r="A40" i="5" a="1"/>
  <c r="A40" i="5" s="1"/>
  <c r="A39" i="5" a="1"/>
  <c r="A39" i="5" s="1"/>
  <c r="A38" i="5" a="1"/>
  <c r="A38" i="5" s="1"/>
  <c r="A37" i="5" a="1"/>
  <c r="A37" i="5" s="1"/>
  <c r="A36" i="5"/>
  <c r="A36" i="5" a="1"/>
  <c r="A35" i="5" a="1"/>
  <c r="A35" i="5" s="1"/>
  <c r="A34" i="5" a="1"/>
  <c r="A34" i="5" s="1"/>
  <c r="A33" i="5" a="1"/>
  <c r="A33" i="5" s="1"/>
  <c r="A32" i="5" a="1"/>
  <c r="A32" i="5" s="1"/>
  <c r="A31" i="5" a="1"/>
  <c r="A31" i="5" s="1"/>
  <c r="A30" i="5" a="1"/>
  <c r="A30" i="5" s="1"/>
  <c r="A29" i="5" a="1"/>
  <c r="A29" i="5" s="1"/>
  <c r="A28" i="5" a="1"/>
  <c r="A28" i="5" s="1"/>
  <c r="A27" i="5" a="1"/>
  <c r="A27" i="5" s="1"/>
  <c r="A26" i="5" a="1"/>
  <c r="A26" i="5" s="1"/>
  <c r="A25" i="5" a="1"/>
  <c r="A25" i="5" s="1"/>
  <c r="A24" i="5"/>
  <c r="A24" i="5" a="1"/>
  <c r="A23" i="5" a="1"/>
  <c r="A23" i="5" s="1"/>
  <c r="A22" i="5" a="1"/>
  <c r="A22" i="5" s="1"/>
  <c r="A21" i="5" a="1"/>
  <c r="A21" i="5" s="1"/>
  <c r="A20" i="5" a="1"/>
  <c r="A20" i="5" s="1"/>
  <c r="A19" i="5" a="1"/>
  <c r="A19" i="5" s="1"/>
  <c r="A18" i="5"/>
  <c r="A18" i="5" a="1"/>
  <c r="A17" i="5" a="1"/>
  <c r="A17" i="5" s="1"/>
  <c r="A16" i="5" a="1"/>
  <c r="A16" i="5" s="1"/>
  <c r="A15" i="5" a="1"/>
  <c r="A15" i="5" s="1"/>
  <c r="A14" i="5" a="1"/>
  <c r="A14" i="5" s="1"/>
  <c r="A13" i="5" a="1"/>
  <c r="A13" i="5" s="1"/>
  <c r="A12" i="5"/>
  <c r="A12" i="5" a="1"/>
  <c r="A11" i="5" a="1"/>
  <c r="A11" i="5" s="1"/>
  <c r="A10" i="5" a="1"/>
  <c r="A10" i="5" s="1"/>
  <c r="A9" i="5" a="1"/>
  <c r="A9" i="5" s="1"/>
  <c r="A8" i="5" a="1"/>
  <c r="A8" i="5" s="1"/>
  <c r="A7" i="5" a="1"/>
  <c r="A7" i="5" s="1"/>
  <c r="A6" i="5"/>
  <c r="A6" i="5" a="1"/>
  <c r="A5" i="5" a="1"/>
  <c r="A5" i="5" s="1"/>
  <c r="A4" i="5" a="1"/>
  <c r="A4" i="5" s="1"/>
  <c r="A3" i="5" a="1"/>
  <c r="A3" i="5" s="1"/>
  <c r="A2" i="5" a="1"/>
  <c r="A2" i="5" s="1"/>
  <c r="K3" i="4"/>
  <c r="L3" i="4" s="1"/>
  <c r="K4" i="4"/>
  <c r="K5" i="4"/>
  <c r="K6" i="4"/>
  <c r="K7" i="4"/>
  <c r="K8" i="4"/>
  <c r="K9" i="4"/>
  <c r="L9" i="4" s="1"/>
  <c r="K10" i="4"/>
  <c r="K11" i="4"/>
  <c r="K12" i="4"/>
  <c r="K13" i="4"/>
  <c r="L13" i="4" s="1"/>
  <c r="K2" i="4"/>
  <c r="L4" i="4"/>
  <c r="L6" i="4"/>
  <c r="L7" i="4"/>
  <c r="L5" i="4"/>
  <c r="L8" i="4"/>
  <c r="L10" i="4"/>
  <c r="L11" i="4"/>
  <c r="L12" i="4"/>
  <c r="L2" i="4"/>
  <c r="G2" i="5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3" i="4"/>
  <c r="E4" i="4"/>
  <c r="E5" i="4"/>
  <c r="E6" i="4"/>
  <c r="E7" i="4"/>
  <c r="E8" i="4"/>
  <c r="E9" i="4"/>
  <c r="E10" i="4"/>
  <c r="E11" i="4"/>
  <c r="E12" i="4"/>
  <c r="E13" i="4"/>
  <c r="E2" i="4"/>
  <c r="K3" i="2" a="1"/>
  <c r="K3" i="2" s="1"/>
  <c r="K4" i="2" a="1"/>
  <c r="K4" i="2" s="1"/>
  <c r="K5" i="2" a="1"/>
  <c r="K5" i="2" s="1"/>
  <c r="K6" i="2" a="1"/>
  <c r="K6" i="2"/>
  <c r="K7" i="2" a="1"/>
  <c r="K7" i="2"/>
  <c r="K8" i="2" a="1"/>
  <c r="K8" i="2"/>
  <c r="K9" i="2" a="1"/>
  <c r="K9" i="2" s="1"/>
  <c r="K2" i="2" a="1"/>
  <c r="K2" i="2" s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2" i="2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2" i="2"/>
  <c r="U2" i="1"/>
  <c r="S97" i="1"/>
  <c r="J97" i="1" s="1"/>
  <c r="R97" i="1"/>
  <c r="Q97" i="1"/>
  <c r="P97" i="1"/>
  <c r="O97" i="1"/>
  <c r="I97" i="1"/>
  <c r="G97" i="1"/>
  <c r="F97" i="1"/>
  <c r="M97" i="1" s="1"/>
  <c r="E97" i="1"/>
  <c r="D97" i="1"/>
  <c r="C97" i="1"/>
  <c r="B97" i="1"/>
  <c r="A97" i="1"/>
  <c r="S96" i="1"/>
  <c r="R96" i="1"/>
  <c r="Q96" i="1"/>
  <c r="P96" i="1"/>
  <c r="O96" i="1"/>
  <c r="M96" i="1"/>
  <c r="L96" i="1"/>
  <c r="J96" i="1"/>
  <c r="I96" i="1"/>
  <c r="G96" i="1"/>
  <c r="F96" i="1"/>
  <c r="E96" i="1"/>
  <c r="D96" i="1"/>
  <c r="C96" i="1"/>
  <c r="B96" i="1"/>
  <c r="A96" i="1"/>
  <c r="S95" i="1"/>
  <c r="J95" i="1" s="1"/>
  <c r="R95" i="1"/>
  <c r="Q95" i="1"/>
  <c r="P95" i="1"/>
  <c r="O95" i="1"/>
  <c r="M95" i="1"/>
  <c r="L95" i="1"/>
  <c r="I95" i="1"/>
  <c r="G95" i="1"/>
  <c r="F95" i="1"/>
  <c r="E95" i="1"/>
  <c r="D95" i="1"/>
  <c r="C95" i="1"/>
  <c r="B95" i="1"/>
  <c r="A95" i="1"/>
  <c r="S94" i="1"/>
  <c r="J94" i="1" s="1"/>
  <c r="R94" i="1"/>
  <c r="Q94" i="1"/>
  <c r="P94" i="1"/>
  <c r="O94" i="1"/>
  <c r="I94" i="1"/>
  <c r="G94" i="1"/>
  <c r="F94" i="1"/>
  <c r="M94" i="1" s="1"/>
  <c r="E94" i="1"/>
  <c r="D94" i="1"/>
  <c r="C94" i="1"/>
  <c r="B94" i="1"/>
  <c r="A94" i="1"/>
  <c r="S93" i="1"/>
  <c r="J93" i="1" s="1"/>
  <c r="R93" i="1"/>
  <c r="Q93" i="1"/>
  <c r="P93" i="1"/>
  <c r="O93" i="1"/>
  <c r="L93" i="1"/>
  <c r="I93" i="1"/>
  <c r="G93" i="1"/>
  <c r="F93" i="1"/>
  <c r="M93" i="1" s="1"/>
  <c r="E93" i="1"/>
  <c r="D93" i="1"/>
  <c r="C93" i="1"/>
  <c r="B93" i="1"/>
  <c r="A93" i="1"/>
  <c r="S92" i="1"/>
  <c r="R92" i="1"/>
  <c r="Q92" i="1"/>
  <c r="P92" i="1"/>
  <c r="O92" i="1"/>
  <c r="M92" i="1"/>
  <c r="L92" i="1"/>
  <c r="J92" i="1"/>
  <c r="I92" i="1"/>
  <c r="G92" i="1"/>
  <c r="F92" i="1"/>
  <c r="E92" i="1"/>
  <c r="D92" i="1"/>
  <c r="C92" i="1"/>
  <c r="B92" i="1"/>
  <c r="A92" i="1"/>
  <c r="S91" i="1"/>
  <c r="J91" i="1" s="1"/>
  <c r="R91" i="1"/>
  <c r="Q91" i="1"/>
  <c r="P91" i="1"/>
  <c r="O91" i="1"/>
  <c r="M91" i="1"/>
  <c r="L91" i="1"/>
  <c r="I91" i="1"/>
  <c r="G91" i="1"/>
  <c r="F91" i="1"/>
  <c r="E91" i="1"/>
  <c r="D91" i="1"/>
  <c r="C91" i="1"/>
  <c r="B91" i="1"/>
  <c r="A91" i="1"/>
  <c r="S90" i="1"/>
  <c r="J90" i="1" s="1"/>
  <c r="R90" i="1"/>
  <c r="Q90" i="1"/>
  <c r="P90" i="1"/>
  <c r="O90" i="1"/>
  <c r="I90" i="1"/>
  <c r="G90" i="1"/>
  <c r="F90" i="1"/>
  <c r="E90" i="1"/>
  <c r="D90" i="1"/>
  <c r="C90" i="1"/>
  <c r="B90" i="1"/>
  <c r="A90" i="1"/>
  <c r="S89" i="1"/>
  <c r="R89" i="1"/>
  <c r="Q89" i="1"/>
  <c r="P89" i="1"/>
  <c r="O89" i="1"/>
  <c r="J89" i="1"/>
  <c r="I89" i="1"/>
  <c r="G89" i="1"/>
  <c r="F89" i="1"/>
  <c r="E89" i="1"/>
  <c r="D89" i="1"/>
  <c r="C89" i="1"/>
  <c r="B89" i="1"/>
  <c r="A89" i="1"/>
  <c r="S88" i="1"/>
  <c r="R88" i="1"/>
  <c r="Q88" i="1"/>
  <c r="P88" i="1"/>
  <c r="O88" i="1"/>
  <c r="M88" i="1"/>
  <c r="L88" i="1"/>
  <c r="J88" i="1"/>
  <c r="I88" i="1"/>
  <c r="G88" i="1"/>
  <c r="F88" i="1"/>
  <c r="E88" i="1"/>
  <c r="D88" i="1"/>
  <c r="C88" i="1"/>
  <c r="B88" i="1"/>
  <c r="A88" i="1"/>
  <c r="S87" i="1"/>
  <c r="J87" i="1" s="1"/>
  <c r="R87" i="1"/>
  <c r="Q87" i="1"/>
  <c r="P87" i="1"/>
  <c r="O87" i="1"/>
  <c r="M87" i="1"/>
  <c r="L87" i="1"/>
  <c r="I87" i="1"/>
  <c r="G87" i="1"/>
  <c r="F87" i="1"/>
  <c r="E87" i="1"/>
  <c r="D87" i="1"/>
  <c r="C87" i="1"/>
  <c r="B87" i="1"/>
  <c r="A87" i="1"/>
  <c r="S86" i="1"/>
  <c r="J86" i="1" s="1"/>
  <c r="R86" i="1"/>
  <c r="Q86" i="1"/>
  <c r="P86" i="1"/>
  <c r="O86" i="1"/>
  <c r="I86" i="1"/>
  <c r="G86" i="1"/>
  <c r="F86" i="1"/>
  <c r="E86" i="1"/>
  <c r="D86" i="1"/>
  <c r="C86" i="1"/>
  <c r="B86" i="1"/>
  <c r="A86" i="1"/>
  <c r="S85" i="1"/>
  <c r="J85" i="1" s="1"/>
  <c r="R85" i="1"/>
  <c r="Q85" i="1"/>
  <c r="P85" i="1"/>
  <c r="O85" i="1"/>
  <c r="I85" i="1"/>
  <c r="G85" i="1"/>
  <c r="F85" i="1"/>
  <c r="E85" i="1"/>
  <c r="D85" i="1"/>
  <c r="C85" i="1"/>
  <c r="B85" i="1"/>
  <c r="A85" i="1"/>
  <c r="S84" i="1"/>
  <c r="R84" i="1"/>
  <c r="Q84" i="1"/>
  <c r="P84" i="1"/>
  <c r="O84" i="1"/>
  <c r="M84" i="1"/>
  <c r="L84" i="1"/>
  <c r="J84" i="1"/>
  <c r="I84" i="1"/>
  <c r="G84" i="1"/>
  <c r="F84" i="1"/>
  <c r="E84" i="1"/>
  <c r="D84" i="1"/>
  <c r="C84" i="1"/>
  <c r="B84" i="1"/>
  <c r="A84" i="1"/>
  <c r="S83" i="1"/>
  <c r="J83" i="1" s="1"/>
  <c r="R83" i="1"/>
  <c r="Q83" i="1"/>
  <c r="P83" i="1"/>
  <c r="O83" i="1"/>
  <c r="M83" i="1"/>
  <c r="L83" i="1"/>
  <c r="I83" i="1"/>
  <c r="G83" i="1"/>
  <c r="F83" i="1"/>
  <c r="E83" i="1"/>
  <c r="D83" i="1"/>
  <c r="C83" i="1"/>
  <c r="B83" i="1"/>
  <c r="A83" i="1"/>
  <c r="S82" i="1"/>
  <c r="J82" i="1" s="1"/>
  <c r="R82" i="1"/>
  <c r="Q82" i="1"/>
  <c r="P82" i="1"/>
  <c r="O82" i="1"/>
  <c r="I82" i="1"/>
  <c r="G82" i="1"/>
  <c r="F82" i="1"/>
  <c r="E82" i="1"/>
  <c r="D82" i="1"/>
  <c r="C82" i="1"/>
  <c r="B82" i="1"/>
  <c r="A82" i="1"/>
  <c r="S81" i="1"/>
  <c r="R81" i="1"/>
  <c r="Q81" i="1"/>
  <c r="P81" i="1"/>
  <c r="O81" i="1"/>
  <c r="M81" i="1"/>
  <c r="L81" i="1"/>
  <c r="J81" i="1"/>
  <c r="I81" i="1"/>
  <c r="G81" i="1"/>
  <c r="F81" i="1"/>
  <c r="E81" i="1"/>
  <c r="D81" i="1"/>
  <c r="C81" i="1"/>
  <c r="B81" i="1"/>
  <c r="A81" i="1"/>
  <c r="S80" i="1"/>
  <c r="R80" i="1"/>
  <c r="Q80" i="1"/>
  <c r="P80" i="1"/>
  <c r="O80" i="1"/>
  <c r="M80" i="1"/>
  <c r="L80" i="1"/>
  <c r="J80" i="1"/>
  <c r="I80" i="1"/>
  <c r="G80" i="1"/>
  <c r="F80" i="1"/>
  <c r="E80" i="1"/>
  <c r="D80" i="1"/>
  <c r="C80" i="1"/>
  <c r="B80" i="1"/>
  <c r="A80" i="1"/>
  <c r="S79" i="1"/>
  <c r="J79" i="1" s="1"/>
  <c r="R79" i="1"/>
  <c r="Q79" i="1"/>
  <c r="P79" i="1"/>
  <c r="O79" i="1"/>
  <c r="M79" i="1"/>
  <c r="L79" i="1"/>
  <c r="I79" i="1"/>
  <c r="G79" i="1"/>
  <c r="F79" i="1"/>
  <c r="E79" i="1"/>
  <c r="D79" i="1"/>
  <c r="C79" i="1"/>
  <c r="B79" i="1"/>
  <c r="A79" i="1"/>
  <c r="S78" i="1"/>
  <c r="J78" i="1" s="1"/>
  <c r="R78" i="1"/>
  <c r="Q78" i="1"/>
  <c r="P78" i="1"/>
  <c r="O78" i="1"/>
  <c r="I78" i="1"/>
  <c r="G78" i="1"/>
  <c r="F78" i="1"/>
  <c r="E78" i="1"/>
  <c r="D78" i="1"/>
  <c r="C78" i="1"/>
  <c r="B78" i="1"/>
  <c r="A78" i="1"/>
  <c r="S77" i="1"/>
  <c r="R77" i="1"/>
  <c r="Q77" i="1"/>
  <c r="P77" i="1"/>
  <c r="O77" i="1"/>
  <c r="M77" i="1"/>
  <c r="L77" i="1"/>
  <c r="J77" i="1"/>
  <c r="I77" i="1"/>
  <c r="G77" i="1"/>
  <c r="F77" i="1"/>
  <c r="E77" i="1"/>
  <c r="D77" i="1"/>
  <c r="C77" i="1"/>
  <c r="B77" i="1"/>
  <c r="A77" i="1"/>
  <c r="S76" i="1"/>
  <c r="R76" i="1"/>
  <c r="Q76" i="1"/>
  <c r="P76" i="1"/>
  <c r="O76" i="1"/>
  <c r="M76" i="1"/>
  <c r="L76" i="1"/>
  <c r="J76" i="1"/>
  <c r="I76" i="1"/>
  <c r="G76" i="1"/>
  <c r="F76" i="1"/>
  <c r="E76" i="1"/>
  <c r="D76" i="1"/>
  <c r="C76" i="1"/>
  <c r="B76" i="1"/>
  <c r="A76" i="1"/>
  <c r="S75" i="1"/>
  <c r="J75" i="1" s="1"/>
  <c r="R75" i="1"/>
  <c r="Q75" i="1"/>
  <c r="P75" i="1"/>
  <c r="O75" i="1"/>
  <c r="L75" i="1"/>
  <c r="I75" i="1"/>
  <c r="G75" i="1"/>
  <c r="F75" i="1"/>
  <c r="M75" i="1" s="1"/>
  <c r="E75" i="1"/>
  <c r="D75" i="1"/>
  <c r="C75" i="1"/>
  <c r="B75" i="1"/>
  <c r="A75" i="1"/>
  <c r="S74" i="1"/>
  <c r="J74" i="1" s="1"/>
  <c r="R74" i="1"/>
  <c r="Q74" i="1"/>
  <c r="P74" i="1"/>
  <c r="O74" i="1"/>
  <c r="I74" i="1"/>
  <c r="G74" i="1"/>
  <c r="F74" i="1"/>
  <c r="E74" i="1"/>
  <c r="D74" i="1"/>
  <c r="C74" i="1"/>
  <c r="B74" i="1"/>
  <c r="A74" i="1"/>
  <c r="S73" i="1"/>
  <c r="J73" i="1" s="1"/>
  <c r="R73" i="1"/>
  <c r="Q73" i="1"/>
  <c r="P73" i="1"/>
  <c r="O73" i="1"/>
  <c r="M73" i="1"/>
  <c r="I73" i="1"/>
  <c r="G73" i="1"/>
  <c r="F73" i="1"/>
  <c r="L73" i="1" s="1"/>
  <c r="E73" i="1"/>
  <c r="D73" i="1"/>
  <c r="C73" i="1"/>
  <c r="B73" i="1"/>
  <c r="A73" i="1"/>
  <c r="S72" i="1"/>
  <c r="R72" i="1"/>
  <c r="Q72" i="1"/>
  <c r="P72" i="1"/>
  <c r="O72" i="1"/>
  <c r="M72" i="1"/>
  <c r="L72" i="1"/>
  <c r="J72" i="1"/>
  <c r="I72" i="1"/>
  <c r="G72" i="1"/>
  <c r="F72" i="1"/>
  <c r="E72" i="1"/>
  <c r="D72" i="1"/>
  <c r="C72" i="1"/>
  <c r="B72" i="1"/>
  <c r="A72" i="1"/>
  <c r="S71" i="1"/>
  <c r="R71" i="1"/>
  <c r="Q71" i="1"/>
  <c r="P71" i="1"/>
  <c r="O71" i="1"/>
  <c r="M71" i="1"/>
  <c r="L71" i="1"/>
  <c r="J71" i="1"/>
  <c r="I71" i="1"/>
  <c r="G71" i="1"/>
  <c r="F71" i="1"/>
  <c r="E71" i="1"/>
  <c r="D71" i="1"/>
  <c r="C71" i="1"/>
  <c r="B71" i="1"/>
  <c r="A71" i="1"/>
  <c r="S70" i="1"/>
  <c r="J70" i="1" s="1"/>
  <c r="R70" i="1"/>
  <c r="Q70" i="1"/>
  <c r="P70" i="1"/>
  <c r="O70" i="1"/>
  <c r="I70" i="1"/>
  <c r="G70" i="1"/>
  <c r="F70" i="1"/>
  <c r="E70" i="1"/>
  <c r="D70" i="1"/>
  <c r="C70" i="1"/>
  <c r="B70" i="1"/>
  <c r="A70" i="1"/>
  <c r="S69" i="1"/>
  <c r="J69" i="1" s="1"/>
  <c r="R69" i="1"/>
  <c r="Q69" i="1"/>
  <c r="P69" i="1"/>
  <c r="O69" i="1"/>
  <c r="L69" i="1"/>
  <c r="I69" i="1"/>
  <c r="G69" i="1"/>
  <c r="F69" i="1"/>
  <c r="M69" i="1" s="1"/>
  <c r="E69" i="1"/>
  <c r="D69" i="1"/>
  <c r="C69" i="1"/>
  <c r="B69" i="1"/>
  <c r="A69" i="1"/>
  <c r="S68" i="1"/>
  <c r="R68" i="1"/>
  <c r="Q68" i="1"/>
  <c r="P68" i="1"/>
  <c r="O68" i="1"/>
  <c r="M68" i="1"/>
  <c r="L68" i="1"/>
  <c r="J68" i="1"/>
  <c r="I68" i="1"/>
  <c r="G68" i="1"/>
  <c r="F68" i="1"/>
  <c r="E68" i="1"/>
  <c r="D68" i="1"/>
  <c r="C68" i="1"/>
  <c r="B68" i="1"/>
  <c r="A68" i="1"/>
  <c r="S67" i="1"/>
  <c r="R67" i="1"/>
  <c r="Q67" i="1"/>
  <c r="P67" i="1"/>
  <c r="O67" i="1"/>
  <c r="M67" i="1"/>
  <c r="L67" i="1"/>
  <c r="J67" i="1"/>
  <c r="I67" i="1"/>
  <c r="G67" i="1"/>
  <c r="F67" i="1"/>
  <c r="E67" i="1"/>
  <c r="D67" i="1"/>
  <c r="C67" i="1"/>
  <c r="B67" i="1"/>
  <c r="A67" i="1"/>
  <c r="S66" i="1"/>
  <c r="J66" i="1" s="1"/>
  <c r="R66" i="1"/>
  <c r="Q66" i="1"/>
  <c r="P66" i="1"/>
  <c r="O66" i="1"/>
  <c r="I66" i="1"/>
  <c r="G66" i="1"/>
  <c r="F66" i="1"/>
  <c r="E66" i="1"/>
  <c r="D66" i="1"/>
  <c r="C66" i="1"/>
  <c r="B66" i="1"/>
  <c r="A66" i="1"/>
  <c r="S65" i="1"/>
  <c r="R65" i="1"/>
  <c r="Q65" i="1"/>
  <c r="P65" i="1"/>
  <c r="O65" i="1"/>
  <c r="M65" i="1"/>
  <c r="L65" i="1"/>
  <c r="J65" i="1"/>
  <c r="I65" i="1"/>
  <c r="G65" i="1"/>
  <c r="F65" i="1"/>
  <c r="E65" i="1"/>
  <c r="D65" i="1"/>
  <c r="C65" i="1"/>
  <c r="B65" i="1"/>
  <c r="A65" i="1"/>
  <c r="S64" i="1"/>
  <c r="R64" i="1"/>
  <c r="Q64" i="1"/>
  <c r="P64" i="1"/>
  <c r="O64" i="1"/>
  <c r="M64" i="1"/>
  <c r="L64" i="1"/>
  <c r="J64" i="1"/>
  <c r="I64" i="1"/>
  <c r="G64" i="1"/>
  <c r="F64" i="1"/>
  <c r="E64" i="1"/>
  <c r="D64" i="1"/>
  <c r="C64" i="1"/>
  <c r="B64" i="1"/>
  <c r="A64" i="1"/>
  <c r="S63" i="1"/>
  <c r="R63" i="1"/>
  <c r="Q63" i="1"/>
  <c r="P63" i="1"/>
  <c r="O63" i="1"/>
  <c r="M63" i="1"/>
  <c r="L63" i="1"/>
  <c r="J63" i="1"/>
  <c r="I63" i="1"/>
  <c r="G63" i="1"/>
  <c r="F63" i="1"/>
  <c r="E63" i="1"/>
  <c r="D63" i="1"/>
  <c r="C63" i="1"/>
  <c r="B63" i="1"/>
  <c r="A63" i="1"/>
  <c r="S62" i="1"/>
  <c r="J62" i="1" s="1"/>
  <c r="R62" i="1"/>
  <c r="Q62" i="1"/>
  <c r="P62" i="1"/>
  <c r="O62" i="1"/>
  <c r="I62" i="1"/>
  <c r="G62" i="1"/>
  <c r="F62" i="1"/>
  <c r="E62" i="1"/>
  <c r="D62" i="1"/>
  <c r="C62" i="1"/>
  <c r="B62" i="1"/>
  <c r="A62" i="1"/>
  <c r="S61" i="1"/>
  <c r="R61" i="1"/>
  <c r="Q61" i="1"/>
  <c r="P61" i="1"/>
  <c r="O61" i="1"/>
  <c r="M61" i="1"/>
  <c r="L61" i="1"/>
  <c r="J61" i="1"/>
  <c r="I61" i="1"/>
  <c r="G61" i="1"/>
  <c r="F61" i="1"/>
  <c r="E61" i="1"/>
  <c r="D61" i="1"/>
  <c r="C61" i="1"/>
  <c r="B61" i="1"/>
  <c r="A61" i="1"/>
  <c r="S60" i="1"/>
  <c r="R60" i="1"/>
  <c r="Q60" i="1"/>
  <c r="P60" i="1"/>
  <c r="O60" i="1"/>
  <c r="M60" i="1"/>
  <c r="J60" i="1"/>
  <c r="I60" i="1"/>
  <c r="G60" i="1"/>
  <c r="F60" i="1"/>
  <c r="L60" i="1" s="1"/>
  <c r="E60" i="1"/>
  <c r="D60" i="1"/>
  <c r="C60" i="1"/>
  <c r="B60" i="1"/>
  <c r="A60" i="1"/>
  <c r="S59" i="1"/>
  <c r="R59" i="1"/>
  <c r="Q59" i="1"/>
  <c r="P59" i="1"/>
  <c r="O59" i="1"/>
  <c r="M59" i="1"/>
  <c r="L59" i="1"/>
  <c r="J59" i="1"/>
  <c r="I59" i="1"/>
  <c r="G59" i="1"/>
  <c r="F59" i="1"/>
  <c r="E59" i="1"/>
  <c r="D59" i="1"/>
  <c r="C59" i="1"/>
  <c r="B59" i="1"/>
  <c r="A59" i="1"/>
  <c r="S58" i="1"/>
  <c r="J58" i="1" s="1"/>
  <c r="R58" i="1"/>
  <c r="Q58" i="1"/>
  <c r="P58" i="1"/>
  <c r="O58" i="1"/>
  <c r="M58" i="1"/>
  <c r="L58" i="1"/>
  <c r="I58" i="1"/>
  <c r="G58" i="1"/>
  <c r="F58" i="1"/>
  <c r="E58" i="1"/>
  <c r="D58" i="1"/>
  <c r="C58" i="1"/>
  <c r="B58" i="1"/>
  <c r="A58" i="1"/>
  <c r="S57" i="1"/>
  <c r="R57" i="1"/>
  <c r="Q57" i="1"/>
  <c r="P57" i="1"/>
  <c r="O57" i="1"/>
  <c r="J57" i="1"/>
  <c r="I57" i="1"/>
  <c r="G57" i="1"/>
  <c r="F57" i="1"/>
  <c r="M57" i="1" s="1"/>
  <c r="E57" i="1"/>
  <c r="D57" i="1"/>
  <c r="C57" i="1"/>
  <c r="B57" i="1"/>
  <c r="A57" i="1"/>
  <c r="S56" i="1"/>
  <c r="J56" i="1" s="1"/>
  <c r="R56" i="1"/>
  <c r="Q56" i="1"/>
  <c r="P56" i="1"/>
  <c r="O56" i="1"/>
  <c r="L56" i="1"/>
  <c r="I56" i="1"/>
  <c r="G56" i="1"/>
  <c r="F56" i="1"/>
  <c r="M56" i="1" s="1"/>
  <c r="E56" i="1"/>
  <c r="D56" i="1"/>
  <c r="C56" i="1"/>
  <c r="B56" i="1"/>
  <c r="A56" i="1"/>
  <c r="S55" i="1"/>
  <c r="J55" i="1" s="1"/>
  <c r="R55" i="1"/>
  <c r="Q55" i="1"/>
  <c r="P55" i="1"/>
  <c r="O55" i="1"/>
  <c r="M55" i="1"/>
  <c r="L55" i="1"/>
  <c r="I55" i="1"/>
  <c r="G55" i="1"/>
  <c r="F55" i="1"/>
  <c r="E55" i="1"/>
  <c r="D55" i="1"/>
  <c r="C55" i="1"/>
  <c r="B55" i="1"/>
  <c r="A55" i="1"/>
  <c r="S54" i="1"/>
  <c r="J54" i="1" s="1"/>
  <c r="R54" i="1"/>
  <c r="Q54" i="1"/>
  <c r="P54" i="1"/>
  <c r="O54" i="1"/>
  <c r="I54" i="1"/>
  <c r="G54" i="1"/>
  <c r="F54" i="1"/>
  <c r="M54" i="1" s="1"/>
  <c r="E54" i="1"/>
  <c r="D54" i="1"/>
  <c r="C54" i="1"/>
  <c r="B54" i="1"/>
  <c r="A54" i="1"/>
  <c r="S53" i="1"/>
  <c r="J53" i="1" s="1"/>
  <c r="R53" i="1"/>
  <c r="Q53" i="1"/>
  <c r="P53" i="1"/>
  <c r="O53" i="1"/>
  <c r="I53" i="1"/>
  <c r="G53" i="1"/>
  <c r="F53" i="1"/>
  <c r="M53" i="1" s="1"/>
  <c r="E53" i="1"/>
  <c r="D53" i="1"/>
  <c r="C53" i="1"/>
  <c r="B53" i="1"/>
  <c r="A53" i="1"/>
  <c r="S52" i="1"/>
  <c r="J52" i="1" s="1"/>
  <c r="R52" i="1"/>
  <c r="Q52" i="1"/>
  <c r="P52" i="1"/>
  <c r="O52" i="1"/>
  <c r="M52" i="1"/>
  <c r="I52" i="1"/>
  <c r="G52" i="1"/>
  <c r="F52" i="1"/>
  <c r="L52" i="1" s="1"/>
  <c r="E52" i="1"/>
  <c r="D52" i="1"/>
  <c r="C52" i="1"/>
  <c r="B52" i="1"/>
  <c r="A52" i="1"/>
  <c r="S51" i="1"/>
  <c r="R51" i="1"/>
  <c r="Q51" i="1"/>
  <c r="P51" i="1"/>
  <c r="O51" i="1"/>
  <c r="M51" i="1"/>
  <c r="L51" i="1"/>
  <c r="J51" i="1"/>
  <c r="I51" i="1"/>
  <c r="G51" i="1"/>
  <c r="F51" i="1"/>
  <c r="E51" i="1"/>
  <c r="D51" i="1"/>
  <c r="C51" i="1"/>
  <c r="B51" i="1"/>
  <c r="A51" i="1"/>
  <c r="S50" i="1"/>
  <c r="J50" i="1" s="1"/>
  <c r="R50" i="1"/>
  <c r="Q50" i="1"/>
  <c r="P50" i="1"/>
  <c r="O50" i="1"/>
  <c r="M50" i="1"/>
  <c r="I50" i="1"/>
  <c r="G50" i="1"/>
  <c r="F50" i="1"/>
  <c r="L50" i="1" s="1"/>
  <c r="E50" i="1"/>
  <c r="D50" i="1"/>
  <c r="C50" i="1"/>
  <c r="B50" i="1"/>
  <c r="A50" i="1"/>
  <c r="S49" i="1"/>
  <c r="J49" i="1" s="1"/>
  <c r="R49" i="1"/>
  <c r="Q49" i="1"/>
  <c r="P49" i="1"/>
  <c r="O49" i="1"/>
  <c r="M49" i="1"/>
  <c r="I49" i="1"/>
  <c r="G49" i="1"/>
  <c r="F49" i="1"/>
  <c r="L49" i="1" s="1"/>
  <c r="E49" i="1"/>
  <c r="D49" i="1"/>
  <c r="C49" i="1"/>
  <c r="B49" i="1"/>
  <c r="A49" i="1"/>
  <c r="S48" i="1"/>
  <c r="R48" i="1"/>
  <c r="Q48" i="1"/>
  <c r="P48" i="1"/>
  <c r="O48" i="1"/>
  <c r="J48" i="1"/>
  <c r="I48" i="1"/>
  <c r="G48" i="1"/>
  <c r="F48" i="1"/>
  <c r="M48" i="1" s="1"/>
  <c r="E48" i="1"/>
  <c r="D48" i="1"/>
  <c r="C48" i="1"/>
  <c r="B48" i="1"/>
  <c r="A48" i="1"/>
  <c r="S47" i="1"/>
  <c r="R47" i="1"/>
  <c r="Q47" i="1"/>
  <c r="P47" i="1"/>
  <c r="O47" i="1"/>
  <c r="M47" i="1"/>
  <c r="L47" i="1"/>
  <c r="J47" i="1"/>
  <c r="I47" i="1"/>
  <c r="G47" i="1"/>
  <c r="F47" i="1"/>
  <c r="E47" i="1"/>
  <c r="D47" i="1"/>
  <c r="C47" i="1"/>
  <c r="B47" i="1"/>
  <c r="A47" i="1"/>
  <c r="S46" i="1"/>
  <c r="J46" i="1" s="1"/>
  <c r="R46" i="1"/>
  <c r="Q46" i="1"/>
  <c r="P46" i="1"/>
  <c r="O46" i="1"/>
  <c r="M46" i="1"/>
  <c r="I46" i="1"/>
  <c r="G46" i="1"/>
  <c r="F46" i="1"/>
  <c r="L46" i="1" s="1"/>
  <c r="E46" i="1"/>
  <c r="D46" i="1"/>
  <c r="C46" i="1"/>
  <c r="B46" i="1"/>
  <c r="A46" i="1"/>
  <c r="S45" i="1"/>
  <c r="J45" i="1" s="1"/>
  <c r="R45" i="1"/>
  <c r="Q45" i="1"/>
  <c r="P45" i="1"/>
  <c r="O45" i="1"/>
  <c r="M45" i="1"/>
  <c r="I45" i="1"/>
  <c r="G45" i="1"/>
  <c r="F45" i="1"/>
  <c r="L45" i="1" s="1"/>
  <c r="E45" i="1"/>
  <c r="D45" i="1"/>
  <c r="C45" i="1"/>
  <c r="B45" i="1"/>
  <c r="A45" i="1"/>
  <c r="S44" i="1"/>
  <c r="R44" i="1"/>
  <c r="Q44" i="1"/>
  <c r="P44" i="1"/>
  <c r="O44" i="1"/>
  <c r="J44" i="1"/>
  <c r="I44" i="1"/>
  <c r="G44" i="1"/>
  <c r="F44" i="1"/>
  <c r="E44" i="1"/>
  <c r="D44" i="1"/>
  <c r="C44" i="1"/>
  <c r="B44" i="1"/>
  <c r="A44" i="1"/>
  <c r="S43" i="1"/>
  <c r="R43" i="1"/>
  <c r="Q43" i="1"/>
  <c r="P43" i="1"/>
  <c r="O43" i="1"/>
  <c r="M43" i="1"/>
  <c r="L43" i="1"/>
  <c r="J43" i="1"/>
  <c r="I43" i="1"/>
  <c r="G43" i="1"/>
  <c r="F43" i="1"/>
  <c r="E43" i="1"/>
  <c r="D43" i="1"/>
  <c r="C43" i="1"/>
  <c r="B43" i="1"/>
  <c r="A43" i="1"/>
  <c r="S42" i="1"/>
  <c r="J42" i="1" s="1"/>
  <c r="R42" i="1"/>
  <c r="Q42" i="1"/>
  <c r="P42" i="1"/>
  <c r="O42" i="1"/>
  <c r="I42" i="1"/>
  <c r="G42" i="1"/>
  <c r="F42" i="1"/>
  <c r="L42" i="1" s="1"/>
  <c r="E42" i="1"/>
  <c r="D42" i="1"/>
  <c r="C42" i="1"/>
  <c r="B42" i="1"/>
  <c r="A42" i="1"/>
  <c r="S41" i="1"/>
  <c r="R41" i="1"/>
  <c r="Q41" i="1"/>
  <c r="P41" i="1"/>
  <c r="O41" i="1"/>
  <c r="M41" i="1"/>
  <c r="L41" i="1"/>
  <c r="J41" i="1"/>
  <c r="I41" i="1"/>
  <c r="G41" i="1"/>
  <c r="F41" i="1"/>
  <c r="E41" i="1"/>
  <c r="D41" i="1"/>
  <c r="C41" i="1"/>
  <c r="B41" i="1"/>
  <c r="A41" i="1"/>
  <c r="S40" i="1"/>
  <c r="R40" i="1"/>
  <c r="Q40" i="1"/>
  <c r="P40" i="1"/>
  <c r="O40" i="1"/>
  <c r="J40" i="1"/>
  <c r="I40" i="1"/>
  <c r="G40" i="1"/>
  <c r="F40" i="1"/>
  <c r="M40" i="1" s="1"/>
  <c r="E40" i="1"/>
  <c r="D40" i="1"/>
  <c r="C40" i="1"/>
  <c r="B40" i="1"/>
  <c r="A40" i="1"/>
  <c r="S39" i="1"/>
  <c r="J39" i="1" s="1"/>
  <c r="R39" i="1"/>
  <c r="Q39" i="1"/>
  <c r="P39" i="1"/>
  <c r="O39" i="1"/>
  <c r="M39" i="1"/>
  <c r="L39" i="1"/>
  <c r="I39" i="1"/>
  <c r="G39" i="1"/>
  <c r="F39" i="1"/>
  <c r="E39" i="1"/>
  <c r="D39" i="1"/>
  <c r="C39" i="1"/>
  <c r="B39" i="1"/>
  <c r="A39" i="1"/>
  <c r="S38" i="1"/>
  <c r="J38" i="1" s="1"/>
  <c r="R38" i="1"/>
  <c r="Q38" i="1"/>
  <c r="P38" i="1"/>
  <c r="O38" i="1"/>
  <c r="M38" i="1"/>
  <c r="I38" i="1"/>
  <c r="G38" i="1"/>
  <c r="F38" i="1"/>
  <c r="L38" i="1" s="1"/>
  <c r="E38" i="1"/>
  <c r="D38" i="1"/>
  <c r="C38" i="1"/>
  <c r="B38" i="1"/>
  <c r="A38" i="1"/>
  <c r="S37" i="1"/>
  <c r="R37" i="1"/>
  <c r="Q37" i="1"/>
  <c r="P37" i="1"/>
  <c r="O37" i="1"/>
  <c r="J37" i="1"/>
  <c r="I37" i="1"/>
  <c r="G37" i="1"/>
  <c r="F37" i="1"/>
  <c r="E37" i="1"/>
  <c r="D37" i="1"/>
  <c r="C37" i="1"/>
  <c r="B37" i="1"/>
  <c r="A37" i="1"/>
  <c r="S36" i="1"/>
  <c r="R36" i="1"/>
  <c r="Q36" i="1"/>
  <c r="P36" i="1"/>
  <c r="O36" i="1"/>
  <c r="J36" i="1"/>
  <c r="I36" i="1"/>
  <c r="G36" i="1"/>
  <c r="F36" i="1"/>
  <c r="M36" i="1" s="1"/>
  <c r="E36" i="1"/>
  <c r="D36" i="1"/>
  <c r="C36" i="1"/>
  <c r="B36" i="1"/>
  <c r="A36" i="1"/>
  <c r="S35" i="1"/>
  <c r="J35" i="1" s="1"/>
  <c r="R35" i="1"/>
  <c r="Q35" i="1"/>
  <c r="P35" i="1"/>
  <c r="O35" i="1"/>
  <c r="M35" i="1"/>
  <c r="L35" i="1"/>
  <c r="I35" i="1"/>
  <c r="G35" i="1"/>
  <c r="F35" i="1"/>
  <c r="E35" i="1"/>
  <c r="D35" i="1"/>
  <c r="C35" i="1"/>
  <c r="B35" i="1"/>
  <c r="A35" i="1"/>
  <c r="S34" i="1"/>
  <c r="J34" i="1" s="1"/>
  <c r="R34" i="1"/>
  <c r="Q34" i="1"/>
  <c r="P34" i="1"/>
  <c r="O34" i="1"/>
  <c r="M34" i="1"/>
  <c r="I34" i="1"/>
  <c r="G34" i="1"/>
  <c r="F34" i="1"/>
  <c r="L34" i="1" s="1"/>
  <c r="E34" i="1"/>
  <c r="D34" i="1"/>
  <c r="C34" i="1"/>
  <c r="B34" i="1"/>
  <c r="A34" i="1"/>
  <c r="S33" i="1"/>
  <c r="R33" i="1"/>
  <c r="Q33" i="1"/>
  <c r="P33" i="1"/>
  <c r="O33" i="1"/>
  <c r="J33" i="1"/>
  <c r="I33" i="1"/>
  <c r="G33" i="1"/>
  <c r="F33" i="1"/>
  <c r="E33" i="1"/>
  <c r="D33" i="1"/>
  <c r="C33" i="1"/>
  <c r="B33" i="1"/>
  <c r="A33" i="1"/>
  <c r="S32" i="1"/>
  <c r="R32" i="1"/>
  <c r="Q32" i="1"/>
  <c r="P32" i="1"/>
  <c r="O32" i="1"/>
  <c r="J32" i="1"/>
  <c r="I32" i="1"/>
  <c r="G32" i="1"/>
  <c r="F32" i="1"/>
  <c r="E32" i="1"/>
  <c r="D32" i="1"/>
  <c r="C32" i="1"/>
  <c r="B32" i="1"/>
  <c r="A32" i="1"/>
  <c r="S31" i="1"/>
  <c r="R31" i="1"/>
  <c r="Q31" i="1"/>
  <c r="P31" i="1"/>
  <c r="O31" i="1"/>
  <c r="M31" i="1"/>
  <c r="L31" i="1"/>
  <c r="J31" i="1"/>
  <c r="I31" i="1"/>
  <c r="G31" i="1"/>
  <c r="F31" i="1"/>
  <c r="E31" i="1"/>
  <c r="D31" i="1"/>
  <c r="C31" i="1"/>
  <c r="B31" i="1"/>
  <c r="A31" i="1"/>
  <c r="S30" i="1"/>
  <c r="J30" i="1" s="1"/>
  <c r="R30" i="1"/>
  <c r="Q30" i="1"/>
  <c r="P30" i="1"/>
  <c r="O30" i="1"/>
  <c r="M30" i="1"/>
  <c r="I30" i="1"/>
  <c r="G30" i="1"/>
  <c r="F30" i="1"/>
  <c r="L30" i="1" s="1"/>
  <c r="E30" i="1"/>
  <c r="D30" i="1"/>
  <c r="C30" i="1"/>
  <c r="B30" i="1"/>
  <c r="A30" i="1"/>
  <c r="S29" i="1"/>
  <c r="J29" i="1" s="1"/>
  <c r="R29" i="1"/>
  <c r="Q29" i="1"/>
  <c r="P29" i="1"/>
  <c r="O29" i="1"/>
  <c r="I29" i="1"/>
  <c r="G29" i="1"/>
  <c r="F29" i="1"/>
  <c r="E29" i="1"/>
  <c r="D29" i="1"/>
  <c r="C29" i="1"/>
  <c r="B29" i="1"/>
  <c r="A29" i="1"/>
  <c r="S28" i="1"/>
  <c r="R28" i="1"/>
  <c r="Q28" i="1"/>
  <c r="P28" i="1"/>
  <c r="O28" i="1"/>
  <c r="J28" i="1"/>
  <c r="I28" i="1"/>
  <c r="G28" i="1"/>
  <c r="F28" i="1"/>
  <c r="M28" i="1" s="1"/>
  <c r="E28" i="1"/>
  <c r="D28" i="1"/>
  <c r="C28" i="1"/>
  <c r="B28" i="1"/>
  <c r="A28" i="1"/>
  <c r="S27" i="1"/>
  <c r="R27" i="1"/>
  <c r="Q27" i="1"/>
  <c r="P27" i="1"/>
  <c r="O27" i="1"/>
  <c r="M27" i="1"/>
  <c r="L27" i="1"/>
  <c r="J27" i="1"/>
  <c r="I27" i="1"/>
  <c r="G27" i="1"/>
  <c r="F27" i="1"/>
  <c r="E27" i="1"/>
  <c r="D27" i="1"/>
  <c r="C27" i="1"/>
  <c r="B27" i="1"/>
  <c r="A27" i="1"/>
  <c r="S26" i="1"/>
  <c r="J26" i="1" s="1"/>
  <c r="R26" i="1"/>
  <c r="Q26" i="1"/>
  <c r="P26" i="1"/>
  <c r="O26" i="1"/>
  <c r="M26" i="1"/>
  <c r="I26" i="1"/>
  <c r="G26" i="1"/>
  <c r="F26" i="1"/>
  <c r="L26" i="1" s="1"/>
  <c r="E26" i="1"/>
  <c r="D26" i="1"/>
  <c r="C26" i="1"/>
  <c r="B26" i="1"/>
  <c r="A26" i="1"/>
  <c r="S25" i="1"/>
  <c r="J25" i="1" s="1"/>
  <c r="R25" i="1"/>
  <c r="Q25" i="1"/>
  <c r="P25" i="1"/>
  <c r="O25" i="1"/>
  <c r="I25" i="1"/>
  <c r="G25" i="1"/>
  <c r="F25" i="1"/>
  <c r="E25" i="1"/>
  <c r="D25" i="1"/>
  <c r="C25" i="1"/>
  <c r="B25" i="1"/>
  <c r="A25" i="1"/>
  <c r="S24" i="1"/>
  <c r="R24" i="1"/>
  <c r="Q24" i="1"/>
  <c r="P24" i="1"/>
  <c r="O24" i="1"/>
  <c r="M24" i="1"/>
  <c r="L24" i="1"/>
  <c r="J24" i="1"/>
  <c r="I24" i="1"/>
  <c r="G24" i="1"/>
  <c r="F24" i="1"/>
  <c r="E24" i="1"/>
  <c r="D24" i="1"/>
  <c r="C24" i="1"/>
  <c r="B24" i="1"/>
  <c r="A24" i="1"/>
  <c r="S23" i="1"/>
  <c r="J23" i="1" s="1"/>
  <c r="R23" i="1"/>
  <c r="Q23" i="1"/>
  <c r="P23" i="1"/>
  <c r="O23" i="1"/>
  <c r="M23" i="1"/>
  <c r="L23" i="1"/>
  <c r="I23" i="1"/>
  <c r="G23" i="1"/>
  <c r="F23" i="1"/>
  <c r="E23" i="1"/>
  <c r="D23" i="1"/>
  <c r="C23" i="1"/>
  <c r="B23" i="1"/>
  <c r="A23" i="1"/>
  <c r="S22" i="1"/>
  <c r="J22" i="1" s="1"/>
  <c r="R22" i="1"/>
  <c r="Q22" i="1"/>
  <c r="P22" i="1"/>
  <c r="O22" i="1"/>
  <c r="I22" i="1"/>
  <c r="G22" i="1"/>
  <c r="F22" i="1"/>
  <c r="E22" i="1"/>
  <c r="D22" i="1"/>
  <c r="C22" i="1"/>
  <c r="B22" i="1"/>
  <c r="A22" i="1"/>
  <c r="S21" i="1"/>
  <c r="J21" i="1" s="1"/>
  <c r="R21" i="1"/>
  <c r="Q21" i="1"/>
  <c r="P21" i="1"/>
  <c r="O21" i="1"/>
  <c r="M21" i="1"/>
  <c r="I21" i="1"/>
  <c r="G21" i="1"/>
  <c r="F21" i="1"/>
  <c r="L21" i="1" s="1"/>
  <c r="E21" i="1"/>
  <c r="D21" i="1"/>
  <c r="C21" i="1"/>
  <c r="B21" i="1"/>
  <c r="A21" i="1"/>
  <c r="S20" i="1"/>
  <c r="R20" i="1"/>
  <c r="Q20" i="1"/>
  <c r="P20" i="1"/>
  <c r="O20" i="1"/>
  <c r="L20" i="1"/>
  <c r="J20" i="1"/>
  <c r="I20" i="1"/>
  <c r="G20" i="1"/>
  <c r="F20" i="1"/>
  <c r="M20" i="1" s="1"/>
  <c r="E20" i="1"/>
  <c r="D20" i="1"/>
  <c r="C20" i="1"/>
  <c r="B20" i="1"/>
  <c r="A20" i="1"/>
  <c r="S19" i="1"/>
  <c r="R19" i="1"/>
  <c r="Q19" i="1"/>
  <c r="P19" i="1"/>
  <c r="O19" i="1"/>
  <c r="M19" i="1"/>
  <c r="L19" i="1"/>
  <c r="J19" i="1"/>
  <c r="I19" i="1"/>
  <c r="G19" i="1"/>
  <c r="F19" i="1"/>
  <c r="E19" i="1"/>
  <c r="D19" i="1"/>
  <c r="C19" i="1"/>
  <c r="B19" i="1"/>
  <c r="A19" i="1"/>
  <c r="S18" i="1"/>
  <c r="J18" i="1" s="1"/>
  <c r="R18" i="1"/>
  <c r="Q18" i="1"/>
  <c r="P18" i="1"/>
  <c r="O18" i="1"/>
  <c r="I18" i="1"/>
  <c r="G18" i="1"/>
  <c r="F18" i="1"/>
  <c r="L18" i="1" s="1"/>
  <c r="E18" i="1"/>
  <c r="D18" i="1"/>
  <c r="C18" i="1"/>
  <c r="B18" i="1"/>
  <c r="A18" i="1"/>
  <c r="S17" i="1"/>
  <c r="J17" i="1" s="1"/>
  <c r="R17" i="1"/>
  <c r="Q17" i="1"/>
  <c r="P17" i="1"/>
  <c r="O17" i="1"/>
  <c r="M17" i="1"/>
  <c r="L17" i="1"/>
  <c r="I17" i="1"/>
  <c r="G17" i="1"/>
  <c r="F17" i="1"/>
  <c r="E17" i="1"/>
  <c r="D17" i="1"/>
  <c r="C17" i="1"/>
  <c r="B17" i="1"/>
  <c r="A17" i="1"/>
  <c r="S16" i="1"/>
  <c r="J16" i="1" s="1"/>
  <c r="R16" i="1"/>
  <c r="Q16" i="1"/>
  <c r="P16" i="1"/>
  <c r="O16" i="1"/>
  <c r="I16" i="1"/>
  <c r="G16" i="1"/>
  <c r="F16" i="1"/>
  <c r="M16" i="1" s="1"/>
  <c r="E16" i="1"/>
  <c r="D16" i="1"/>
  <c r="C16" i="1"/>
  <c r="B16" i="1"/>
  <c r="A16" i="1"/>
  <c r="S15" i="1"/>
  <c r="J15" i="1" s="1"/>
  <c r="R15" i="1"/>
  <c r="Q15" i="1"/>
  <c r="P15" i="1"/>
  <c r="O15" i="1"/>
  <c r="M15" i="1"/>
  <c r="I15" i="1"/>
  <c r="G15" i="1"/>
  <c r="F15" i="1"/>
  <c r="L15" i="1" s="1"/>
  <c r="E15" i="1"/>
  <c r="D15" i="1"/>
  <c r="C15" i="1"/>
  <c r="B15" i="1"/>
  <c r="A15" i="1"/>
  <c r="S14" i="1"/>
  <c r="J14" i="1" s="1"/>
  <c r="R14" i="1"/>
  <c r="Q14" i="1"/>
  <c r="P14" i="1"/>
  <c r="O14" i="1"/>
  <c r="I14" i="1"/>
  <c r="G14" i="1"/>
  <c r="F14" i="1"/>
  <c r="M14" i="1" s="1"/>
  <c r="E14" i="1"/>
  <c r="D14" i="1"/>
  <c r="C14" i="1"/>
  <c r="B14" i="1"/>
  <c r="A14" i="1"/>
  <c r="S13" i="1"/>
  <c r="J13" i="1" s="1"/>
  <c r="R13" i="1"/>
  <c r="Q13" i="1"/>
  <c r="P13" i="1"/>
  <c r="O13" i="1"/>
  <c r="I13" i="1"/>
  <c r="G13" i="1"/>
  <c r="F13" i="1"/>
  <c r="M13" i="1" s="1"/>
  <c r="E13" i="1"/>
  <c r="D13" i="1"/>
  <c r="C13" i="1"/>
  <c r="B13" i="1"/>
  <c r="A13" i="1"/>
  <c r="S12" i="1"/>
  <c r="J12" i="1" s="1"/>
  <c r="R12" i="1"/>
  <c r="Q12" i="1"/>
  <c r="P12" i="1"/>
  <c r="O12" i="1"/>
  <c r="I12" i="1"/>
  <c r="G12" i="1"/>
  <c r="F12" i="1"/>
  <c r="M12" i="1" s="1"/>
  <c r="E12" i="1"/>
  <c r="D12" i="1"/>
  <c r="C12" i="1"/>
  <c r="B12" i="1"/>
  <c r="A12" i="1"/>
  <c r="S11" i="1"/>
  <c r="J11" i="1" s="1"/>
  <c r="R11" i="1"/>
  <c r="Q11" i="1"/>
  <c r="P11" i="1"/>
  <c r="O11" i="1"/>
  <c r="I11" i="1"/>
  <c r="G11" i="1"/>
  <c r="F11" i="1"/>
  <c r="M11" i="1" s="1"/>
  <c r="E11" i="1"/>
  <c r="D11" i="1"/>
  <c r="C11" i="1"/>
  <c r="B11" i="1"/>
  <c r="A11" i="1"/>
  <c r="S10" i="1"/>
  <c r="J10" i="1" s="1"/>
  <c r="R10" i="1"/>
  <c r="Q10" i="1"/>
  <c r="P10" i="1"/>
  <c r="O10" i="1"/>
  <c r="I10" i="1"/>
  <c r="G10" i="1"/>
  <c r="F10" i="1"/>
  <c r="M10" i="1" s="1"/>
  <c r="E10" i="1"/>
  <c r="D10" i="1"/>
  <c r="C10" i="1"/>
  <c r="B10" i="1"/>
  <c r="A10" i="1"/>
  <c r="S9" i="1"/>
  <c r="J9" i="1" s="1"/>
  <c r="R9" i="1"/>
  <c r="Q9" i="1"/>
  <c r="P9" i="1"/>
  <c r="O9" i="1"/>
  <c r="I9" i="1"/>
  <c r="G9" i="1"/>
  <c r="F9" i="1"/>
  <c r="M9" i="1" s="1"/>
  <c r="E9" i="1"/>
  <c r="D9" i="1"/>
  <c r="C9" i="1"/>
  <c r="B9" i="1"/>
  <c r="A9" i="1"/>
  <c r="S8" i="1"/>
  <c r="J8" i="1" s="1"/>
  <c r="R8" i="1"/>
  <c r="Q8" i="1"/>
  <c r="P8" i="1"/>
  <c r="O8" i="1"/>
  <c r="I8" i="1"/>
  <c r="G8" i="1"/>
  <c r="F8" i="1"/>
  <c r="M8" i="1" s="1"/>
  <c r="E8" i="1"/>
  <c r="D8" i="1"/>
  <c r="C8" i="1"/>
  <c r="B8" i="1"/>
  <c r="A8" i="1"/>
  <c r="S7" i="1"/>
  <c r="J7" i="1" s="1"/>
  <c r="R7" i="1"/>
  <c r="Q7" i="1"/>
  <c r="P7" i="1"/>
  <c r="O7" i="1"/>
  <c r="I7" i="1"/>
  <c r="G7" i="1"/>
  <c r="F7" i="1"/>
  <c r="M7" i="1" s="1"/>
  <c r="E7" i="1"/>
  <c r="D7" i="1"/>
  <c r="C7" i="1"/>
  <c r="B7" i="1"/>
  <c r="A7" i="1"/>
  <c r="S6" i="1"/>
  <c r="J6" i="1" s="1"/>
  <c r="R6" i="1"/>
  <c r="Q6" i="1"/>
  <c r="P6" i="1"/>
  <c r="O6" i="1"/>
  <c r="I6" i="1"/>
  <c r="G6" i="1"/>
  <c r="F6" i="1"/>
  <c r="M6" i="1" s="1"/>
  <c r="E6" i="1"/>
  <c r="D6" i="1"/>
  <c r="C6" i="1"/>
  <c r="B6" i="1"/>
  <c r="A6" i="1"/>
  <c r="S5" i="1"/>
  <c r="J5" i="1" s="1"/>
  <c r="R5" i="1"/>
  <c r="Q5" i="1"/>
  <c r="P5" i="1"/>
  <c r="O5" i="1"/>
  <c r="I5" i="1"/>
  <c r="G5" i="1"/>
  <c r="F5" i="1"/>
  <c r="M5" i="1" s="1"/>
  <c r="E5" i="1"/>
  <c r="D5" i="1"/>
  <c r="C5" i="1"/>
  <c r="B5" i="1"/>
  <c r="A5" i="1"/>
  <c r="S4" i="1"/>
  <c r="J4" i="1" s="1"/>
  <c r="R4" i="1"/>
  <c r="Q4" i="1"/>
  <c r="P4" i="1"/>
  <c r="O4" i="1"/>
  <c r="I4" i="1"/>
  <c r="G4" i="1"/>
  <c r="F4" i="1"/>
  <c r="M4" i="1" s="1"/>
  <c r="E4" i="1"/>
  <c r="D4" i="1"/>
  <c r="C4" i="1"/>
  <c r="B4" i="1"/>
  <c r="A4" i="1"/>
  <c r="S3" i="1"/>
  <c r="J3" i="1" s="1"/>
  <c r="R3" i="1"/>
  <c r="Q3" i="1"/>
  <c r="P3" i="1"/>
  <c r="O3" i="1"/>
  <c r="I3" i="1"/>
  <c r="G3" i="1"/>
  <c r="F3" i="1"/>
  <c r="M3" i="1" s="1"/>
  <c r="E3" i="1"/>
  <c r="D3" i="1"/>
  <c r="C3" i="1"/>
  <c r="B3" i="1"/>
  <c r="A3" i="1"/>
  <c r="S2" i="1"/>
  <c r="J2" i="1" s="1"/>
  <c r="R2" i="1"/>
  <c r="Q2" i="1"/>
  <c r="P2" i="1"/>
  <c r="N2" i="1" s="1"/>
  <c r="O2" i="1"/>
  <c r="I2" i="1"/>
  <c r="G2" i="1"/>
  <c r="F2" i="1"/>
  <c r="M2" i="1" s="1"/>
  <c r="E2" i="1"/>
  <c r="D2" i="1"/>
  <c r="C2" i="1"/>
  <c r="B2" i="1"/>
  <c r="A2" i="1"/>
  <c r="BB1" i="1"/>
  <c r="BA1" i="1"/>
  <c r="AZ1" i="1"/>
  <c r="AY1" i="1"/>
  <c r="AX1" i="1"/>
  <c r="AW1" i="1"/>
  <c r="AV1" i="1"/>
  <c r="AU1" i="1"/>
  <c r="AT1" i="1"/>
  <c r="AS1" i="1"/>
  <c r="AR1" i="1"/>
  <c r="AQ1" i="1"/>
  <c r="AP1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T1" i="1"/>
  <c r="S1" i="1"/>
  <c r="R1" i="1"/>
  <c r="Q1" i="1"/>
  <c r="P1" i="1"/>
  <c r="O1" i="1"/>
  <c r="I1" i="1"/>
  <c r="G1" i="1"/>
  <c r="F1" i="1"/>
  <c r="E1" i="1"/>
  <c r="D1" i="1"/>
  <c r="C1" i="1"/>
  <c r="B1" i="1"/>
  <c r="A1" i="1"/>
  <c r="I2" i="5" l="1"/>
  <c r="H2" i="5"/>
  <c r="M18" i="1"/>
  <c r="L22" i="1"/>
  <c r="M22" i="1"/>
  <c r="M32" i="1"/>
  <c r="L32" i="1"/>
  <c r="M33" i="1"/>
  <c r="L33" i="1"/>
  <c r="L16" i="1"/>
  <c r="M29" i="1"/>
  <c r="L29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M25" i="1"/>
  <c r="L25" i="1"/>
  <c r="M37" i="1"/>
  <c r="L37" i="1"/>
  <c r="L40" i="1"/>
  <c r="L36" i="1"/>
  <c r="M44" i="1"/>
  <c r="L44" i="1"/>
  <c r="L28" i="1"/>
  <c r="M42" i="1"/>
  <c r="L54" i="1"/>
  <c r="L66" i="1"/>
  <c r="M66" i="1"/>
  <c r="L48" i="1"/>
  <c r="L57" i="1"/>
  <c r="L53" i="1"/>
  <c r="L62" i="1"/>
  <c r="M62" i="1"/>
  <c r="M74" i="1"/>
  <c r="L74" i="1"/>
  <c r="M78" i="1"/>
  <c r="L78" i="1"/>
  <c r="M85" i="1"/>
  <c r="L85" i="1"/>
  <c r="M89" i="1"/>
  <c r="L89" i="1"/>
  <c r="M82" i="1"/>
  <c r="L82" i="1"/>
  <c r="M70" i="1"/>
  <c r="L70" i="1"/>
  <c r="M90" i="1"/>
  <c r="L90" i="1"/>
  <c r="M86" i="1"/>
  <c r="L86" i="1"/>
  <c r="L97" i="1"/>
  <c r="L94" i="1"/>
  <c r="J2" i="5" l="1"/>
  <c r="T25" i="1"/>
  <c r="U25" i="1" s="1"/>
  <c r="T17" i="1"/>
  <c r="U17" i="1" s="1"/>
  <c r="T21" i="1"/>
  <c r="U21" i="1" s="1"/>
  <c r="T3" i="1"/>
  <c r="U3" i="1" s="1"/>
  <c r="T7" i="1"/>
  <c r="U7" i="1" s="1"/>
  <c r="T11" i="1"/>
  <c r="U11" i="1" s="1"/>
  <c r="T15" i="1"/>
  <c r="U15" i="1" s="1"/>
  <c r="T23" i="1"/>
  <c r="U23" i="1" s="1"/>
  <c r="T27" i="1"/>
  <c r="U27" i="1" s="1"/>
  <c r="T39" i="1"/>
  <c r="U39" i="1" s="1"/>
  <c r="T43" i="1"/>
  <c r="U43" i="1" s="1"/>
  <c r="T47" i="1"/>
  <c r="U47" i="1" s="1"/>
  <c r="T55" i="1"/>
  <c r="U55" i="1" s="1"/>
  <c r="T59" i="1"/>
  <c r="U59" i="1" s="1"/>
  <c r="T63" i="1"/>
  <c r="U63" i="1" s="1"/>
  <c r="T71" i="1"/>
  <c r="U71" i="1" s="1"/>
  <c r="T75" i="1"/>
  <c r="U75" i="1" s="1"/>
  <c r="T87" i="1"/>
  <c r="U87" i="1" s="1"/>
  <c r="T91" i="1"/>
  <c r="U91" i="1" s="1"/>
  <c r="T95" i="1"/>
  <c r="U95" i="1" s="1"/>
  <c r="T4" i="1"/>
  <c r="U4" i="1" s="1"/>
  <c r="T8" i="1"/>
  <c r="U8" i="1" s="1"/>
  <c r="T12" i="1"/>
  <c r="U12" i="1" s="1"/>
  <c r="T16" i="1"/>
  <c r="U16" i="1" s="1"/>
  <c r="T28" i="1"/>
  <c r="U28" i="1" s="1"/>
  <c r="T32" i="1"/>
  <c r="U32" i="1" s="1"/>
  <c r="T36" i="1"/>
  <c r="U36" i="1" s="1"/>
  <c r="T44" i="1"/>
  <c r="U44" i="1" s="1"/>
  <c r="T48" i="1"/>
  <c r="U48" i="1" s="1"/>
  <c r="T52" i="1"/>
  <c r="U52" i="1" s="1"/>
  <c r="T56" i="1"/>
  <c r="U56" i="1" s="1"/>
  <c r="T60" i="1"/>
  <c r="U60" i="1" s="1"/>
  <c r="T64" i="1"/>
  <c r="U64" i="1" s="1"/>
  <c r="T76" i="1"/>
  <c r="U76" i="1" s="1"/>
  <c r="T80" i="1"/>
  <c r="U80" i="1" s="1"/>
  <c r="T84" i="1"/>
  <c r="U84" i="1" s="1"/>
  <c r="T92" i="1"/>
  <c r="U92" i="1" s="1"/>
  <c r="T96" i="1"/>
  <c r="U96" i="1" s="1"/>
  <c r="T5" i="1"/>
  <c r="U5" i="1" s="1"/>
  <c r="T9" i="1"/>
  <c r="U9" i="1" s="1"/>
  <c r="T13" i="1"/>
  <c r="U13" i="1" s="1"/>
  <c r="T29" i="1"/>
  <c r="U29" i="1" s="1"/>
  <c r="T33" i="1"/>
  <c r="U33" i="1" s="1"/>
  <c r="T37" i="1"/>
  <c r="U37" i="1" s="1"/>
  <c r="T45" i="1"/>
  <c r="U45" i="1" s="1"/>
  <c r="T49" i="1"/>
  <c r="U49" i="1" s="1"/>
  <c r="T53" i="1"/>
  <c r="U53" i="1" s="1"/>
  <c r="T61" i="1"/>
  <c r="U61" i="1" s="1"/>
  <c r="T65" i="1"/>
  <c r="U65" i="1" s="1"/>
  <c r="T73" i="1"/>
  <c r="U73" i="1" s="1"/>
  <c r="T77" i="1"/>
  <c r="U77" i="1" s="1"/>
  <c r="T81" i="1"/>
  <c r="U81" i="1" s="1"/>
  <c r="T85" i="1"/>
  <c r="U85" i="1" s="1"/>
  <c r="T93" i="1"/>
  <c r="U93" i="1" s="1"/>
  <c r="T97" i="1"/>
  <c r="U97" i="1" s="1"/>
  <c r="T2" i="1"/>
  <c r="T6" i="1"/>
  <c r="U6" i="1" s="1"/>
  <c r="T10" i="1"/>
  <c r="U10" i="1" s="1"/>
  <c r="T14" i="1"/>
  <c r="U14" i="1" s="1"/>
  <c r="T18" i="1"/>
  <c r="U18" i="1" s="1"/>
  <c r="T22" i="1"/>
  <c r="U22" i="1" s="1"/>
  <c r="T26" i="1"/>
  <c r="U26" i="1" s="1"/>
  <c r="T30" i="1"/>
  <c r="U30" i="1" s="1"/>
  <c r="T34" i="1"/>
  <c r="U34" i="1" s="1"/>
  <c r="T38" i="1"/>
  <c r="U38" i="1" s="1"/>
  <c r="T42" i="1"/>
  <c r="U42" i="1" s="1"/>
  <c r="T50" i="1"/>
  <c r="U50" i="1" s="1"/>
  <c r="T54" i="1"/>
  <c r="U54" i="1" s="1"/>
  <c r="T58" i="1"/>
  <c r="U58" i="1" s="1"/>
  <c r="T62" i="1"/>
  <c r="U62" i="1" s="1"/>
  <c r="T66" i="1"/>
  <c r="U66" i="1" s="1"/>
  <c r="T70" i="1"/>
  <c r="U70" i="1" s="1"/>
  <c r="T74" i="1"/>
  <c r="U74" i="1" s="1"/>
  <c r="T78" i="1"/>
  <c r="U78" i="1" s="1"/>
  <c r="T82" i="1"/>
  <c r="U82" i="1" s="1"/>
  <c r="T86" i="1"/>
  <c r="U86" i="1" s="1"/>
  <c r="T90" i="1"/>
  <c r="U90" i="1" s="1"/>
  <c r="T72" i="1" l="1"/>
  <c r="U72" i="1" s="1"/>
  <c r="T24" i="1"/>
  <c r="U24" i="1" s="1"/>
  <c r="T83" i="1"/>
  <c r="U83" i="1" s="1"/>
  <c r="T35" i="1"/>
  <c r="U35" i="1" s="1"/>
  <c r="T94" i="1"/>
  <c r="U94" i="1" s="1"/>
  <c r="T46" i="1"/>
  <c r="U46" i="1" s="1"/>
  <c r="T69" i="1"/>
  <c r="U69" i="1" s="1"/>
  <c r="T68" i="1"/>
  <c r="U68" i="1" s="1"/>
  <c r="T20" i="1"/>
  <c r="U20" i="1" s="1"/>
  <c r="T79" i="1"/>
  <c r="U79" i="1" s="1"/>
  <c r="T31" i="1"/>
  <c r="U31" i="1" s="1"/>
  <c r="T57" i="1"/>
  <c r="U57" i="1" s="1"/>
  <c r="T67" i="1"/>
  <c r="U67" i="1" s="1"/>
  <c r="T19" i="1"/>
  <c r="U19" i="1" s="1"/>
  <c r="T89" i="1"/>
  <c r="U89" i="1" s="1"/>
  <c r="T41" i="1"/>
  <c r="U41" i="1" s="1"/>
  <c r="T88" i="1"/>
  <c r="U88" i="1" s="1"/>
  <c r="T40" i="1"/>
  <c r="U40" i="1" s="1"/>
  <c r="T51" i="1"/>
  <c r="U51" i="1" s="1"/>
  <c r="W80" i="1"/>
  <c r="W27" i="1"/>
  <c r="W81" i="1"/>
  <c r="W78" i="1"/>
  <c r="W28" i="1"/>
  <c r="W65" i="1"/>
  <c r="W24" i="1"/>
  <c r="W23" i="1"/>
  <c r="W69" i="1"/>
  <c r="W74" i="1"/>
  <c r="W37" i="1"/>
  <c r="W71" i="1"/>
  <c r="W36" i="1"/>
  <c r="W20" i="1"/>
  <c r="W70" i="1"/>
  <c r="W35" i="1"/>
  <c r="W19" i="1"/>
  <c r="W73" i="1"/>
  <c r="W68" i="1"/>
  <c r="W34" i="1"/>
  <c r="W18" i="1"/>
  <c r="W67" i="1"/>
  <c r="W33" i="1"/>
  <c r="W17" i="1"/>
  <c r="W26" i="1"/>
  <c r="W25" i="1"/>
  <c r="W76" i="1"/>
  <c r="W75" i="1"/>
  <c r="W85" i="1"/>
  <c r="W22" i="1"/>
  <c r="W72" i="1"/>
  <c r="W21" i="1"/>
  <c r="W66" i="1"/>
  <c r="W32" i="1"/>
  <c r="W16" i="1"/>
  <c r="W64" i="1"/>
  <c r="W31" i="1"/>
  <c r="W15" i="1"/>
  <c r="W77" i="1"/>
  <c r="W84" i="1"/>
  <c r="W63" i="1"/>
  <c r="W30" i="1"/>
  <c r="W14" i="1"/>
  <c r="W83" i="1"/>
  <c r="W62" i="1"/>
  <c r="W29" i="1"/>
  <c r="W82" i="1"/>
  <c r="W79" i="1"/>
  <c r="AP4" i="1" l="1"/>
  <c r="BB31" i="1"/>
  <c r="AZ9" i="1"/>
  <c r="AR9" i="1"/>
  <c r="AV4" i="1"/>
  <c r="AN4" i="1"/>
  <c r="AT5" i="1"/>
  <c r="BB12" i="1"/>
  <c r="AT12" i="1"/>
  <c r="AL12" i="1"/>
  <c r="AV13" i="1"/>
  <c r="AN2" i="1"/>
  <c r="AX9" i="1"/>
  <c r="AP9" i="1"/>
  <c r="BB4" i="1"/>
  <c r="AT4" i="1"/>
  <c r="AZ5" i="1"/>
  <c r="AR5" i="1"/>
  <c r="AZ6" i="1"/>
  <c r="AZ12" i="1"/>
  <c r="AR12" i="1"/>
  <c r="BB13" i="1"/>
  <c r="AT13" i="1"/>
  <c r="AS5" i="1"/>
  <c r="AR3" i="1"/>
  <c r="BB2" i="1"/>
  <c r="AT2" i="1"/>
  <c r="AL2" i="1"/>
  <c r="AX11" i="1"/>
  <c r="AX10" i="1"/>
  <c r="AV9" i="1"/>
  <c r="AN9" i="1"/>
  <c r="BB8" i="1"/>
  <c r="AZ4" i="1"/>
  <c r="AR4" i="1"/>
  <c r="AL7" i="1"/>
  <c r="AX5" i="1"/>
  <c r="AP5" i="1"/>
  <c r="AP6" i="1"/>
  <c r="AX12" i="1"/>
  <c r="AP12" i="1"/>
  <c r="AZ13" i="1"/>
  <c r="AR13" i="1"/>
  <c r="AP2" i="1"/>
  <c r="AR2" i="1"/>
  <c r="AN12" i="1"/>
  <c r="AL9" i="1"/>
  <c r="AL4" i="1"/>
  <c r="AL13" i="1"/>
  <c r="BA16" i="1"/>
  <c r="AY16" i="1"/>
  <c r="AU16" i="1"/>
  <c r="BA15" i="1"/>
  <c r="AY15" i="1"/>
  <c r="AU15" i="1"/>
  <c r="AO15" i="1"/>
  <c r="AK15" i="1"/>
  <c r="BA25" i="1"/>
  <c r="AW25" i="1"/>
  <c r="AU25" i="1"/>
  <c r="AO25" i="1"/>
  <c r="AK25" i="1"/>
  <c r="AW28" i="1"/>
  <c r="BA27" i="1"/>
  <c r="AO27" i="1"/>
  <c r="AK27" i="1"/>
  <c r="BA37" i="1"/>
  <c r="AO37" i="1"/>
  <c r="AK37" i="1"/>
  <c r="BA40" i="1"/>
  <c r="BA39" i="1"/>
  <c r="AO39" i="1"/>
  <c r="AK39" i="1"/>
  <c r="BA49" i="1"/>
  <c r="AY49" i="1"/>
  <c r="AU49" i="1"/>
  <c r="AO49" i="1"/>
  <c r="AK49" i="1"/>
  <c r="BA52" i="1"/>
  <c r="BA51" i="1"/>
  <c r="AO51" i="1"/>
  <c r="AK51" i="1"/>
  <c r="BA61" i="1"/>
  <c r="AO61" i="1"/>
  <c r="AK61" i="1"/>
  <c r="AW64" i="1"/>
  <c r="AO63" i="1"/>
  <c r="AK63" i="1"/>
  <c r="AO73" i="1"/>
  <c r="AK73" i="1"/>
  <c r="AU75" i="1"/>
  <c r="AK75" i="1"/>
  <c r="AO75" i="1"/>
  <c r="AW85" i="1"/>
  <c r="AU85" i="1"/>
  <c r="AW88" i="1"/>
  <c r="AU88" i="1"/>
  <c r="AW87" i="1"/>
  <c r="AU87" i="1"/>
  <c r="AK87" i="1"/>
  <c r="AK97" i="1"/>
  <c r="AY19" i="1"/>
  <c r="AW19" i="1"/>
  <c r="AQ19" i="1"/>
  <c r="AO19" i="1"/>
  <c r="AM19" i="1"/>
  <c r="AU20" i="1"/>
  <c r="AS20" i="1"/>
  <c r="AQ20" i="1"/>
  <c r="AO20" i="1"/>
  <c r="AW14" i="1"/>
  <c r="AS14" i="1"/>
  <c r="AO14" i="1"/>
  <c r="AM14" i="1"/>
  <c r="AS31" i="1"/>
  <c r="AQ31" i="1"/>
  <c r="AO31" i="1"/>
  <c r="AU26" i="1"/>
  <c r="AS26" i="1"/>
  <c r="AK26" i="1"/>
  <c r="AM26" i="1"/>
  <c r="AS43" i="1"/>
  <c r="AO43" i="1"/>
  <c r="AM43" i="1"/>
  <c r="AQ44" i="1"/>
  <c r="AO44" i="1"/>
  <c r="AM44" i="1"/>
  <c r="AU38" i="1"/>
  <c r="AS38" i="1"/>
  <c r="AO38" i="1"/>
  <c r="AK38" i="1"/>
  <c r="AM38" i="1"/>
  <c r="AQ55" i="1"/>
  <c r="AO55" i="1"/>
  <c r="AM55" i="1"/>
  <c r="AS56" i="1"/>
  <c r="AQ56" i="1"/>
  <c r="AO56" i="1"/>
  <c r="AU50" i="1"/>
  <c r="AS50" i="1"/>
  <c r="AO50" i="1"/>
  <c r="AM50" i="1"/>
  <c r="BA67" i="1"/>
  <c r="AW67" i="1"/>
  <c r="AS67" i="1"/>
  <c r="AQ67" i="1"/>
  <c r="AO67" i="1"/>
  <c r="AS68" i="1"/>
  <c r="AO68" i="1"/>
  <c r="AM68" i="1"/>
  <c r="BA62" i="1"/>
  <c r="AW62" i="1"/>
  <c r="AU62" i="1"/>
  <c r="AS62" i="1"/>
  <c r="AK62" i="1"/>
  <c r="AM62" i="1"/>
  <c r="AU79" i="1"/>
  <c r="AS79" i="1"/>
  <c r="AO79" i="1"/>
  <c r="AM79" i="1"/>
  <c r="BA80" i="1"/>
  <c r="AY80" i="1"/>
  <c r="AQ80" i="1"/>
  <c r="AO80" i="1"/>
  <c r="AM80" i="1"/>
  <c r="BA91" i="1"/>
  <c r="AY91" i="1"/>
  <c r="AM91" i="1"/>
  <c r="BA92" i="1"/>
  <c r="AS92" i="1"/>
  <c r="BA86" i="1"/>
  <c r="AS86" i="1"/>
  <c r="AM86" i="1"/>
  <c r="BA21" i="1"/>
  <c r="AS21" i="1"/>
  <c r="BA33" i="1"/>
  <c r="AS33" i="1"/>
  <c r="BA45" i="1"/>
  <c r="AU45" i="1"/>
  <c r="AS45" i="1"/>
  <c r="BA57" i="1"/>
  <c r="AS57" i="1"/>
  <c r="BA69" i="1"/>
  <c r="AS69" i="1"/>
  <c r="BA81" i="1"/>
  <c r="AU81" i="1"/>
  <c r="AS81" i="1"/>
  <c r="BA93" i="1"/>
  <c r="AU93" i="1"/>
  <c r="AS93" i="1"/>
  <c r="AQ81" i="1" l="1"/>
  <c r="AQ45" i="1"/>
  <c r="AY81" i="1"/>
  <c r="AQ57" i="1"/>
  <c r="AY45" i="1"/>
  <c r="AQ21" i="1"/>
  <c r="AK91" i="1"/>
  <c r="AK80" i="1"/>
  <c r="AQ50" i="1"/>
  <c r="AK55" i="1"/>
  <c r="AY38" i="1"/>
  <c r="AK44" i="1"/>
  <c r="AQ14" i="1"/>
  <c r="AK19" i="1"/>
  <c r="AK92" i="1"/>
  <c r="AQ62" i="1"/>
  <c r="AK67" i="1"/>
  <c r="AK56" i="1"/>
  <c r="AQ26" i="1"/>
  <c r="AK31" i="1"/>
  <c r="AY14" i="1"/>
  <c r="AK20" i="1"/>
  <c r="AU19" i="1"/>
  <c r="AK79" i="1"/>
  <c r="AY62" i="1"/>
  <c r="AK68" i="1"/>
  <c r="AU67" i="1"/>
  <c r="AU56" i="1"/>
  <c r="AQ38" i="1"/>
  <c r="AK43" i="1"/>
  <c r="AW20" i="1"/>
  <c r="AQ69" i="1"/>
  <c r="AQ33" i="1"/>
  <c r="AY21" i="1"/>
  <c r="AQ93" i="1"/>
  <c r="AW81" i="1"/>
  <c r="AW45" i="1"/>
  <c r="AM92" i="1"/>
  <c r="AS91" i="1"/>
  <c r="AS80" i="1"/>
  <c r="BA79" i="1"/>
  <c r="AO62" i="1"/>
  <c r="BA68" i="1"/>
  <c r="AM67" i="1"/>
  <c r="AM56" i="1"/>
  <c r="AS55" i="1"/>
  <c r="AS44" i="1"/>
  <c r="AO26" i="1"/>
  <c r="AM31" i="1"/>
  <c r="AU14" i="1"/>
  <c r="AM20" i="1"/>
  <c r="AS19" i="1"/>
  <c r="AM74" i="1"/>
  <c r="AK74" i="1"/>
  <c r="AO74" i="1"/>
  <c r="AM32" i="1"/>
  <c r="AQ74" i="1"/>
  <c r="AK32" i="1"/>
  <c r="AS74" i="1"/>
  <c r="AO32" i="1"/>
  <c r="AK86" i="1"/>
  <c r="AQ79" i="1"/>
  <c r="AQ68" i="1"/>
  <c r="AY67" i="1"/>
  <c r="AK50" i="1"/>
  <c r="AW38" i="1"/>
  <c r="AQ43" i="1"/>
  <c r="AQ32" i="1"/>
  <c r="AK14" i="1"/>
  <c r="AY20" i="1"/>
  <c r="AS32" i="1"/>
  <c r="BA74" i="1"/>
  <c r="AP7" i="1"/>
  <c r="BB7" i="1"/>
  <c r="AN7" i="1"/>
  <c r="AR10" i="1"/>
  <c r="AN13" i="1"/>
  <c r="AT6" i="1"/>
  <c r="AT10" i="1"/>
  <c r="AP13" i="1"/>
  <c r="AV12" i="1"/>
  <c r="AV10" i="1"/>
  <c r="AZ2" i="1"/>
  <c r="AV7" i="1"/>
  <c r="AL5" i="1"/>
  <c r="AX7" i="1"/>
  <c r="BB10" i="1"/>
  <c r="AX13" i="1"/>
  <c r="AN5" i="1"/>
  <c r="AR7" i="1"/>
  <c r="AT9" i="1"/>
  <c r="AT3" i="1"/>
  <c r="AN3" i="1"/>
  <c r="AV5" i="1"/>
  <c r="AZ7" i="1"/>
  <c r="BB9" i="1"/>
  <c r="AT7" i="1"/>
  <c r="AV2" i="1"/>
  <c r="BB3" i="1"/>
  <c r="BB5" i="1"/>
  <c r="BB11" i="1"/>
  <c r="AX2" i="1"/>
  <c r="AV3" i="1"/>
  <c r="AN6" i="1"/>
  <c r="AX4" i="1"/>
  <c r="AX3" i="1"/>
  <c r="AN10" i="1"/>
  <c r="BB19" i="1"/>
  <c r="AS11" i="1"/>
  <c r="AL10" i="1"/>
  <c r="AZ10" i="1"/>
  <c r="AS10" i="1"/>
  <c r="BB92" i="1"/>
  <c r="BB79" i="1"/>
  <c r="BB20" i="1"/>
  <c r="AR59" i="1"/>
  <c r="AR41" i="1"/>
  <c r="AP34" i="1"/>
  <c r="BB6" i="1"/>
  <c r="AP90" i="1"/>
  <c r="AP82" i="1"/>
  <c r="AP58" i="1"/>
  <c r="AP42" i="1"/>
  <c r="AP18" i="1"/>
  <c r="BB14" i="1"/>
  <c r="AP29" i="1"/>
  <c r="AP95" i="1"/>
  <c r="AP23" i="1"/>
  <c r="BB80" i="1"/>
  <c r="BB67" i="1"/>
  <c r="AP10" i="1"/>
  <c r="AP94" i="1"/>
  <c r="AP78" i="1"/>
  <c r="AP70" i="1"/>
  <c r="AR58" i="1"/>
  <c r="AR53" i="1"/>
  <c r="AP54" i="1"/>
  <c r="AR48" i="1"/>
  <c r="AR47" i="1"/>
  <c r="AP46" i="1"/>
  <c r="AR42" i="1"/>
  <c r="AP30" i="1"/>
  <c r="AP22" i="1"/>
  <c r="AT11" i="1"/>
  <c r="AP3" i="1"/>
  <c r="AP72" i="1"/>
  <c r="AP53" i="1"/>
  <c r="AP48" i="1"/>
  <c r="AP24" i="1"/>
  <c r="AM8" i="1"/>
  <c r="AI8" i="1"/>
  <c r="AJ8" i="1"/>
  <c r="AO8" i="1"/>
  <c r="AQ8" i="1"/>
  <c r="AK8" i="1"/>
  <c r="AY8" i="1"/>
  <c r="BA8" i="1"/>
  <c r="AU8" i="1"/>
  <c r="AW8" i="1"/>
  <c r="AS8" i="1"/>
  <c r="AV65" i="1"/>
  <c r="AF65" i="1"/>
  <c r="AJ65" i="1"/>
  <c r="BB65" i="1"/>
  <c r="AG65" i="1"/>
  <c r="AR65" i="1"/>
  <c r="AT65" i="1"/>
  <c r="AH65" i="1"/>
  <c r="AX65" i="1"/>
  <c r="AZ65" i="1"/>
  <c r="AL65" i="1"/>
  <c r="AN65" i="1"/>
  <c r="AL30" i="1"/>
  <c r="AR30" i="1"/>
  <c r="AX30" i="1"/>
  <c r="AF30" i="1"/>
  <c r="AJ30" i="1"/>
  <c r="BB30" i="1"/>
  <c r="AG30" i="1"/>
  <c r="AT30" i="1"/>
  <c r="AH30" i="1"/>
  <c r="AV30" i="1"/>
  <c r="AZ30" i="1"/>
  <c r="AN30" i="1"/>
  <c r="AH76" i="1"/>
  <c r="AJ76" i="1"/>
  <c r="AL76" i="1"/>
  <c r="AN76" i="1"/>
  <c r="AT76" i="1"/>
  <c r="AV76" i="1"/>
  <c r="AX76" i="1"/>
  <c r="AZ76" i="1"/>
  <c r="AR76" i="1"/>
  <c r="AP76" i="1"/>
  <c r="BB76" i="1"/>
  <c r="AG76" i="1"/>
  <c r="AH28" i="1"/>
  <c r="AJ28" i="1"/>
  <c r="AT28" i="1"/>
  <c r="AL28" i="1"/>
  <c r="AN28" i="1"/>
  <c r="AV28" i="1"/>
  <c r="AX28" i="1"/>
  <c r="AZ28" i="1"/>
  <c r="AR28" i="1"/>
  <c r="BB28" i="1"/>
  <c r="AP28" i="1"/>
  <c r="AG28" i="1"/>
  <c r="AV66" i="1"/>
  <c r="AF66" i="1"/>
  <c r="AJ66" i="1"/>
  <c r="BB66" i="1"/>
  <c r="AG66" i="1"/>
  <c r="AR66" i="1"/>
  <c r="AT66" i="1"/>
  <c r="AH66" i="1"/>
  <c r="AX66" i="1"/>
  <c r="AZ66" i="1"/>
  <c r="AL66" i="1"/>
  <c r="AN66" i="1"/>
  <c r="AR77" i="1"/>
  <c r="AT77" i="1"/>
  <c r="AH77" i="1"/>
  <c r="AX77" i="1"/>
  <c r="AL77" i="1"/>
  <c r="AN77" i="1"/>
  <c r="AZ77" i="1"/>
  <c r="AV77" i="1"/>
  <c r="AF77" i="1"/>
  <c r="AJ77" i="1"/>
  <c r="BB77" i="1"/>
  <c r="AG77" i="1"/>
  <c r="AF23" i="1"/>
  <c r="AJ23" i="1"/>
  <c r="AL23" i="1"/>
  <c r="BB23" i="1"/>
  <c r="AG23" i="1"/>
  <c r="AT23" i="1"/>
  <c r="AH23" i="1"/>
  <c r="AV23" i="1"/>
  <c r="AZ23" i="1"/>
  <c r="AN23" i="1"/>
  <c r="AR23" i="1"/>
  <c r="AX23" i="1"/>
  <c r="AX47" i="1"/>
  <c r="AF47" i="1"/>
  <c r="AJ47" i="1"/>
  <c r="BB47" i="1"/>
  <c r="AG47" i="1"/>
  <c r="AT47" i="1"/>
  <c r="AH47" i="1"/>
  <c r="AV47" i="1"/>
  <c r="AZ47" i="1"/>
  <c r="AL47" i="1"/>
  <c r="AN47" i="1"/>
  <c r="AF71" i="1"/>
  <c r="AJ71" i="1"/>
  <c r="BB71" i="1"/>
  <c r="AG71" i="1"/>
  <c r="AR71" i="1"/>
  <c r="AT71" i="1"/>
  <c r="AH71" i="1"/>
  <c r="AX71" i="1"/>
  <c r="AZ71" i="1"/>
  <c r="AL71" i="1"/>
  <c r="AN71" i="1"/>
  <c r="AV71" i="1"/>
  <c r="AV86" i="1"/>
  <c r="AX86" i="1"/>
  <c r="AT86" i="1"/>
  <c r="AP86" i="1"/>
  <c r="AR86" i="1"/>
  <c r="AN86" i="1"/>
  <c r="AL86" i="1"/>
  <c r="AH86" i="1"/>
  <c r="AG86" i="1"/>
  <c r="AJ86" i="1"/>
  <c r="BB86" i="1"/>
  <c r="AZ86" i="1"/>
  <c r="AJ89" i="1"/>
  <c r="BB89" i="1"/>
  <c r="AG89" i="1"/>
  <c r="AR89" i="1"/>
  <c r="AT89" i="1"/>
  <c r="AH89" i="1"/>
  <c r="AX89" i="1"/>
  <c r="AF89" i="1"/>
  <c r="AL89" i="1"/>
  <c r="AN89" i="1"/>
  <c r="AZ89" i="1"/>
  <c r="AV89" i="1"/>
  <c r="AT69" i="1"/>
  <c r="AV69" i="1"/>
  <c r="AX69" i="1"/>
  <c r="AZ69" i="1"/>
  <c r="AJ69" i="1"/>
  <c r="AL69" i="1"/>
  <c r="AN69" i="1"/>
  <c r="AG69" i="1"/>
  <c r="AH69" i="1"/>
  <c r="AP69" i="1"/>
  <c r="AR69" i="1"/>
  <c r="BB69" i="1"/>
  <c r="AR35" i="1"/>
  <c r="AX35" i="1"/>
  <c r="AF35" i="1"/>
  <c r="AJ35" i="1"/>
  <c r="BB35" i="1"/>
  <c r="AG35" i="1"/>
  <c r="AT35" i="1"/>
  <c r="AH35" i="1"/>
  <c r="AV35" i="1"/>
  <c r="AZ35" i="1"/>
  <c r="AN35" i="1"/>
  <c r="AL35" i="1"/>
  <c r="AH74" i="1"/>
  <c r="AG74" i="1"/>
  <c r="AN74" i="1"/>
  <c r="AZ74" i="1"/>
  <c r="AV74" i="1"/>
  <c r="AX74" i="1"/>
  <c r="AL74" i="1"/>
  <c r="AT74" i="1"/>
  <c r="AP74" i="1"/>
  <c r="AR74" i="1"/>
  <c r="AJ74" i="1"/>
  <c r="AR24" i="1"/>
  <c r="AX24" i="1"/>
  <c r="AF24" i="1"/>
  <c r="AJ24" i="1"/>
  <c r="AL24" i="1"/>
  <c r="BB24" i="1"/>
  <c r="AG24" i="1"/>
  <c r="AT24" i="1"/>
  <c r="AH24" i="1"/>
  <c r="AV24" i="1"/>
  <c r="AZ24" i="1"/>
  <c r="AN24" i="1"/>
  <c r="AX46" i="1"/>
  <c r="AF46" i="1"/>
  <c r="AJ46" i="1"/>
  <c r="BB46" i="1"/>
  <c r="AG46" i="1"/>
  <c r="AT46" i="1"/>
  <c r="AH46" i="1"/>
  <c r="AV46" i="1"/>
  <c r="AZ46" i="1"/>
  <c r="AN46" i="1"/>
  <c r="AL46" i="1"/>
  <c r="AR70" i="1"/>
  <c r="AT70" i="1"/>
  <c r="AH70" i="1"/>
  <c r="AX70" i="1"/>
  <c r="AZ70" i="1"/>
  <c r="AL70" i="1"/>
  <c r="AN70" i="1"/>
  <c r="AV70" i="1"/>
  <c r="AF70" i="1"/>
  <c r="AJ70" i="1"/>
  <c r="BB70" i="1"/>
  <c r="AG70" i="1"/>
  <c r="AJ32" i="1"/>
  <c r="AT32" i="1"/>
  <c r="AV32" i="1"/>
  <c r="AX32" i="1"/>
  <c r="AZ32" i="1"/>
  <c r="AH32" i="1"/>
  <c r="AL32" i="1"/>
  <c r="AN32" i="1"/>
  <c r="AP32" i="1"/>
  <c r="AR32" i="1"/>
  <c r="BB32" i="1"/>
  <c r="AG32" i="1"/>
  <c r="AT42" i="1"/>
  <c r="AH42" i="1"/>
  <c r="AV42" i="1"/>
  <c r="AZ42" i="1"/>
  <c r="AN42" i="1"/>
  <c r="AL42" i="1"/>
  <c r="AX42" i="1"/>
  <c r="AF42" i="1"/>
  <c r="AJ42" i="1"/>
  <c r="BB42" i="1"/>
  <c r="AG42" i="1"/>
  <c r="AV83" i="1"/>
  <c r="AF83" i="1"/>
  <c r="AJ83" i="1"/>
  <c r="BB83" i="1"/>
  <c r="AG83" i="1"/>
  <c r="AR83" i="1"/>
  <c r="AT83" i="1"/>
  <c r="AH83" i="1"/>
  <c r="AX83" i="1"/>
  <c r="AL83" i="1"/>
  <c r="AN83" i="1"/>
  <c r="AZ83" i="1"/>
  <c r="AR25" i="1"/>
  <c r="BB25" i="1"/>
  <c r="AG25" i="1"/>
  <c r="AH25" i="1"/>
  <c r="AJ25" i="1"/>
  <c r="AL25" i="1"/>
  <c r="AP25" i="1"/>
  <c r="AT25" i="1"/>
  <c r="AN25" i="1"/>
  <c r="AV25" i="1"/>
  <c r="AX25" i="1"/>
  <c r="AZ25" i="1"/>
  <c r="BB63" i="1"/>
  <c r="AP63" i="1"/>
  <c r="AG63" i="1"/>
  <c r="AH63" i="1"/>
  <c r="AJ63" i="1"/>
  <c r="AL63" i="1"/>
  <c r="AN63" i="1"/>
  <c r="AT63" i="1"/>
  <c r="AV63" i="1"/>
  <c r="AX63" i="1"/>
  <c r="AZ63" i="1"/>
  <c r="AR63" i="1"/>
  <c r="AR90" i="1"/>
  <c r="AT90" i="1"/>
  <c r="AH90" i="1"/>
  <c r="AX90" i="1"/>
  <c r="AF90" i="1"/>
  <c r="AL90" i="1"/>
  <c r="AN90" i="1"/>
  <c r="AZ90" i="1"/>
  <c r="AV90" i="1"/>
  <c r="AJ90" i="1"/>
  <c r="BB90" i="1"/>
  <c r="AG90" i="1"/>
  <c r="AW21" i="1"/>
  <c r="AI91" i="1"/>
  <c r="AI80" i="1"/>
  <c r="AI67" i="1"/>
  <c r="AI56" i="1"/>
  <c r="AI43" i="1"/>
  <c r="AI32" i="1"/>
  <c r="AI19" i="1"/>
  <c r="AM75" i="1"/>
  <c r="AM73" i="1"/>
  <c r="AM63" i="1"/>
  <c r="AM61" i="1"/>
  <c r="AM51" i="1"/>
  <c r="AM49" i="1"/>
  <c r="AM39" i="1"/>
  <c r="AM37" i="1"/>
  <c r="AM27" i="1"/>
  <c r="AM25" i="1"/>
  <c r="AM15" i="1"/>
  <c r="AZ3" i="1"/>
  <c r="AN8" i="1"/>
  <c r="AR11" i="1"/>
  <c r="AX6" i="1"/>
  <c r="AV6" i="1"/>
  <c r="AN11" i="1"/>
  <c r="AL11" i="1"/>
  <c r="AJ7" i="1"/>
  <c r="AO7" i="1"/>
  <c r="AQ7" i="1"/>
  <c r="AK7" i="1"/>
  <c r="AY7" i="1"/>
  <c r="BA7" i="1"/>
  <c r="AU7" i="1"/>
  <c r="AW7" i="1"/>
  <c r="AS7" i="1"/>
  <c r="AM7" i="1"/>
  <c r="AI7" i="1"/>
  <c r="AP89" i="1"/>
  <c r="AP84" i="1"/>
  <c r="AP83" i="1"/>
  <c r="AP65" i="1"/>
  <c r="AP60" i="1"/>
  <c r="AP59" i="1"/>
  <c r="AP41" i="1"/>
  <c r="AK13" i="1"/>
  <c r="AJ13" i="1"/>
  <c r="AM13" i="1"/>
  <c r="AU13" i="1"/>
  <c r="AO13" i="1"/>
  <c r="AQ13" i="1"/>
  <c r="AW13" i="1"/>
  <c r="AY13" i="1"/>
  <c r="BA13" i="1"/>
  <c r="AI13" i="1"/>
  <c r="AS13" i="1"/>
  <c r="BB74" i="1"/>
  <c r="AG37" i="1"/>
  <c r="AP37" i="1"/>
  <c r="BB37" i="1"/>
  <c r="AH37" i="1"/>
  <c r="AJ37" i="1"/>
  <c r="AR37" i="1"/>
  <c r="AT37" i="1"/>
  <c r="AL37" i="1"/>
  <c r="AN37" i="1"/>
  <c r="AV37" i="1"/>
  <c r="AX37" i="1"/>
  <c r="AZ37" i="1"/>
  <c r="AJ80" i="1"/>
  <c r="AV80" i="1"/>
  <c r="AX80" i="1"/>
  <c r="AZ80" i="1"/>
  <c r="AT80" i="1"/>
  <c r="AL80" i="1"/>
  <c r="AN80" i="1"/>
  <c r="AP80" i="1"/>
  <c r="AR80" i="1"/>
  <c r="AH80" i="1"/>
  <c r="AG80" i="1"/>
  <c r="AF60" i="1"/>
  <c r="AJ60" i="1"/>
  <c r="BB60" i="1"/>
  <c r="AG60" i="1"/>
  <c r="AT60" i="1"/>
  <c r="AH60" i="1"/>
  <c r="AX60" i="1"/>
  <c r="AZ60" i="1"/>
  <c r="AL60" i="1"/>
  <c r="AN60" i="1"/>
  <c r="AR60" i="1"/>
  <c r="AV60" i="1"/>
  <c r="AT19" i="1"/>
  <c r="AV19" i="1"/>
  <c r="AX19" i="1"/>
  <c r="AZ19" i="1"/>
  <c r="AH19" i="1"/>
  <c r="AJ19" i="1"/>
  <c r="AL19" i="1"/>
  <c r="AP19" i="1"/>
  <c r="AR19" i="1"/>
  <c r="AN19" i="1"/>
  <c r="AG19" i="1"/>
  <c r="AV33" i="1"/>
  <c r="AX33" i="1"/>
  <c r="AZ33" i="1"/>
  <c r="AJ33" i="1"/>
  <c r="AL33" i="1"/>
  <c r="AN33" i="1"/>
  <c r="AH33" i="1"/>
  <c r="AG33" i="1"/>
  <c r="AP33" i="1"/>
  <c r="AR33" i="1"/>
  <c r="AT33" i="1"/>
  <c r="BB33" i="1"/>
  <c r="AT81" i="1"/>
  <c r="AV81" i="1"/>
  <c r="AX81" i="1"/>
  <c r="AZ81" i="1"/>
  <c r="AJ81" i="1"/>
  <c r="AL81" i="1"/>
  <c r="AN81" i="1"/>
  <c r="AG81" i="1"/>
  <c r="AH81" i="1"/>
  <c r="AP81" i="1"/>
  <c r="AR81" i="1"/>
  <c r="BB81" i="1"/>
  <c r="AL31" i="1"/>
  <c r="AN31" i="1"/>
  <c r="AP31" i="1"/>
  <c r="AR31" i="1"/>
  <c r="AG31" i="1"/>
  <c r="AJ31" i="1"/>
  <c r="AT31" i="1"/>
  <c r="AV31" i="1"/>
  <c r="AX31" i="1"/>
  <c r="AZ31" i="1"/>
  <c r="AH31" i="1"/>
  <c r="AV94" i="1"/>
  <c r="AJ94" i="1"/>
  <c r="BB94" i="1"/>
  <c r="AG94" i="1"/>
  <c r="AR94" i="1"/>
  <c r="AT94" i="1"/>
  <c r="AH94" i="1"/>
  <c r="AX94" i="1"/>
  <c r="AF94" i="1"/>
  <c r="AL94" i="1"/>
  <c r="AN94" i="1"/>
  <c r="AZ94" i="1"/>
  <c r="BB55" i="1"/>
  <c r="AN55" i="1"/>
  <c r="AG55" i="1"/>
  <c r="AV55" i="1"/>
  <c r="AX55" i="1"/>
  <c r="AZ55" i="1"/>
  <c r="AH55" i="1"/>
  <c r="AP55" i="1"/>
  <c r="AR55" i="1"/>
  <c r="AJ55" i="1"/>
  <c r="AL55" i="1"/>
  <c r="AT55" i="1"/>
  <c r="AT92" i="1"/>
  <c r="AP92" i="1"/>
  <c r="AR92" i="1"/>
  <c r="AJ92" i="1"/>
  <c r="AH92" i="1"/>
  <c r="AG92" i="1"/>
  <c r="AZ92" i="1"/>
  <c r="AV92" i="1"/>
  <c r="AX92" i="1"/>
  <c r="AL92" i="1"/>
  <c r="AN92" i="1"/>
  <c r="AG20" i="1"/>
  <c r="AT20" i="1"/>
  <c r="AV20" i="1"/>
  <c r="AX20" i="1"/>
  <c r="AZ20" i="1"/>
  <c r="AH20" i="1"/>
  <c r="AJ20" i="1"/>
  <c r="AL20" i="1"/>
  <c r="AP20" i="1"/>
  <c r="AR20" i="1"/>
  <c r="AN20" i="1"/>
  <c r="AG40" i="1"/>
  <c r="AP40" i="1"/>
  <c r="BB40" i="1"/>
  <c r="AH40" i="1"/>
  <c r="AJ40" i="1"/>
  <c r="AR40" i="1"/>
  <c r="AL40" i="1"/>
  <c r="AN40" i="1"/>
  <c r="AT40" i="1"/>
  <c r="AV40" i="1"/>
  <c r="AX40" i="1"/>
  <c r="AZ40" i="1"/>
  <c r="AZ78" i="1"/>
  <c r="AV78" i="1"/>
  <c r="AF78" i="1"/>
  <c r="AJ78" i="1"/>
  <c r="BB78" i="1"/>
  <c r="AG78" i="1"/>
  <c r="AR78" i="1"/>
  <c r="AT78" i="1"/>
  <c r="AH78" i="1"/>
  <c r="AX78" i="1"/>
  <c r="AL78" i="1"/>
  <c r="AN78" i="1"/>
  <c r="AF34" i="1"/>
  <c r="AJ34" i="1"/>
  <c r="BB34" i="1"/>
  <c r="AG34" i="1"/>
  <c r="AT34" i="1"/>
  <c r="AH34" i="1"/>
  <c r="AV34" i="1"/>
  <c r="AZ34" i="1"/>
  <c r="AN34" i="1"/>
  <c r="AL34" i="1"/>
  <c r="AR34" i="1"/>
  <c r="AX34" i="1"/>
  <c r="AG87" i="1"/>
  <c r="AP87" i="1"/>
  <c r="AH87" i="1"/>
  <c r="AJ87" i="1"/>
  <c r="AL87" i="1"/>
  <c r="AN87" i="1"/>
  <c r="AT87" i="1"/>
  <c r="AV87" i="1"/>
  <c r="AX87" i="1"/>
  <c r="AR87" i="1"/>
  <c r="AZ87" i="1"/>
  <c r="BB87" i="1"/>
  <c r="BB43" i="1"/>
  <c r="AJ43" i="1"/>
  <c r="AT43" i="1"/>
  <c r="AG43" i="1"/>
  <c r="AL43" i="1"/>
  <c r="AV43" i="1"/>
  <c r="AX43" i="1"/>
  <c r="AZ43" i="1"/>
  <c r="AN43" i="1"/>
  <c r="AH43" i="1"/>
  <c r="AP43" i="1"/>
  <c r="AR43" i="1"/>
  <c r="AF41" i="1"/>
  <c r="AJ41" i="1"/>
  <c r="BB41" i="1"/>
  <c r="AG41" i="1"/>
  <c r="AT41" i="1"/>
  <c r="AH41" i="1"/>
  <c r="AV41" i="1"/>
  <c r="AZ41" i="1"/>
  <c r="AN41" i="1"/>
  <c r="AL41" i="1"/>
  <c r="AX41" i="1"/>
  <c r="AP50" i="1"/>
  <c r="AR50" i="1"/>
  <c r="AT50" i="1"/>
  <c r="AJ50" i="1"/>
  <c r="BB50" i="1"/>
  <c r="AG50" i="1"/>
  <c r="AN50" i="1"/>
  <c r="AV50" i="1"/>
  <c r="AX50" i="1"/>
  <c r="AZ50" i="1"/>
  <c r="AH50" i="1"/>
  <c r="AL50" i="1"/>
  <c r="AH44" i="1"/>
  <c r="AP44" i="1"/>
  <c r="AR44" i="1"/>
  <c r="AL44" i="1"/>
  <c r="BB44" i="1"/>
  <c r="AJ44" i="1"/>
  <c r="AT44" i="1"/>
  <c r="AG44" i="1"/>
  <c r="AV44" i="1"/>
  <c r="AX44" i="1"/>
  <c r="AZ44" i="1"/>
  <c r="AN44" i="1"/>
  <c r="AM6" i="1"/>
  <c r="AJ6" i="1"/>
  <c r="AU6" i="1"/>
  <c r="AW6" i="1"/>
  <c r="AK6" i="1"/>
  <c r="BA6" i="1"/>
  <c r="AI6" i="1"/>
  <c r="AO6" i="1"/>
  <c r="AQ6" i="1"/>
  <c r="AY6" i="1"/>
  <c r="AW57" i="1"/>
  <c r="AW33" i="1"/>
  <c r="AW92" i="1"/>
  <c r="AW79" i="1"/>
  <c r="AW68" i="1"/>
  <c r="AW55" i="1"/>
  <c r="AW44" i="1"/>
  <c r="AU43" i="1"/>
  <c r="AW32" i="1"/>
  <c r="AW31" i="1"/>
  <c r="AI87" i="1"/>
  <c r="AI85" i="1"/>
  <c r="AI63" i="1"/>
  <c r="AI61" i="1"/>
  <c r="AI39" i="1"/>
  <c r="AI37" i="1"/>
  <c r="AI15" i="1"/>
  <c r="AW97" i="1"/>
  <c r="AO85" i="1"/>
  <c r="AW76" i="1"/>
  <c r="BA28" i="1"/>
  <c r="AP11" i="1"/>
  <c r="AV8" i="1"/>
  <c r="AZ11" i="1"/>
  <c r="AL3" i="1"/>
  <c r="AL8" i="1"/>
  <c r="AR8" i="1"/>
  <c r="AV11" i="1"/>
  <c r="AP8" i="1"/>
  <c r="AS6" i="1"/>
  <c r="AR54" i="1"/>
  <c r="AR46" i="1"/>
  <c r="AP36" i="1"/>
  <c r="AP35" i="1"/>
  <c r="AY10" i="1"/>
  <c r="AM10" i="1"/>
  <c r="AJ10" i="1"/>
  <c r="AU10" i="1"/>
  <c r="AW10" i="1"/>
  <c r="AK10" i="1"/>
  <c r="BA10" i="1"/>
  <c r="AI10" i="1"/>
  <c r="AO10" i="1"/>
  <c r="AQ10" i="1"/>
  <c r="AJ2" i="1"/>
  <c r="AS2" i="1"/>
  <c r="AM2" i="1"/>
  <c r="AW2" i="1"/>
  <c r="AO2" i="1"/>
  <c r="AK2" i="1"/>
  <c r="AQ2" i="1"/>
  <c r="AY2" i="1"/>
  <c r="BA2" i="1"/>
  <c r="AI2" i="1"/>
  <c r="AU2" i="1"/>
  <c r="AY5" i="1"/>
  <c r="AM5" i="1"/>
  <c r="AJ5" i="1"/>
  <c r="AU5" i="1"/>
  <c r="AW5" i="1"/>
  <c r="AK5" i="1"/>
  <c r="BA5" i="1"/>
  <c r="AI5" i="1"/>
  <c r="AO5" i="1"/>
  <c r="AQ5" i="1"/>
  <c r="AM12" i="1"/>
  <c r="AK12" i="1"/>
  <c r="AJ12" i="1"/>
  <c r="AU12" i="1"/>
  <c r="AW12" i="1"/>
  <c r="BA12" i="1"/>
  <c r="AI12" i="1"/>
  <c r="AO12" i="1"/>
  <c r="AQ12" i="1"/>
  <c r="AS12" i="1"/>
  <c r="AY12" i="1"/>
  <c r="AS4" i="1"/>
  <c r="AK4" i="1"/>
  <c r="AM4" i="1"/>
  <c r="AO4" i="1"/>
  <c r="AQ4" i="1"/>
  <c r="AW4" i="1"/>
  <c r="AY4" i="1"/>
  <c r="BA4" i="1"/>
  <c r="AU4" i="1"/>
  <c r="AI4" i="1"/>
  <c r="AJ4" i="1"/>
  <c r="AF53" i="1"/>
  <c r="AJ53" i="1"/>
  <c r="BB53" i="1"/>
  <c r="AG53" i="1"/>
  <c r="AT53" i="1"/>
  <c r="AX53" i="1"/>
  <c r="AH53" i="1"/>
  <c r="AV53" i="1"/>
  <c r="AZ53" i="1"/>
  <c r="AL53" i="1"/>
  <c r="AN53" i="1"/>
  <c r="AZ84" i="1"/>
  <c r="AV84" i="1"/>
  <c r="AF84" i="1"/>
  <c r="AJ84" i="1"/>
  <c r="BB84" i="1"/>
  <c r="AG84" i="1"/>
  <c r="AR84" i="1"/>
  <c r="AT84" i="1"/>
  <c r="AH84" i="1"/>
  <c r="AX84" i="1"/>
  <c r="AL84" i="1"/>
  <c r="AN84" i="1"/>
  <c r="AG39" i="1"/>
  <c r="AR39" i="1"/>
  <c r="AH39" i="1"/>
  <c r="AJ39" i="1"/>
  <c r="AL39" i="1"/>
  <c r="AN39" i="1"/>
  <c r="AT39" i="1"/>
  <c r="AV39" i="1"/>
  <c r="AX39" i="1"/>
  <c r="AZ39" i="1"/>
  <c r="BB39" i="1"/>
  <c r="AP39" i="1"/>
  <c r="AV38" i="1"/>
  <c r="AX38" i="1"/>
  <c r="AZ38" i="1"/>
  <c r="AP38" i="1"/>
  <c r="AR38" i="1"/>
  <c r="AN38" i="1"/>
  <c r="AH38" i="1"/>
  <c r="AL38" i="1"/>
  <c r="BB38" i="1"/>
  <c r="AG38" i="1"/>
  <c r="AT38" i="1"/>
  <c r="AJ38" i="1"/>
  <c r="AG85" i="1"/>
  <c r="BB85" i="1"/>
  <c r="AZ85" i="1"/>
  <c r="AH85" i="1"/>
  <c r="AJ85" i="1"/>
  <c r="AP85" i="1"/>
  <c r="AL85" i="1"/>
  <c r="AN85" i="1"/>
  <c r="AT85" i="1"/>
  <c r="AV85" i="1"/>
  <c r="AX85" i="1"/>
  <c r="AR85" i="1"/>
  <c r="AG51" i="1"/>
  <c r="AP51" i="1"/>
  <c r="AR51" i="1"/>
  <c r="BB51" i="1"/>
  <c r="AH51" i="1"/>
  <c r="AJ51" i="1"/>
  <c r="AL51" i="1"/>
  <c r="AN51" i="1"/>
  <c r="AT51" i="1"/>
  <c r="AV51" i="1"/>
  <c r="AX51" i="1"/>
  <c r="AZ51" i="1"/>
  <c r="AJ56" i="1"/>
  <c r="AT56" i="1"/>
  <c r="BB56" i="1"/>
  <c r="AL56" i="1"/>
  <c r="AN56" i="1"/>
  <c r="AG56" i="1"/>
  <c r="AV56" i="1"/>
  <c r="AX56" i="1"/>
  <c r="AZ56" i="1"/>
  <c r="AH56" i="1"/>
  <c r="AP56" i="1"/>
  <c r="AR56" i="1"/>
  <c r="AR49" i="1"/>
  <c r="AH49" i="1"/>
  <c r="AJ49" i="1"/>
  <c r="AL49" i="1"/>
  <c r="AN49" i="1"/>
  <c r="AT49" i="1"/>
  <c r="AV49" i="1"/>
  <c r="AX49" i="1"/>
  <c r="AZ49" i="1"/>
  <c r="AG49" i="1"/>
  <c r="AP49" i="1"/>
  <c r="BB49" i="1"/>
  <c r="AF82" i="1"/>
  <c r="AJ82" i="1"/>
  <c r="BB82" i="1"/>
  <c r="AG82" i="1"/>
  <c r="AR82" i="1"/>
  <c r="AT82" i="1"/>
  <c r="AH82" i="1"/>
  <c r="AX82" i="1"/>
  <c r="AL82" i="1"/>
  <c r="AN82" i="1"/>
  <c r="AZ82" i="1"/>
  <c r="AV82" i="1"/>
  <c r="AV58" i="1"/>
  <c r="AF58" i="1"/>
  <c r="AJ58" i="1"/>
  <c r="BB58" i="1"/>
  <c r="AG58" i="1"/>
  <c r="AT58" i="1"/>
  <c r="AH58" i="1"/>
  <c r="AX58" i="1"/>
  <c r="AZ58" i="1"/>
  <c r="AL58" i="1"/>
  <c r="AN58" i="1"/>
  <c r="AR88" i="1"/>
  <c r="AZ88" i="1"/>
  <c r="AG88" i="1"/>
  <c r="BB88" i="1"/>
  <c r="AH88" i="1"/>
  <c r="AJ88" i="1"/>
  <c r="AP88" i="1"/>
  <c r="AL88" i="1"/>
  <c r="AN88" i="1"/>
  <c r="AT88" i="1"/>
  <c r="AV88" i="1"/>
  <c r="AX88" i="1"/>
  <c r="AP97" i="1"/>
  <c r="AH97" i="1"/>
  <c r="AJ97" i="1"/>
  <c r="AL97" i="1"/>
  <c r="AN97" i="1"/>
  <c r="AT97" i="1"/>
  <c r="AV97" i="1"/>
  <c r="AX97" i="1"/>
  <c r="AR97" i="1"/>
  <c r="AG97" i="1"/>
  <c r="AZ97" i="1"/>
  <c r="BB97" i="1"/>
  <c r="BB15" i="1"/>
  <c r="AR15" i="1"/>
  <c r="AG15" i="1"/>
  <c r="AP15" i="1"/>
  <c r="AH15" i="1"/>
  <c r="AJ15" i="1"/>
  <c r="AL15" i="1"/>
  <c r="AT15" i="1"/>
  <c r="AN15" i="1"/>
  <c r="AV15" i="1"/>
  <c r="AX15" i="1"/>
  <c r="AZ15" i="1"/>
  <c r="AH93" i="1"/>
  <c r="AP93" i="1"/>
  <c r="AR93" i="1"/>
  <c r="BB93" i="1"/>
  <c r="AT93" i="1"/>
  <c r="AV93" i="1"/>
  <c r="AX93" i="1"/>
  <c r="AJ93" i="1"/>
  <c r="AL93" i="1"/>
  <c r="AN93" i="1"/>
  <c r="AZ93" i="1"/>
  <c r="AG93" i="1"/>
  <c r="AP64" i="1"/>
  <c r="AH64" i="1"/>
  <c r="AG64" i="1"/>
  <c r="AJ64" i="1"/>
  <c r="AL64" i="1"/>
  <c r="AN64" i="1"/>
  <c r="AT64" i="1"/>
  <c r="AV64" i="1"/>
  <c r="AX64" i="1"/>
  <c r="AZ64" i="1"/>
  <c r="AR64" i="1"/>
  <c r="BB64" i="1"/>
  <c r="AV21" i="1"/>
  <c r="AX21" i="1"/>
  <c r="AZ21" i="1"/>
  <c r="AJ21" i="1"/>
  <c r="AL21" i="1"/>
  <c r="AN21" i="1"/>
  <c r="AH21" i="1"/>
  <c r="AG21" i="1"/>
  <c r="AP21" i="1"/>
  <c r="AR21" i="1"/>
  <c r="AT21" i="1"/>
  <c r="BB21" i="1"/>
  <c r="AZ75" i="1"/>
  <c r="AH75" i="1"/>
  <c r="AJ75" i="1"/>
  <c r="AL75" i="1"/>
  <c r="AN75" i="1"/>
  <c r="AT75" i="1"/>
  <c r="AV75" i="1"/>
  <c r="AX75" i="1"/>
  <c r="AR75" i="1"/>
  <c r="AG75" i="1"/>
  <c r="AP75" i="1"/>
  <c r="BB75" i="1"/>
  <c r="AT59" i="1"/>
  <c r="AH59" i="1"/>
  <c r="AX59" i="1"/>
  <c r="AZ59" i="1"/>
  <c r="AL59" i="1"/>
  <c r="AN59" i="1"/>
  <c r="AV59" i="1"/>
  <c r="AF59" i="1"/>
  <c r="AJ59" i="1"/>
  <c r="BB59" i="1"/>
  <c r="AG59" i="1"/>
  <c r="AO97" i="1"/>
  <c r="AO87" i="1"/>
  <c r="AW75" i="1"/>
  <c r="AW73" i="1"/>
  <c r="AW63" i="1"/>
  <c r="AY61" i="1"/>
  <c r="AY51" i="1"/>
  <c r="AY52" i="1"/>
  <c r="AY39" i="1"/>
  <c r="AY40" i="1"/>
  <c r="AY37" i="1"/>
  <c r="AY27" i="1"/>
  <c r="AR6" i="1"/>
  <c r="AT8" i="1"/>
  <c r="AZ8" i="1"/>
  <c r="AL6" i="1"/>
  <c r="AX8" i="1"/>
  <c r="AU11" i="1"/>
  <c r="AW11" i="1"/>
  <c r="AK11" i="1"/>
  <c r="BA11" i="1"/>
  <c r="AI11" i="1"/>
  <c r="AO11" i="1"/>
  <c r="AQ11" i="1"/>
  <c r="AY11" i="1"/>
  <c r="AM11" i="1"/>
  <c r="AJ11" i="1"/>
  <c r="AI3" i="1"/>
  <c r="AJ3" i="1"/>
  <c r="AS3" i="1"/>
  <c r="AK3" i="1"/>
  <c r="AM3" i="1"/>
  <c r="AU3" i="1"/>
  <c r="AO3" i="1"/>
  <c r="AQ3" i="1"/>
  <c r="AW3" i="1"/>
  <c r="AY3" i="1"/>
  <c r="BA3" i="1"/>
  <c r="AP77" i="1"/>
  <c r="AP71" i="1"/>
  <c r="AP66" i="1"/>
  <c r="AP47" i="1"/>
  <c r="AP17" i="1"/>
  <c r="AM9" i="1"/>
  <c r="AO9" i="1"/>
  <c r="AQ9" i="1"/>
  <c r="AJ9" i="1"/>
  <c r="AK9" i="1"/>
  <c r="AS9" i="1"/>
  <c r="AU9" i="1"/>
  <c r="AI9" i="1"/>
  <c r="AW9" i="1"/>
  <c r="AY9" i="1"/>
  <c r="BA9" i="1"/>
  <c r="AR18" i="1"/>
  <c r="AX18" i="1"/>
  <c r="AF18" i="1"/>
  <c r="AJ18" i="1"/>
  <c r="AL18" i="1"/>
  <c r="BB18" i="1"/>
  <c r="AG18" i="1"/>
  <c r="AT18" i="1"/>
  <c r="AH18" i="1"/>
  <c r="AV18" i="1"/>
  <c r="AZ18" i="1"/>
  <c r="AN18" i="1"/>
  <c r="AT22" i="1"/>
  <c r="AH22" i="1"/>
  <c r="AV22" i="1"/>
  <c r="AZ22" i="1"/>
  <c r="AN22" i="1"/>
  <c r="AR22" i="1"/>
  <c r="AX22" i="1"/>
  <c r="AF22" i="1"/>
  <c r="AJ22" i="1"/>
  <c r="AL22" i="1"/>
  <c r="BB22" i="1"/>
  <c r="AG22" i="1"/>
  <c r="AV67" i="1"/>
  <c r="AX67" i="1"/>
  <c r="AZ67" i="1"/>
  <c r="AJ67" i="1"/>
  <c r="AT67" i="1"/>
  <c r="AP67" i="1"/>
  <c r="AR67" i="1"/>
  <c r="AL67" i="1"/>
  <c r="AN67" i="1"/>
  <c r="AH67" i="1"/>
  <c r="AG67" i="1"/>
  <c r="BB52" i="1"/>
  <c r="AR52" i="1"/>
  <c r="AH52" i="1"/>
  <c r="AJ52" i="1"/>
  <c r="AL52" i="1"/>
  <c r="AN52" i="1"/>
  <c r="AT52" i="1"/>
  <c r="AV52" i="1"/>
  <c r="AX52" i="1"/>
  <c r="AZ52" i="1"/>
  <c r="AG52" i="1"/>
  <c r="AP52" i="1"/>
  <c r="AH68" i="1"/>
  <c r="AG68" i="1"/>
  <c r="AV68" i="1"/>
  <c r="AX68" i="1"/>
  <c r="AZ68" i="1"/>
  <c r="AJ68" i="1"/>
  <c r="AT68" i="1"/>
  <c r="AP68" i="1"/>
  <c r="AR68" i="1"/>
  <c r="BB68" i="1"/>
  <c r="AL68" i="1"/>
  <c r="AN68" i="1"/>
  <c r="AR16" i="1"/>
  <c r="AH16" i="1"/>
  <c r="AG16" i="1"/>
  <c r="AJ16" i="1"/>
  <c r="AL16" i="1"/>
  <c r="AT16" i="1"/>
  <c r="AN16" i="1"/>
  <c r="AV16" i="1"/>
  <c r="AX16" i="1"/>
  <c r="AZ16" i="1"/>
  <c r="AP16" i="1"/>
  <c r="BB16" i="1"/>
  <c r="AH61" i="1"/>
  <c r="AG61" i="1"/>
  <c r="AJ61" i="1"/>
  <c r="AP61" i="1"/>
  <c r="AL61" i="1"/>
  <c r="AN61" i="1"/>
  <c r="AT61" i="1"/>
  <c r="AV61" i="1"/>
  <c r="AX61" i="1"/>
  <c r="AZ61" i="1"/>
  <c r="AR61" i="1"/>
  <c r="BB61" i="1"/>
  <c r="AZ95" i="1"/>
  <c r="AV95" i="1"/>
  <c r="AJ95" i="1"/>
  <c r="BB95" i="1"/>
  <c r="AG95" i="1"/>
  <c r="AR95" i="1"/>
  <c r="AT95" i="1"/>
  <c r="AH95" i="1"/>
  <c r="AX95" i="1"/>
  <c r="AF95" i="1"/>
  <c r="AL95" i="1"/>
  <c r="AN95" i="1"/>
  <c r="AF54" i="1"/>
  <c r="AJ54" i="1"/>
  <c r="BB54" i="1"/>
  <c r="AG54" i="1"/>
  <c r="AT54" i="1"/>
  <c r="AX54" i="1"/>
  <c r="AH54" i="1"/>
  <c r="AV54" i="1"/>
  <c r="AZ54" i="1"/>
  <c r="AL54" i="1"/>
  <c r="AN54" i="1"/>
  <c r="AV72" i="1"/>
  <c r="AF72" i="1"/>
  <c r="AJ72" i="1"/>
  <c r="BB72" i="1"/>
  <c r="AG72" i="1"/>
  <c r="AR72" i="1"/>
  <c r="AT72" i="1"/>
  <c r="AH72" i="1"/>
  <c r="AX72" i="1"/>
  <c r="AL72" i="1"/>
  <c r="AN72" i="1"/>
  <c r="AZ72" i="1"/>
  <c r="AJ57" i="1"/>
  <c r="AL57" i="1"/>
  <c r="AN57" i="1"/>
  <c r="AH57" i="1"/>
  <c r="AP57" i="1"/>
  <c r="AR57" i="1"/>
  <c r="BB57" i="1"/>
  <c r="AG57" i="1"/>
  <c r="AT57" i="1"/>
  <c r="AV57" i="1"/>
  <c r="AX57" i="1"/>
  <c r="AZ57" i="1"/>
  <c r="BB62" i="1"/>
  <c r="AL62" i="1"/>
  <c r="AH62" i="1"/>
  <c r="AG62" i="1"/>
  <c r="AJ62" i="1"/>
  <c r="AV62" i="1"/>
  <c r="AX62" i="1"/>
  <c r="AZ62" i="1"/>
  <c r="AT62" i="1"/>
  <c r="AP62" i="1"/>
  <c r="AR62" i="1"/>
  <c r="AN62" i="1"/>
  <c r="AT29" i="1"/>
  <c r="AH29" i="1"/>
  <c r="AV29" i="1"/>
  <c r="AZ29" i="1"/>
  <c r="AN29" i="1"/>
  <c r="AL29" i="1"/>
  <c r="AR29" i="1"/>
  <c r="AX29" i="1"/>
  <c r="AF29" i="1"/>
  <c r="AJ29" i="1"/>
  <c r="BB29" i="1"/>
  <c r="AG29" i="1"/>
  <c r="AH45" i="1"/>
  <c r="AG45" i="1"/>
  <c r="AP45" i="1"/>
  <c r="AR45" i="1"/>
  <c r="BB45" i="1"/>
  <c r="AT45" i="1"/>
  <c r="AV45" i="1"/>
  <c r="AX45" i="1"/>
  <c r="AZ45" i="1"/>
  <c r="AJ45" i="1"/>
  <c r="AL45" i="1"/>
  <c r="AN45" i="1"/>
  <c r="AR96" i="1"/>
  <c r="AT96" i="1"/>
  <c r="AH96" i="1"/>
  <c r="AX96" i="1"/>
  <c r="AF96" i="1"/>
  <c r="AL96" i="1"/>
  <c r="AN96" i="1"/>
  <c r="AZ96" i="1"/>
  <c r="AP96" i="1"/>
  <c r="AV96" i="1"/>
  <c r="AJ96" i="1"/>
  <c r="BB96" i="1"/>
  <c r="AG96" i="1"/>
  <c r="AP27" i="1"/>
  <c r="AH27" i="1"/>
  <c r="AJ27" i="1"/>
  <c r="AT27" i="1"/>
  <c r="AL27" i="1"/>
  <c r="AN27" i="1"/>
  <c r="AV27" i="1"/>
  <c r="AX27" i="1"/>
  <c r="AZ27" i="1"/>
  <c r="AG27" i="1"/>
  <c r="AR27" i="1"/>
  <c r="BB27" i="1"/>
  <c r="BB26" i="1"/>
  <c r="AG26" i="1"/>
  <c r="AL26" i="1"/>
  <c r="AN26" i="1"/>
  <c r="AV26" i="1"/>
  <c r="AX26" i="1"/>
  <c r="AZ26" i="1"/>
  <c r="AH26" i="1"/>
  <c r="AP26" i="1"/>
  <c r="AR26" i="1"/>
  <c r="AT26" i="1"/>
  <c r="AJ26" i="1"/>
  <c r="AR17" i="1"/>
  <c r="AX17" i="1"/>
  <c r="AF17" i="1"/>
  <c r="AJ17" i="1"/>
  <c r="AL17" i="1"/>
  <c r="BB17" i="1"/>
  <c r="AG17" i="1"/>
  <c r="AT17" i="1"/>
  <c r="AH17" i="1"/>
  <c r="AV17" i="1"/>
  <c r="AZ17" i="1"/>
  <c r="AN17" i="1"/>
  <c r="AR73" i="1"/>
  <c r="AP73" i="1"/>
  <c r="BB73" i="1"/>
  <c r="AG73" i="1"/>
  <c r="AH73" i="1"/>
  <c r="AJ73" i="1"/>
  <c r="AL73" i="1"/>
  <c r="AN73" i="1"/>
  <c r="AT73" i="1"/>
  <c r="AV73" i="1"/>
  <c r="AX73" i="1"/>
  <c r="AZ73" i="1"/>
  <c r="AL36" i="1"/>
  <c r="AR36" i="1"/>
  <c r="AX36" i="1"/>
  <c r="AF36" i="1"/>
  <c r="AJ36" i="1"/>
  <c r="BB36" i="1"/>
  <c r="AG36" i="1"/>
  <c r="AT36" i="1"/>
  <c r="AH36" i="1"/>
  <c r="AV36" i="1"/>
  <c r="AZ36" i="1"/>
  <c r="AN36" i="1"/>
  <c r="AT79" i="1"/>
  <c r="AL79" i="1"/>
  <c r="AN79" i="1"/>
  <c r="AP79" i="1"/>
  <c r="AR79" i="1"/>
  <c r="AH79" i="1"/>
  <c r="AG79" i="1"/>
  <c r="AJ79" i="1"/>
  <c r="AV79" i="1"/>
  <c r="AX79" i="1"/>
  <c r="AZ79" i="1"/>
  <c r="AG14" i="1"/>
  <c r="AJ14" i="1"/>
  <c r="AT14" i="1"/>
  <c r="AV14" i="1"/>
  <c r="AX14" i="1"/>
  <c r="AZ14" i="1"/>
  <c r="AH14" i="1"/>
  <c r="AL14" i="1"/>
  <c r="AP14" i="1"/>
  <c r="AR14" i="1"/>
  <c r="AN14" i="1"/>
  <c r="BB91" i="1"/>
  <c r="AJ91" i="1"/>
  <c r="AH91" i="1"/>
  <c r="AG91" i="1"/>
  <c r="AZ91" i="1"/>
  <c r="AV91" i="1"/>
  <c r="AX91" i="1"/>
  <c r="AL91" i="1"/>
  <c r="AN91" i="1"/>
  <c r="AT91" i="1"/>
  <c r="AP91" i="1"/>
  <c r="AR91" i="1"/>
  <c r="AT48" i="1"/>
  <c r="AH48" i="1"/>
  <c r="AV48" i="1"/>
  <c r="AZ48" i="1"/>
  <c r="AL48" i="1"/>
  <c r="AN48" i="1"/>
  <c r="AX48" i="1"/>
  <c r="AF48" i="1"/>
  <c r="AJ48" i="1"/>
  <c r="BB48" i="1"/>
  <c r="AG48" i="1"/>
  <c r="AU69" i="1"/>
  <c r="AW69" i="1"/>
  <c r="AY86" i="1"/>
  <c r="AY74" i="1"/>
  <c r="AY79" i="1"/>
  <c r="BA31" i="1"/>
  <c r="AI97" i="1"/>
  <c r="AI75" i="1"/>
  <c r="AI73" i="1"/>
  <c r="AI51" i="1"/>
  <c r="AI49" i="1"/>
  <c r="AI27" i="1"/>
  <c r="AI25" i="1"/>
  <c r="AW93" i="1"/>
  <c r="AY57" i="1"/>
  <c r="AY33" i="1"/>
  <c r="AU57" i="1"/>
  <c r="AU33" i="1"/>
  <c r="AU21" i="1"/>
  <c r="AM76" i="1"/>
  <c r="AM64" i="1"/>
  <c r="AM52" i="1"/>
  <c r="AM40" i="1"/>
  <c r="AM28" i="1"/>
  <c r="AM16" i="1"/>
  <c r="AI69" i="1"/>
  <c r="AI45" i="1"/>
  <c r="AI21" i="1"/>
  <c r="AO93" i="1"/>
  <c r="AY93" i="1"/>
  <c r="AY69" i="1"/>
  <c r="AI74" i="1"/>
  <c r="AI50" i="1"/>
  <c r="AI26" i="1"/>
  <c r="AO86" i="1"/>
  <c r="AU86" i="1"/>
  <c r="AW74" i="1"/>
  <c r="AY50" i="1"/>
  <c r="AY26" i="1"/>
  <c r="AI88" i="1"/>
  <c r="AI64" i="1"/>
  <c r="AI40" i="1"/>
  <c r="AI16" i="1"/>
  <c r="AK88" i="1"/>
  <c r="AK76" i="1"/>
  <c r="AK64" i="1"/>
  <c r="AW51" i="1"/>
  <c r="AK52" i="1"/>
  <c r="AW49" i="1"/>
  <c r="AK40" i="1"/>
  <c r="AK28" i="1"/>
  <c r="AY25" i="1"/>
  <c r="AW15" i="1"/>
  <c r="AK16" i="1"/>
  <c r="AW16" i="1"/>
  <c r="AI93" i="1"/>
  <c r="AY87" i="1"/>
  <c r="AO88" i="1"/>
  <c r="AY88" i="1"/>
  <c r="AY85" i="1"/>
  <c r="AO76" i="1"/>
  <c r="AO64" i="1"/>
  <c r="AY64" i="1"/>
  <c r="AO52" i="1"/>
  <c r="AO40" i="1"/>
  <c r="AO28" i="1"/>
  <c r="AY28" i="1"/>
  <c r="AO16" i="1"/>
  <c r="AI81" i="1"/>
  <c r="AI57" i="1"/>
  <c r="AI33" i="1"/>
  <c r="AO81" i="1"/>
  <c r="AO69" i="1"/>
  <c r="AO57" i="1"/>
  <c r="AO45" i="1"/>
  <c r="AO21" i="1"/>
  <c r="AI76" i="1"/>
  <c r="AI52" i="1"/>
  <c r="AI28" i="1"/>
  <c r="AQ97" i="1"/>
  <c r="AY97" i="1"/>
  <c r="AQ87" i="1"/>
  <c r="AQ88" i="1"/>
  <c r="AQ85" i="1"/>
  <c r="AQ75" i="1"/>
  <c r="AY75" i="1"/>
  <c r="AQ76" i="1"/>
  <c r="AY76" i="1"/>
  <c r="AQ73" i="1"/>
  <c r="AY73" i="1"/>
  <c r="AQ63" i="1"/>
  <c r="AY63" i="1"/>
  <c r="AQ64" i="1"/>
  <c r="AQ61" i="1"/>
  <c r="AW61" i="1"/>
  <c r="AQ51" i="1"/>
  <c r="AQ52" i="1"/>
  <c r="AW52" i="1"/>
  <c r="AQ49" i="1"/>
  <c r="AQ39" i="1"/>
  <c r="AW39" i="1"/>
  <c r="AQ40" i="1"/>
  <c r="AW40" i="1"/>
  <c r="AQ37" i="1"/>
  <c r="AW37" i="1"/>
  <c r="AQ27" i="1"/>
  <c r="AW27" i="1"/>
  <c r="AQ28" i="1"/>
  <c r="AQ25" i="1"/>
  <c r="AQ15" i="1"/>
  <c r="AQ16" i="1"/>
  <c r="AK93" i="1"/>
  <c r="AK81" i="1"/>
  <c r="AK69" i="1"/>
  <c r="AK57" i="1"/>
  <c r="AK45" i="1"/>
  <c r="AK33" i="1"/>
  <c r="AK21" i="1"/>
  <c r="AI92" i="1"/>
  <c r="AI79" i="1"/>
  <c r="AI68" i="1"/>
  <c r="AI55" i="1"/>
  <c r="AI44" i="1"/>
  <c r="AI31" i="1"/>
  <c r="AI20" i="1"/>
  <c r="AQ92" i="1"/>
  <c r="AU92" i="1"/>
  <c r="AQ91" i="1"/>
  <c r="AW91" i="1"/>
  <c r="AW80" i="1"/>
  <c r="AU68" i="1"/>
  <c r="BA50" i="1"/>
  <c r="AW56" i="1"/>
  <c r="AU55" i="1"/>
  <c r="BA38" i="1"/>
  <c r="AU44" i="1"/>
  <c r="AW43" i="1"/>
  <c r="BA26" i="1"/>
  <c r="AU32" i="1"/>
  <c r="AU31" i="1"/>
  <c r="BA14" i="1"/>
  <c r="AU97" i="1"/>
  <c r="AK85" i="1"/>
  <c r="AU76" i="1"/>
  <c r="AY95" i="1"/>
  <c r="AM94" i="1"/>
  <c r="AY89" i="1"/>
  <c r="AM90" i="1"/>
  <c r="AQ83" i="1"/>
  <c r="AY83" i="1"/>
  <c r="AO82" i="1"/>
  <c r="AQ77" i="1"/>
  <c r="AO78" i="1"/>
  <c r="AQ72" i="1"/>
  <c r="AQ71" i="1"/>
  <c r="AO70" i="1"/>
  <c r="AU70" i="1"/>
  <c r="AQ65" i="1"/>
  <c r="AY65" i="1"/>
  <c r="AO66" i="1"/>
  <c r="AU66" i="1"/>
  <c r="AQ60" i="1"/>
  <c r="AQ59" i="1"/>
  <c r="AO58" i="1"/>
  <c r="AU58" i="1"/>
  <c r="AQ53" i="1"/>
  <c r="AW53" i="1"/>
  <c r="AO54" i="1"/>
  <c r="AU54" i="1"/>
  <c r="AQ48" i="1"/>
  <c r="AW48" i="1"/>
  <c r="AQ47" i="1"/>
  <c r="AW47" i="1"/>
  <c r="AO46" i="1"/>
  <c r="AU46" i="1"/>
  <c r="AQ41" i="1"/>
  <c r="AO42" i="1"/>
  <c r="AU42" i="1"/>
  <c r="AQ36" i="1"/>
  <c r="AQ35" i="1"/>
  <c r="AO34" i="1"/>
  <c r="AU34" i="1"/>
  <c r="AQ29" i="1"/>
  <c r="AY29" i="1"/>
  <c r="AO30" i="1"/>
  <c r="AU30" i="1"/>
  <c r="AQ24" i="1"/>
  <c r="AY24" i="1"/>
  <c r="AQ23" i="1"/>
  <c r="AY23" i="1"/>
  <c r="AO22" i="1"/>
  <c r="AU22" i="1"/>
  <c r="AQ17" i="1"/>
  <c r="AO18" i="1"/>
  <c r="AU18" i="1"/>
  <c r="AQ86" i="1"/>
  <c r="AW86" i="1"/>
  <c r="AU74" i="1"/>
  <c r="AW50" i="1"/>
  <c r="BA56" i="1"/>
  <c r="BA55" i="1"/>
  <c r="BA44" i="1"/>
  <c r="BA43" i="1"/>
  <c r="AW26" i="1"/>
  <c r="BA32" i="1"/>
  <c r="BA20" i="1"/>
  <c r="BA19" i="1"/>
  <c r="BA97" i="1"/>
  <c r="BA87" i="1"/>
  <c r="BA88" i="1"/>
  <c r="BA85" i="1"/>
  <c r="BA75" i="1"/>
  <c r="BA76" i="1"/>
  <c r="AS73" i="1"/>
  <c r="BA73" i="1"/>
  <c r="AS63" i="1"/>
  <c r="BA63" i="1"/>
  <c r="AS64" i="1"/>
  <c r="BA64" i="1"/>
  <c r="AS61" i="1"/>
  <c r="AS51" i="1"/>
  <c r="AS52" i="1"/>
  <c r="AS49" i="1"/>
  <c r="AS39" i="1"/>
  <c r="AS40" i="1"/>
  <c r="AS37" i="1"/>
  <c r="AS27" i="1"/>
  <c r="AS28" i="1"/>
  <c r="AS25" i="1"/>
  <c r="AS15" i="1"/>
  <c r="AS16" i="1"/>
  <c r="AI65" i="1"/>
  <c r="AI59" i="1"/>
  <c r="AI35" i="1"/>
  <c r="AY96" i="1"/>
  <c r="AQ95" i="1"/>
  <c r="AQ89" i="1"/>
  <c r="AS82" i="1"/>
  <c r="AS78" i="1"/>
  <c r="AM93" i="1"/>
  <c r="AI86" i="1"/>
  <c r="AI62" i="1"/>
  <c r="AI38" i="1"/>
  <c r="AI14" i="1"/>
  <c r="AO92" i="1"/>
  <c r="AY92" i="1"/>
  <c r="AO91" i="1"/>
  <c r="AY68" i="1"/>
  <c r="AY56" i="1"/>
  <c r="AY55" i="1"/>
  <c r="AY44" i="1"/>
  <c r="AY43" i="1"/>
  <c r="AY32" i="1"/>
  <c r="AU51" i="1"/>
  <c r="AI90" i="1"/>
  <c r="AI82" i="1"/>
  <c r="AI66" i="1"/>
  <c r="AI58" i="1"/>
  <c r="AI42" i="1"/>
  <c r="AI34" i="1"/>
  <c r="AI18" i="1"/>
  <c r="AK96" i="1"/>
  <c r="AU96" i="1"/>
  <c r="BA96" i="1"/>
  <c r="AK95" i="1"/>
  <c r="AU95" i="1"/>
  <c r="AI89" i="1"/>
  <c r="AI83" i="1"/>
  <c r="AQ96" i="1"/>
  <c r="AQ84" i="1"/>
  <c r="AY72" i="1"/>
  <c r="AM57" i="1"/>
  <c r="AM45" i="1"/>
  <c r="AM21" i="1"/>
  <c r="AY31" i="1"/>
  <c r="AM97" i="1"/>
  <c r="AS97" i="1"/>
  <c r="AM87" i="1"/>
  <c r="AS87" i="1"/>
  <c r="AM88" i="1"/>
  <c r="AS88" i="1"/>
  <c r="AM85" i="1"/>
  <c r="AS85" i="1"/>
  <c r="AS75" i="1"/>
  <c r="AS76" i="1"/>
  <c r="AI96" i="1"/>
  <c r="AI95" i="1"/>
  <c r="AI77" i="1"/>
  <c r="AI72" i="1"/>
  <c r="AI71" i="1"/>
  <c r="AI53" i="1"/>
  <c r="AI48" i="1"/>
  <c r="AI47" i="1"/>
  <c r="AI29" i="1"/>
  <c r="AI24" i="1"/>
  <c r="AI23" i="1"/>
  <c r="AM96" i="1"/>
  <c r="AS96" i="1"/>
  <c r="AM95" i="1"/>
  <c r="AS95" i="1"/>
  <c r="BA95" i="1"/>
  <c r="AQ94" i="1"/>
  <c r="AY94" i="1"/>
  <c r="AM89" i="1"/>
  <c r="AS89" i="1"/>
  <c r="AQ90" i="1"/>
  <c r="AY90" i="1"/>
  <c r="AM84" i="1"/>
  <c r="AS84" i="1"/>
  <c r="AO83" i="1"/>
  <c r="AS83" i="1"/>
  <c r="AQ82" i="1"/>
  <c r="AY82" i="1"/>
  <c r="AO77" i="1"/>
  <c r="AS77" i="1"/>
  <c r="AQ78" i="1"/>
  <c r="AY78" i="1"/>
  <c r="AO72" i="1"/>
  <c r="AU72" i="1"/>
  <c r="AO71" i="1"/>
  <c r="AU71" i="1"/>
  <c r="AQ70" i="1"/>
  <c r="AY70" i="1"/>
  <c r="AO65" i="1"/>
  <c r="AU65" i="1"/>
  <c r="AI84" i="1"/>
  <c r="AI60" i="1"/>
  <c r="AI41" i="1"/>
  <c r="AI36" i="1"/>
  <c r="AI17" i="1"/>
  <c r="AS94" i="1"/>
  <c r="AS90" i="1"/>
  <c r="AY84" i="1"/>
  <c r="AY77" i="1"/>
  <c r="AY71" i="1"/>
  <c r="AW60" i="1"/>
  <c r="AW59" i="1"/>
  <c r="AW41" i="1"/>
  <c r="AW36" i="1"/>
  <c r="AW35" i="1"/>
  <c r="AW17" i="1"/>
  <c r="AM81" i="1"/>
  <c r="AM69" i="1"/>
  <c r="AM33" i="1"/>
  <c r="AU91" i="1"/>
  <c r="AU80" i="1"/>
  <c r="AU73" i="1"/>
  <c r="AU63" i="1"/>
  <c r="AU64" i="1"/>
  <c r="AU61" i="1"/>
  <c r="AU52" i="1"/>
  <c r="AU39" i="1"/>
  <c r="AU40" i="1"/>
  <c r="AU37" i="1"/>
  <c r="AU27" i="1"/>
  <c r="AU28" i="1"/>
  <c r="AI94" i="1"/>
  <c r="AI78" i="1"/>
  <c r="AI70" i="1"/>
  <c r="AI54" i="1"/>
  <c r="AI46" i="1"/>
  <c r="AI30" i="1"/>
  <c r="AI22" i="1"/>
  <c r="AO96" i="1"/>
  <c r="AW96" i="1"/>
  <c r="AO95" i="1"/>
  <c r="AW95" i="1"/>
  <c r="AK94" i="1"/>
  <c r="AU94" i="1"/>
  <c r="BA94" i="1"/>
  <c r="AO89" i="1"/>
  <c r="AW89" i="1"/>
  <c r="AK90" i="1"/>
  <c r="AU90" i="1"/>
  <c r="BA90" i="1"/>
  <c r="AO84" i="1"/>
  <c r="AW84" i="1"/>
  <c r="AM83" i="1"/>
  <c r="AW83" i="1"/>
  <c r="AK82" i="1"/>
  <c r="AU82" i="1"/>
  <c r="BA82" i="1"/>
  <c r="AM77" i="1"/>
  <c r="AW77" i="1"/>
  <c r="AK78" i="1"/>
  <c r="AU78" i="1"/>
  <c r="BA78" i="1"/>
  <c r="AM72" i="1"/>
  <c r="AW72" i="1"/>
  <c r="AM71" i="1"/>
  <c r="AW71" i="1"/>
  <c r="AK70" i="1"/>
  <c r="AS70" i="1"/>
  <c r="BA70" i="1"/>
  <c r="AM65" i="1"/>
  <c r="AW65" i="1"/>
  <c r="AO94" i="1"/>
  <c r="AW94" i="1"/>
  <c r="AK89" i="1"/>
  <c r="AU89" i="1"/>
  <c r="BA89" i="1"/>
  <c r="AO90" i="1"/>
  <c r="AW90" i="1"/>
  <c r="AK84" i="1"/>
  <c r="AU84" i="1"/>
  <c r="BA84" i="1"/>
  <c r="AK83" i="1"/>
  <c r="AU83" i="1"/>
  <c r="BA83" i="1"/>
  <c r="AM82" i="1"/>
  <c r="AW82" i="1"/>
  <c r="AK77" i="1"/>
  <c r="AU77" i="1"/>
  <c r="BA77" i="1"/>
  <c r="AM78" i="1"/>
  <c r="AW78" i="1"/>
  <c r="AK72" i="1"/>
  <c r="AS72" i="1"/>
  <c r="BA72" i="1"/>
  <c r="AK71" i="1"/>
  <c r="AS71" i="1"/>
  <c r="BA71" i="1"/>
  <c r="AM70" i="1"/>
  <c r="AW70" i="1"/>
  <c r="AK65" i="1"/>
  <c r="AS65" i="1"/>
  <c r="BA65" i="1"/>
  <c r="AM66" i="1"/>
  <c r="AW66" i="1"/>
  <c r="AK60" i="1"/>
  <c r="AS60" i="1"/>
  <c r="BA60" i="1"/>
  <c r="AK59" i="1"/>
  <c r="AS59" i="1"/>
  <c r="BA59" i="1"/>
  <c r="AM58" i="1"/>
  <c r="AY58" i="1"/>
  <c r="AK53" i="1"/>
  <c r="AS53" i="1"/>
  <c r="BA53" i="1"/>
  <c r="AM54" i="1"/>
  <c r="AY54" i="1"/>
  <c r="AK48" i="1"/>
  <c r="AS48" i="1"/>
  <c r="BA48" i="1"/>
  <c r="AK47" i="1"/>
  <c r="AS47" i="1"/>
  <c r="BA47" i="1"/>
  <c r="AM46" i="1"/>
  <c r="AY46" i="1"/>
  <c r="AK41" i="1"/>
  <c r="AS41" i="1"/>
  <c r="BA41" i="1"/>
  <c r="AM42" i="1"/>
  <c r="AY42" i="1"/>
  <c r="AK36" i="1"/>
  <c r="AS36" i="1"/>
  <c r="BA36" i="1"/>
  <c r="AK35" i="1"/>
  <c r="AS35" i="1"/>
  <c r="BA35" i="1"/>
  <c r="AM34" i="1"/>
  <c r="AY34" i="1"/>
  <c r="AK29" i="1"/>
  <c r="AS29" i="1"/>
  <c r="BA29" i="1"/>
  <c r="AM30" i="1"/>
  <c r="AW30" i="1"/>
  <c r="AK24" i="1"/>
  <c r="AS24" i="1"/>
  <c r="BA24" i="1"/>
  <c r="AK23" i="1"/>
  <c r="AS23" i="1"/>
  <c r="BA23" i="1"/>
  <c r="AM22" i="1"/>
  <c r="AW22" i="1"/>
  <c r="AK17" i="1"/>
  <c r="AS17" i="1"/>
  <c r="BA17" i="1"/>
  <c r="AM18" i="1"/>
  <c r="AY18" i="1"/>
  <c r="AQ66" i="1"/>
  <c r="AY66" i="1"/>
  <c r="AO60" i="1"/>
  <c r="AU60" i="1"/>
  <c r="AO59" i="1"/>
  <c r="AY59" i="1"/>
  <c r="AQ58" i="1"/>
  <c r="AW58" i="1"/>
  <c r="AO53" i="1"/>
  <c r="AU53" i="1"/>
  <c r="AQ54" i="1"/>
  <c r="AW54" i="1"/>
  <c r="AO48" i="1"/>
  <c r="AU48" i="1"/>
  <c r="AO47" i="1"/>
  <c r="AU47" i="1"/>
  <c r="AQ46" i="1"/>
  <c r="AW46" i="1"/>
  <c r="AO41" i="1"/>
  <c r="AY41" i="1"/>
  <c r="AQ42" i="1"/>
  <c r="AW42" i="1"/>
  <c r="AO36" i="1"/>
  <c r="AY36" i="1"/>
  <c r="AO35" i="1"/>
  <c r="AU35" i="1"/>
  <c r="AQ34" i="1"/>
  <c r="AW34" i="1"/>
  <c r="AO29" i="1"/>
  <c r="AU29" i="1"/>
  <c r="AQ30" i="1"/>
  <c r="AY30" i="1"/>
  <c r="AO24" i="1"/>
  <c r="AU24" i="1"/>
  <c r="AO23" i="1"/>
  <c r="AU23" i="1"/>
  <c r="AQ22" i="1"/>
  <c r="AY22" i="1"/>
  <c r="AO17" i="1"/>
  <c r="AU17" i="1"/>
  <c r="AQ18" i="1"/>
  <c r="AW18" i="1"/>
  <c r="AK66" i="1"/>
  <c r="AS66" i="1"/>
  <c r="BA66" i="1"/>
  <c r="AM60" i="1"/>
  <c r="AY60" i="1"/>
  <c r="AM59" i="1"/>
  <c r="AU59" i="1"/>
  <c r="AK58" i="1"/>
  <c r="AS58" i="1"/>
  <c r="BA58" i="1"/>
  <c r="AM53" i="1"/>
  <c r="AY53" i="1"/>
  <c r="AK54" i="1"/>
  <c r="AS54" i="1"/>
  <c r="BA54" i="1"/>
  <c r="AM48" i="1"/>
  <c r="AY48" i="1"/>
  <c r="AM47" i="1"/>
  <c r="AY47" i="1"/>
  <c r="AK46" i="1"/>
  <c r="AS46" i="1"/>
  <c r="BA46" i="1"/>
  <c r="AM41" i="1"/>
  <c r="AU41" i="1"/>
  <c r="AK42" i="1"/>
  <c r="AS42" i="1"/>
  <c r="BA42" i="1"/>
  <c r="AM36" i="1"/>
  <c r="AU36" i="1"/>
  <c r="AM35" i="1"/>
  <c r="AY35" i="1"/>
  <c r="AK34" i="1"/>
  <c r="AS34" i="1"/>
  <c r="BA34" i="1"/>
  <c r="AM29" i="1"/>
  <c r="AW29" i="1"/>
  <c r="AK30" i="1"/>
  <c r="AS30" i="1"/>
  <c r="BA30" i="1"/>
  <c r="AM24" i="1"/>
  <c r="AW24" i="1"/>
  <c r="AM23" i="1"/>
  <c r="AW23" i="1"/>
  <c r="AK22" i="1"/>
  <c r="AS22" i="1"/>
  <c r="BA22" i="1"/>
  <c r="AM17" i="1"/>
  <c r="AY17" i="1"/>
  <c r="AK18" i="1"/>
  <c r="AS18" i="1"/>
  <c r="BA18" i="1"/>
  <c r="AO33" i="1"/>
  <c r="AF43" i="1" l="1"/>
  <c r="AF81" i="1"/>
  <c r="AF80" i="1"/>
  <c r="AF37" i="1"/>
  <c r="AF73" i="1"/>
  <c r="AF27" i="1"/>
  <c r="AF16" i="1"/>
  <c r="AF75" i="1"/>
  <c r="AF21" i="1"/>
  <c r="AF49" i="1"/>
  <c r="AF20" i="1"/>
  <c r="AF68" i="1"/>
  <c r="AF44" i="1"/>
  <c r="AF25" i="1"/>
  <c r="AF93" i="1"/>
  <c r="AF88" i="1"/>
  <c r="AF39" i="1"/>
  <c r="AF33" i="1"/>
  <c r="AF79" i="1"/>
  <c r="AF57" i="1"/>
  <c r="AF97" i="1"/>
  <c r="AF51" i="1"/>
  <c r="AF38" i="1"/>
  <c r="AF50" i="1"/>
  <c r="AF74" i="1"/>
  <c r="AF91" i="1"/>
  <c r="AF64" i="1"/>
  <c r="AF87" i="1"/>
  <c r="AF55" i="1"/>
  <c r="AF31" i="1"/>
  <c r="AF28" i="1"/>
  <c r="AF14" i="1"/>
  <c r="AF26" i="1"/>
  <c r="AF52" i="1"/>
  <c r="AF85" i="1"/>
  <c r="AF19" i="1"/>
  <c r="AF86" i="1"/>
  <c r="AF76" i="1"/>
  <c r="AF62" i="1"/>
  <c r="AF69" i="1"/>
  <c r="AF61" i="1"/>
  <c r="AF67" i="1"/>
  <c r="AF15" i="1"/>
  <c r="AF40" i="1"/>
  <c r="AF32" i="1"/>
  <c r="AF45" i="1"/>
  <c r="AF56" i="1"/>
  <c r="AF92" i="1"/>
  <c r="AF63" i="1"/>
  <c r="AC49" i="1" l="1"/>
  <c r="AD49" i="1"/>
  <c r="Z49" i="1"/>
  <c r="AE49" i="1"/>
  <c r="V49" i="1" s="1"/>
  <c r="AB49" i="1"/>
  <c r="AA49" i="1"/>
  <c r="AB34" i="1"/>
  <c r="Z34" i="1"/>
  <c r="AD34" i="1"/>
  <c r="AE34" i="1"/>
  <c r="V34" i="1" s="1"/>
  <c r="AC34" i="1"/>
  <c r="AA34" i="1"/>
  <c r="AB18" i="1"/>
  <c r="AC18" i="1"/>
  <c r="AD18" i="1"/>
  <c r="AA18" i="1"/>
  <c r="AE18" i="1"/>
  <c r="V18" i="1" s="1"/>
  <c r="Z18" i="1"/>
  <c r="AC44" i="1"/>
  <c r="AD44" i="1"/>
  <c r="Z44" i="1"/>
  <c r="AE44" i="1"/>
  <c r="V44" i="1" s="1"/>
  <c r="AA44" i="1"/>
  <c r="AB44" i="1"/>
  <c r="AB28" i="1"/>
  <c r="Z28" i="1"/>
  <c r="AD28" i="1"/>
  <c r="AA28" i="1"/>
  <c r="AC28" i="1"/>
  <c r="AE28" i="1"/>
  <c r="V28" i="1" s="1"/>
  <c r="AB33" i="1"/>
  <c r="Z33" i="1"/>
  <c r="AD33" i="1"/>
  <c r="AC33" i="1"/>
  <c r="AE33" i="1"/>
  <c r="V33" i="1" s="1"/>
  <c r="AA33" i="1"/>
  <c r="AC47" i="1"/>
  <c r="Z47" i="1"/>
  <c r="AE47" i="1"/>
  <c r="V47" i="1" s="1"/>
  <c r="AA47" i="1"/>
  <c r="AB47" i="1"/>
  <c r="AD47" i="1"/>
  <c r="AB31" i="1"/>
  <c r="Z31" i="1"/>
  <c r="AD31" i="1"/>
  <c r="AC31" i="1"/>
  <c r="AE31" i="1"/>
  <c r="V31" i="1" s="1"/>
  <c r="AA31" i="1"/>
  <c r="AB15" i="1"/>
  <c r="AA15" i="1"/>
  <c r="AC15" i="1"/>
  <c r="AD15" i="1"/>
  <c r="Z15" i="1"/>
  <c r="AE15" i="1"/>
  <c r="V15" i="1" s="1"/>
  <c r="AC37" i="1"/>
  <c r="AB37" i="1"/>
  <c r="Z37" i="1"/>
  <c r="AE37" i="1"/>
  <c r="V37" i="1" s="1"/>
  <c r="AA37" i="1"/>
  <c r="AD37" i="1"/>
  <c r="AC46" i="1"/>
  <c r="AA46" i="1"/>
  <c r="AB46" i="1"/>
  <c r="AD46" i="1"/>
  <c r="Z46" i="1"/>
  <c r="AE46" i="1"/>
  <c r="V46" i="1" s="1"/>
  <c r="AB30" i="1"/>
  <c r="Z30" i="1"/>
  <c r="AD30" i="1"/>
  <c r="AA30" i="1"/>
  <c r="AC30" i="1"/>
  <c r="AE30" i="1"/>
  <c r="V30" i="1" s="1"/>
  <c r="AB14" i="1"/>
  <c r="AC14" i="1"/>
  <c r="AD14" i="1"/>
  <c r="Z14" i="1"/>
  <c r="AE14" i="1"/>
  <c r="V14" i="1" s="1"/>
  <c r="AA14" i="1"/>
  <c r="AC41" i="1"/>
  <c r="AB41" i="1"/>
  <c r="Z41" i="1"/>
  <c r="AE41" i="1"/>
  <c r="V41" i="1" s="1"/>
  <c r="AA41" i="1"/>
  <c r="AD41" i="1"/>
  <c r="AC40" i="1"/>
  <c r="AD40" i="1"/>
  <c r="AA40" i="1"/>
  <c r="Z40" i="1"/>
  <c r="AB40" i="1"/>
  <c r="AE40" i="1"/>
  <c r="V40" i="1" s="1"/>
  <c r="AB24" i="1"/>
  <c r="Z24" i="1"/>
  <c r="AD24" i="1"/>
  <c r="AC24" i="1"/>
  <c r="AE24" i="1"/>
  <c r="V24" i="1" s="1"/>
  <c r="AA24" i="1"/>
  <c r="AB25" i="1"/>
  <c r="Z25" i="1"/>
  <c r="AD25" i="1"/>
  <c r="AE25" i="1"/>
  <c r="V25" i="1" s="1"/>
  <c r="AA25" i="1"/>
  <c r="AC25" i="1"/>
  <c r="AC43" i="1"/>
  <c r="Z43" i="1"/>
  <c r="AE43" i="1"/>
  <c r="V43" i="1" s="1"/>
  <c r="AA43" i="1"/>
  <c r="AB43" i="1"/>
  <c r="AD43" i="1"/>
  <c r="AB27" i="1"/>
  <c r="Z27" i="1"/>
  <c r="AD27" i="1"/>
  <c r="AA27" i="1"/>
  <c r="AC27" i="1"/>
  <c r="AE27" i="1"/>
  <c r="V27" i="1" s="1"/>
  <c r="AB21" i="1"/>
  <c r="AD21" i="1"/>
  <c r="Z21" i="1"/>
  <c r="AE21" i="1"/>
  <c r="V21" i="1" s="1"/>
  <c r="AA21" i="1"/>
  <c r="AC21" i="1"/>
  <c r="AC42" i="1"/>
  <c r="AA42" i="1"/>
  <c r="AD42" i="1"/>
  <c r="AE42" i="1"/>
  <c r="V42" i="1" s="1"/>
  <c r="Z42" i="1"/>
  <c r="AB42" i="1"/>
  <c r="AB26" i="1"/>
  <c r="Z26" i="1"/>
  <c r="AD26" i="1"/>
  <c r="AA26" i="1"/>
  <c r="AC26" i="1"/>
  <c r="AE26" i="1"/>
  <c r="V26" i="1" s="1"/>
  <c r="AB29" i="1"/>
  <c r="Z29" i="1"/>
  <c r="AD29" i="1"/>
  <c r="AA29" i="1"/>
  <c r="AC29" i="1"/>
  <c r="AE29" i="1"/>
  <c r="V29" i="1" s="1"/>
  <c r="AC36" i="1"/>
  <c r="AD36" i="1"/>
  <c r="Z36" i="1"/>
  <c r="AE36" i="1"/>
  <c r="V36" i="1" s="1"/>
  <c r="AA36" i="1"/>
  <c r="AB36" i="1"/>
  <c r="AB20" i="1"/>
  <c r="Z20" i="1"/>
  <c r="AE20" i="1"/>
  <c r="V20" i="1" s="1"/>
  <c r="AA20" i="1"/>
  <c r="AD20" i="1"/>
  <c r="AC20" i="1"/>
  <c r="AB17" i="1"/>
  <c r="AD17" i="1"/>
  <c r="Z17" i="1"/>
  <c r="AE17" i="1"/>
  <c r="V17" i="1" s="1"/>
  <c r="AA17" i="1"/>
  <c r="AC17" i="1"/>
  <c r="AC39" i="1"/>
  <c r="Z39" i="1"/>
  <c r="AE39" i="1"/>
  <c r="V39" i="1" s="1"/>
  <c r="AB39" i="1"/>
  <c r="AA39" i="1"/>
  <c r="AD39" i="1"/>
  <c r="AB23" i="1"/>
  <c r="AC23" i="1"/>
  <c r="Z23" i="1"/>
  <c r="AE23" i="1"/>
  <c r="V23" i="1" s="1"/>
  <c r="AA23" i="1"/>
  <c r="AD23" i="1"/>
  <c r="AC38" i="1"/>
  <c r="AA38" i="1"/>
  <c r="AD38" i="1"/>
  <c r="Z38" i="1"/>
  <c r="AE38" i="1"/>
  <c r="V38" i="1" s="1"/>
  <c r="AB38" i="1"/>
  <c r="AA22" i="1"/>
  <c r="AE22" i="1"/>
  <c r="V22" i="1" s="1"/>
  <c r="AB22" i="1"/>
  <c r="Z22" i="1"/>
  <c r="AD22" i="1"/>
  <c r="AC22" i="1"/>
  <c r="AB32" i="1"/>
  <c r="Z32" i="1"/>
  <c r="AD32" i="1"/>
  <c r="AC32" i="1"/>
  <c r="AE32" i="1"/>
  <c r="V32" i="1" s="1"/>
  <c r="AA32" i="1"/>
  <c r="AB16" i="1"/>
  <c r="Z16" i="1"/>
  <c r="AE16" i="1"/>
  <c r="V16" i="1" s="1"/>
  <c r="AA16" i="1"/>
  <c r="AC16" i="1"/>
  <c r="AD16" i="1"/>
  <c r="AC45" i="1"/>
  <c r="AB45" i="1"/>
  <c r="AD45" i="1"/>
  <c r="Z45" i="1"/>
  <c r="AE45" i="1"/>
  <c r="V45" i="1" s="1"/>
  <c r="AA45" i="1"/>
  <c r="AC48" i="1"/>
  <c r="Z48" i="1"/>
  <c r="AE48" i="1"/>
  <c r="V48" i="1" s="1"/>
  <c r="AA48" i="1"/>
  <c r="AB48" i="1"/>
  <c r="AD48" i="1"/>
  <c r="AB35" i="1"/>
  <c r="Z35" i="1"/>
  <c r="AD35" i="1"/>
  <c r="AA35" i="1"/>
  <c r="AC35" i="1"/>
  <c r="AE35" i="1"/>
  <c r="V35" i="1" s="1"/>
  <c r="AB19" i="1"/>
  <c r="AA19" i="1"/>
  <c r="AC19" i="1"/>
  <c r="Z19" i="1"/>
  <c r="AD19" i="1"/>
  <c r="AE19" i="1"/>
  <c r="V19" i="1" s="1"/>
  <c r="AE5" i="1"/>
  <c r="V5" i="1" s="1"/>
  <c r="AD5" i="1"/>
  <c r="AB5" i="1"/>
  <c r="AC5" i="1"/>
  <c r="AA5" i="1"/>
  <c r="Z5" i="1"/>
  <c r="AE12" i="1"/>
  <c r="V12" i="1" s="1"/>
  <c r="AD12" i="1"/>
  <c r="AC12" i="1"/>
  <c r="AB12" i="1"/>
  <c r="AA12" i="1"/>
  <c r="Z12" i="1"/>
  <c r="AE8" i="1"/>
  <c r="V8" i="1" s="1"/>
  <c r="AD8" i="1"/>
  <c r="AC8" i="1"/>
  <c r="AB8" i="1"/>
  <c r="Z8" i="1"/>
  <c r="AA8" i="1"/>
  <c r="AE11" i="1"/>
  <c r="V11" i="1" s="1"/>
  <c r="AD11" i="1"/>
  <c r="AC11" i="1"/>
  <c r="AB11" i="1"/>
  <c r="AA11" i="1"/>
  <c r="Z11" i="1"/>
  <c r="AE10" i="1"/>
  <c r="V10" i="1" s="1"/>
  <c r="AD10" i="1"/>
  <c r="AC10" i="1"/>
  <c r="AA10" i="1"/>
  <c r="AB10" i="1"/>
  <c r="Z10" i="1"/>
  <c r="AE4" i="1"/>
  <c r="V4" i="1" s="1"/>
  <c r="AD4" i="1"/>
  <c r="AC4" i="1"/>
  <c r="AB4" i="1"/>
  <c r="AA4" i="1"/>
  <c r="Z4" i="1"/>
  <c r="AE7" i="1"/>
  <c r="V7" i="1" s="1"/>
  <c r="AC7" i="1"/>
  <c r="AD7" i="1"/>
  <c r="Z7" i="1"/>
  <c r="AB7" i="1"/>
  <c r="AA7" i="1"/>
  <c r="AD9" i="1"/>
  <c r="AE9" i="1"/>
  <c r="V9" i="1" s="1"/>
  <c r="AB9" i="1"/>
  <c r="AC9" i="1"/>
  <c r="AA9" i="1"/>
  <c r="Z9" i="1"/>
  <c r="AE6" i="1"/>
  <c r="V6" i="1" s="1"/>
  <c r="AD6" i="1"/>
  <c r="AB6" i="1"/>
  <c r="AA6" i="1"/>
  <c r="Z6" i="1"/>
  <c r="AC6" i="1"/>
  <c r="AE13" i="1"/>
  <c r="V13" i="1" s="1"/>
  <c r="AD13" i="1"/>
  <c r="AB13" i="1"/>
  <c r="AC13" i="1"/>
  <c r="AA13" i="1"/>
  <c r="Z13" i="1"/>
  <c r="AE3" i="1"/>
  <c r="V3" i="1" s="1"/>
  <c r="AD3" i="1"/>
  <c r="AC3" i="1"/>
  <c r="AA3" i="1"/>
  <c r="Z3" i="1"/>
  <c r="AB3" i="1"/>
  <c r="AD2" i="1"/>
  <c r="AC2" i="1"/>
  <c r="AB2" i="1"/>
  <c r="AA2" i="1"/>
  <c r="AE2" i="1"/>
  <c r="V2" i="1" s="1"/>
  <c r="Z2" i="1"/>
  <c r="AB68" i="1" l="1"/>
  <c r="Z81" i="1"/>
  <c r="AD97" i="1"/>
  <c r="AB74" i="1"/>
  <c r="Z55" i="1"/>
  <c r="Z71" i="1"/>
  <c r="AC72" i="1"/>
  <c r="AC69" i="1"/>
  <c r="AB78" i="1"/>
  <c r="AA94" i="1"/>
  <c r="AB75" i="1"/>
  <c r="AC60" i="1"/>
  <c r="AC50" i="1"/>
  <c r="AD66" i="1"/>
  <c r="AC64" i="1"/>
  <c r="AA93" i="1"/>
  <c r="AA70" i="1"/>
  <c r="AB51" i="1"/>
  <c r="Z68" i="1"/>
  <c r="AA81" i="1"/>
  <c r="Z74" i="1"/>
  <c r="AC55" i="1"/>
  <c r="AE87" i="1"/>
  <c r="V87" i="1" s="1"/>
  <c r="AD72" i="1"/>
  <c r="AB53" i="1"/>
  <c r="Z78" i="1"/>
  <c r="AE59" i="1"/>
  <c r="V59" i="1" s="1"/>
  <c r="AE75" i="1"/>
  <c r="V75" i="1" s="1"/>
  <c r="AC76" i="1"/>
  <c r="AD92" i="1"/>
  <c r="Z73" i="1"/>
  <c r="Z50" i="1"/>
  <c r="AE66" i="1"/>
  <c r="V66" i="1" s="1"/>
  <c r="AC79" i="1"/>
  <c r="AB64" i="1"/>
  <c r="Z96" i="1"/>
  <c r="Z77" i="1"/>
  <c r="AB93" i="1"/>
  <c r="AA51" i="1"/>
  <c r="AA83" i="1"/>
  <c r="AE68" i="1"/>
  <c r="V68" i="1" s="1"/>
  <c r="AC81" i="1"/>
  <c r="AC58" i="1"/>
  <c r="AE74" i="1"/>
  <c r="V74" i="1" s="1"/>
  <c r="AD55" i="1"/>
  <c r="AA87" i="1"/>
  <c r="AB72" i="1"/>
  <c r="AE53" i="1"/>
  <c r="V53" i="1" s="1"/>
  <c r="AB69" i="1"/>
  <c r="AD78" i="1"/>
  <c r="AC75" i="1"/>
  <c r="AB76" i="1"/>
  <c r="AA92" i="1"/>
  <c r="AB73" i="1"/>
  <c r="Z82" i="1"/>
  <c r="Z79" i="1"/>
  <c r="AE64" i="1"/>
  <c r="V64" i="1" s="1"/>
  <c r="AA96" i="1"/>
  <c r="AD77" i="1"/>
  <c r="Z70" i="1"/>
  <c r="AE51" i="1"/>
  <c r="V51" i="1" s="1"/>
  <c r="AC83" i="1"/>
  <c r="AA52" i="1"/>
  <c r="AC68" i="1"/>
  <c r="AE81" i="1"/>
  <c r="V81" i="1" s="1"/>
  <c r="AE58" i="1"/>
  <c r="V58" i="1" s="1"/>
  <c r="AB87" i="1"/>
  <c r="Z72" i="1"/>
  <c r="Z53" i="1"/>
  <c r="AA85" i="1"/>
  <c r="AE78" i="1"/>
  <c r="V78" i="1" s="1"/>
  <c r="Z59" i="1"/>
  <c r="AD91" i="1"/>
  <c r="Z76" i="1"/>
  <c r="AA57" i="1"/>
  <c r="AE73" i="1"/>
  <c r="V73" i="1" s="1"/>
  <c r="AA50" i="1"/>
  <c r="AE82" i="1"/>
  <c r="V82" i="1" s="1"/>
  <c r="AA79" i="1"/>
  <c r="Z80" i="1"/>
  <c r="AC96" i="1"/>
  <c r="AE77" i="1"/>
  <c r="V77" i="1" s="1"/>
  <c r="AD54" i="1"/>
  <c r="AC70" i="1"/>
  <c r="AC51" i="1"/>
  <c r="AE83" i="1"/>
  <c r="V83" i="1" s="1"/>
  <c r="AB52" i="1"/>
  <c r="AB81" i="1"/>
  <c r="AD58" i="1"/>
  <c r="AC90" i="1"/>
  <c r="AE55" i="1"/>
  <c r="V55" i="1" s="1"/>
  <c r="AC87" i="1"/>
  <c r="Z56" i="1"/>
  <c r="AE72" i="1"/>
  <c r="V72" i="1" s="1"/>
  <c r="AA53" i="1"/>
  <c r="AB85" i="1"/>
  <c r="AD62" i="1"/>
  <c r="AA59" i="1"/>
  <c r="AE76" i="1"/>
  <c r="V76" i="1" s="1"/>
  <c r="AC73" i="1"/>
  <c r="AD50" i="1"/>
  <c r="AE63" i="1"/>
  <c r="V63" i="1" s="1"/>
  <c r="AB79" i="1"/>
  <c r="AE80" i="1"/>
  <c r="V80" i="1" s="1"/>
  <c r="AD96" i="1"/>
  <c r="AC77" i="1"/>
  <c r="AA54" i="1"/>
  <c r="AE86" i="1"/>
  <c r="V86" i="1" s="1"/>
  <c r="AD51" i="1"/>
  <c r="AB83" i="1"/>
  <c r="AE52" i="1"/>
  <c r="V52" i="1" s="1"/>
  <c r="AA84" i="1"/>
  <c r="AD65" i="1"/>
  <c r="AD81" i="1"/>
  <c r="Z58" i="1"/>
  <c r="AD90" i="1"/>
  <c r="AB55" i="1"/>
  <c r="AD87" i="1"/>
  <c r="AD56" i="1"/>
  <c r="AD53" i="1"/>
  <c r="AE85" i="1"/>
  <c r="V85" i="1" s="1"/>
  <c r="AB62" i="1"/>
  <c r="AA78" i="1"/>
  <c r="AC59" i="1"/>
  <c r="AB91" i="1"/>
  <c r="AC57" i="1"/>
  <c r="AB89" i="1"/>
  <c r="AE50" i="1"/>
  <c r="V50" i="1" s="1"/>
  <c r="AA82" i="1"/>
  <c r="AB63" i="1"/>
  <c r="AE61" i="1"/>
  <c r="V61" i="1" s="1"/>
  <c r="AA77" i="1"/>
  <c r="AC54" i="1"/>
  <c r="AA86" i="1"/>
  <c r="Z83" i="1"/>
  <c r="AD52" i="1"/>
  <c r="AC84" i="1"/>
  <c r="AA65" i="1"/>
  <c r="AA58" i="1"/>
  <c r="AB90" i="1"/>
  <c r="AC71" i="1"/>
  <c r="AE56" i="1"/>
  <c r="V56" i="1" s="1"/>
  <c r="AC88" i="1"/>
  <c r="AD85" i="1"/>
  <c r="AA62" i="1"/>
  <c r="AC94" i="1"/>
  <c r="AB59" i="1"/>
  <c r="Z91" i="1"/>
  <c r="AB60" i="1"/>
  <c r="AD76" i="1"/>
  <c r="AE57" i="1"/>
  <c r="V57" i="1" s="1"/>
  <c r="AE89" i="1"/>
  <c r="V89" i="1" s="1"/>
  <c r="AB50" i="1"/>
  <c r="AB82" i="1"/>
  <c r="Z63" i="1"/>
  <c r="Z95" i="1"/>
  <c r="AB80" i="1"/>
  <c r="AB77" i="1"/>
  <c r="Z54" i="1"/>
  <c r="Z67" i="1"/>
  <c r="AD83" i="1"/>
  <c r="AC52" i="1"/>
  <c r="AD84" i="1"/>
  <c r="AB65" i="1"/>
  <c r="Z97" i="1"/>
  <c r="AB58" i="1"/>
  <c r="Z90" i="1"/>
  <c r="AA71" i="1"/>
  <c r="Z87" i="1"/>
  <c r="AC56" i="1"/>
  <c r="AD88" i="1"/>
  <c r="AC53" i="1"/>
  <c r="Z62" i="1"/>
  <c r="AD94" i="1"/>
  <c r="AD59" i="1"/>
  <c r="AE91" i="1"/>
  <c r="V91" i="1" s="1"/>
  <c r="AA60" i="1"/>
  <c r="AA76" i="1"/>
  <c r="AB57" i="1"/>
  <c r="AD89" i="1"/>
  <c r="AB66" i="1"/>
  <c r="AC82" i="1"/>
  <c r="AA63" i="1"/>
  <c r="AE95" i="1"/>
  <c r="V95" i="1" s="1"/>
  <c r="AA80" i="1"/>
  <c r="Z61" i="1"/>
  <c r="Z93" i="1"/>
  <c r="AE54" i="1"/>
  <c r="V54" i="1" s="1"/>
  <c r="AC86" i="1"/>
  <c r="AA67" i="1"/>
  <c r="Z52" i="1"/>
  <c r="AE84" i="1"/>
  <c r="V84" i="1" s="1"/>
  <c r="AC65" i="1"/>
  <c r="AA97" i="1"/>
  <c r="AA90" i="1"/>
  <c r="AB71" i="1"/>
  <c r="AA56" i="1"/>
  <c r="AA88" i="1"/>
  <c r="AE69" i="1"/>
  <c r="V69" i="1" s="1"/>
  <c r="AC85" i="1"/>
  <c r="AB94" i="1"/>
  <c r="AD75" i="1"/>
  <c r="AA91" i="1"/>
  <c r="AE60" i="1"/>
  <c r="V60" i="1" s="1"/>
  <c r="AC92" i="1"/>
  <c r="AD57" i="1"/>
  <c r="Z66" i="1"/>
  <c r="AD82" i="1"/>
  <c r="AD63" i="1"/>
  <c r="AC95" i="1"/>
  <c r="Z64" i="1"/>
  <c r="AC80" i="1"/>
  <c r="AD61" i="1"/>
  <c r="AD93" i="1"/>
  <c r="AB54" i="1"/>
  <c r="AD86" i="1"/>
  <c r="AD67" i="1"/>
  <c r="AD68" i="1"/>
  <c r="AB84" i="1"/>
  <c r="AE65" i="1"/>
  <c r="V65" i="1" s="1"/>
  <c r="AC97" i="1"/>
  <c r="AA74" i="1"/>
  <c r="AE90" i="1"/>
  <c r="V90" i="1" s="1"/>
  <c r="AE71" i="1"/>
  <c r="V71" i="1" s="1"/>
  <c r="AB56" i="1"/>
  <c r="AB88" i="1"/>
  <c r="AD69" i="1"/>
  <c r="Z85" i="1"/>
  <c r="AE62" i="1"/>
  <c r="V62" i="1" s="1"/>
  <c r="Z94" i="1"/>
  <c r="AC91" i="1"/>
  <c r="Z60" i="1"/>
  <c r="AB92" i="1"/>
  <c r="Z57" i="1"/>
  <c r="Z89" i="1"/>
  <c r="AC63" i="1"/>
  <c r="AD95" i="1"/>
  <c r="AA64" i="1"/>
  <c r="AD80" i="1"/>
  <c r="AB61" i="1"/>
  <c r="AE93" i="1"/>
  <c r="V93" i="1" s="1"/>
  <c r="AD70" i="1"/>
  <c r="AB86" i="1"/>
  <c r="AC67" i="1"/>
  <c r="Z84" i="1"/>
  <c r="Z65" i="1"/>
  <c r="AE97" i="1"/>
  <c r="V97" i="1" s="1"/>
  <c r="AC74" i="1"/>
  <c r="AD71" i="1"/>
  <c r="Z88" i="1"/>
  <c r="AA69" i="1"/>
  <c r="AC62" i="1"/>
  <c r="AE94" i="1"/>
  <c r="V94" i="1" s="1"/>
  <c r="AA75" i="1"/>
  <c r="Z92" i="1"/>
  <c r="AA73" i="1"/>
  <c r="AA89" i="1"/>
  <c r="AA66" i="1"/>
  <c r="AE79" i="1"/>
  <c r="V79" i="1" s="1"/>
  <c r="AA95" i="1"/>
  <c r="AD64" i="1"/>
  <c r="AB96" i="1"/>
  <c r="AA61" i="1"/>
  <c r="AC93" i="1"/>
  <c r="AB70" i="1"/>
  <c r="Z86" i="1"/>
  <c r="AE67" i="1"/>
  <c r="V67" i="1" s="1"/>
  <c r="AA68" i="1"/>
  <c r="AB97" i="1"/>
  <c r="AD74" i="1"/>
  <c r="AA55" i="1"/>
  <c r="AA72" i="1"/>
  <c r="AE88" i="1"/>
  <c r="V88" i="1" s="1"/>
  <c r="Z69" i="1"/>
  <c r="AC78" i="1"/>
  <c r="Z75" i="1"/>
  <c r="AD60" i="1"/>
  <c r="AE92" i="1"/>
  <c r="V92" i="1" s="1"/>
  <c r="AD73" i="1"/>
  <c r="AC89" i="1"/>
  <c r="AC66" i="1"/>
  <c r="AD79" i="1"/>
  <c r="AB95" i="1"/>
  <c r="AE96" i="1"/>
  <c r="V96" i="1" s="1"/>
  <c r="AC61" i="1"/>
  <c r="AE70" i="1"/>
  <c r="V70" i="1" s="1"/>
  <c r="Z51" i="1"/>
  <c r="AB67" i="1"/>
  <c r="W94" i="1" l="1"/>
  <c r="W88" i="1"/>
  <c r="W87" i="1"/>
  <c r="W49" i="1"/>
  <c r="W95" i="1"/>
  <c r="W55" i="1"/>
  <c r="W96" i="1"/>
  <c r="W61" i="1"/>
  <c r="W38" i="1"/>
  <c r="W46" i="1"/>
  <c r="W59" i="1"/>
  <c r="W91" i="1"/>
  <c r="W89" i="1"/>
  <c r="W47" i="1"/>
  <c r="W39" i="1"/>
  <c r="W43" i="1"/>
  <c r="W50" i="1"/>
  <c r="W97" i="1"/>
  <c r="W56" i="1"/>
  <c r="W41" i="1"/>
  <c r="W42" i="1"/>
  <c r="W90" i="1"/>
  <c r="W48" i="1"/>
  <c r="W44" i="1"/>
  <c r="W51" i="1"/>
  <c r="W58" i="1"/>
  <c r="W45" i="1"/>
  <c r="W60" i="1"/>
  <c r="W53" i="1"/>
  <c r="W54" i="1"/>
  <c r="W57" i="1"/>
  <c r="W92" i="1"/>
  <c r="W93" i="1"/>
  <c r="W40" i="1"/>
  <c r="W52" i="1"/>
  <c r="W86" i="1"/>
  <c r="W5" i="1"/>
  <c r="W2" i="1"/>
  <c r="W6" i="1"/>
  <c r="W12" i="1"/>
  <c r="W13" i="1"/>
  <c r="W11" i="1"/>
  <c r="W10" i="1"/>
  <c r="W3" i="1"/>
  <c r="W7" i="1"/>
  <c r="W9" i="1"/>
  <c r="W8" i="1"/>
  <c r="W4" i="1"/>
  <c r="X9" i="1"/>
  <c r="X11" i="1"/>
  <c r="X5" i="1"/>
  <c r="X10" i="1"/>
  <c r="X12" i="1"/>
  <c r="X6" i="1"/>
  <c r="X3" i="1"/>
  <c r="X4" i="1"/>
  <c r="X13" i="1"/>
  <c r="X8" i="1"/>
  <c r="X7" i="1"/>
  <c r="X2" i="1"/>
  <c r="X78" i="1" l="1"/>
  <c r="X22" i="1"/>
  <c r="X39" i="1"/>
  <c r="X49" i="1"/>
  <c r="X30" i="1"/>
  <c r="X70" i="1"/>
  <c r="X25" i="1"/>
  <c r="X31" i="1"/>
  <c r="X17" i="1"/>
  <c r="X50" i="1"/>
  <c r="X43" i="1"/>
  <c r="X32" i="1"/>
  <c r="X91" i="1"/>
  <c r="X72" i="1"/>
  <c r="X82" i="1"/>
  <c r="X18" i="1"/>
  <c r="X52" i="1"/>
  <c r="X54" i="1"/>
  <c r="X26" i="1"/>
  <c r="X92" i="1"/>
  <c r="X65" i="1"/>
  <c r="X84" i="1"/>
  <c r="X19" i="1"/>
  <c r="X56" i="1"/>
  <c r="X38" i="1"/>
  <c r="X45" i="1"/>
  <c r="X36" i="1"/>
  <c r="X83" i="1"/>
  <c r="X14" i="1"/>
  <c r="X20" i="1"/>
  <c r="X55" i="1"/>
  <c r="X59" i="1"/>
  <c r="X46" i="1"/>
  <c r="X33" i="1"/>
  <c r="X86" i="1"/>
  <c r="X93" i="1"/>
  <c r="X64" i="1"/>
  <c r="X73" i="1"/>
  <c r="X80" i="1"/>
  <c r="X60" i="1"/>
  <c r="X34" i="1"/>
  <c r="X94" i="1"/>
  <c r="X66" i="1"/>
  <c r="X41" i="1"/>
  <c r="X87" i="1"/>
  <c r="X71" i="1"/>
  <c r="X23" i="1"/>
  <c r="X24" i="1"/>
  <c r="X77" i="1"/>
  <c r="X51" i="1"/>
  <c r="X42" i="1"/>
  <c r="X96" i="1"/>
  <c r="X95" i="1"/>
  <c r="X67" i="1"/>
  <c r="X76" i="1"/>
  <c r="X81" i="1"/>
  <c r="X15" i="1"/>
  <c r="X58" i="1"/>
  <c r="X48" i="1"/>
  <c r="X35" i="1"/>
  <c r="X88" i="1"/>
  <c r="X68" i="1"/>
  <c r="X62" i="1"/>
  <c r="X85" i="1"/>
  <c r="X74" i="1"/>
  <c r="X16" i="1"/>
  <c r="X61" i="1"/>
  <c r="X40" i="1"/>
  <c r="X37" i="1"/>
  <c r="X28" i="1"/>
  <c r="X90" i="1"/>
  <c r="X63" i="1"/>
  <c r="X79" i="1"/>
  <c r="X53" i="1"/>
  <c r="X75" i="1"/>
  <c r="X21" i="1"/>
  <c r="X57" i="1"/>
  <c r="X47" i="1"/>
  <c r="X44" i="1"/>
  <c r="X29" i="1"/>
  <c r="X27" i="1"/>
  <c r="X97" i="1"/>
  <c r="X89" i="1"/>
  <c r="X69" i="1"/>
  <c r="Y6" i="1"/>
  <c r="Y8" i="1"/>
  <c r="Y4" i="1"/>
  <c r="Y2" i="1"/>
  <c r="Y12" i="1"/>
  <c r="Y10" i="1"/>
  <c r="Y3" i="1"/>
  <c r="Y7" i="1"/>
  <c r="Y9" i="1"/>
  <c r="Y5" i="1"/>
  <c r="Y11" i="1"/>
  <c r="Y13" i="1"/>
  <c r="Y97" i="1" l="1"/>
  <c r="Y27" i="1"/>
  <c r="Y74" i="1"/>
  <c r="Y81" i="1"/>
  <c r="Y25" i="1"/>
  <c r="Y60" i="1"/>
  <c r="Y69" i="1"/>
  <c r="Y77" i="1"/>
  <c r="Y19" i="1"/>
  <c r="Y52" i="1"/>
  <c r="Y91" i="1"/>
  <c r="Y85" i="1"/>
  <c r="Y23" i="1"/>
  <c r="Y18" i="1"/>
  <c r="Y56" i="1"/>
  <c r="Y58" i="1"/>
  <c r="Y64" i="1"/>
  <c r="Y78" i="1"/>
  <c r="Y20" i="1"/>
  <c r="Y62" i="1"/>
  <c r="Y66" i="1"/>
  <c r="Y83" i="1"/>
  <c r="Y75" i="1"/>
  <c r="Y63" i="1"/>
  <c r="Y70" i="1"/>
  <c r="Y24" i="1"/>
  <c r="Y21" i="1"/>
  <c r="Y57" i="1"/>
  <c r="Y51" i="1"/>
  <c r="Y65" i="1"/>
  <c r="Y26" i="1"/>
  <c r="Y93" i="1"/>
  <c r="Y39" i="1"/>
  <c r="Y55" i="1"/>
  <c r="Y72" i="1"/>
  <c r="Y41" i="1"/>
  <c r="Y92" i="1"/>
  <c r="Y48" i="1"/>
  <c r="Y89" i="1"/>
  <c r="Y46" i="1"/>
  <c r="Y87" i="1"/>
  <c r="Y37" i="1"/>
  <c r="Y40" i="1"/>
  <c r="Y82" i="1"/>
  <c r="Y15" i="1"/>
  <c r="Y53" i="1"/>
  <c r="Y61" i="1"/>
  <c r="Y31" i="1"/>
  <c r="Y94" i="1"/>
  <c r="Y17" i="1"/>
  <c r="Y29" i="1"/>
  <c r="Y16" i="1"/>
  <c r="Y14" i="1"/>
  <c r="Y73" i="1"/>
  <c r="Y42" i="1"/>
  <c r="Y45" i="1"/>
  <c r="Y32" i="1"/>
  <c r="Y95" i="1"/>
  <c r="Y33" i="1"/>
  <c r="Y79" i="1"/>
  <c r="Y34" i="1"/>
  <c r="Y43" i="1"/>
  <c r="Y76" i="1"/>
  <c r="Y54" i="1"/>
  <c r="Y38" i="1"/>
  <c r="Y44" i="1"/>
  <c r="Y88" i="1"/>
  <c r="Y35" i="1"/>
  <c r="Y30" i="1"/>
  <c r="Y22" i="1"/>
  <c r="Y67" i="1"/>
  <c r="Y47" i="1"/>
  <c r="Y36" i="1"/>
  <c r="Y86" i="1"/>
  <c r="Y80" i="1"/>
  <c r="Y59" i="1"/>
  <c r="Y96" i="1"/>
  <c r="Y84" i="1"/>
  <c r="Y49" i="1"/>
  <c r="Y90" i="1"/>
  <c r="Y28" i="1"/>
  <c r="Y50" i="1"/>
  <c r="Y71" i="1"/>
  <c r="Y6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<sst xmlns="http://schemas.openxmlformats.org/spreadsheetml/2006/main" count="604" uniqueCount="164">
  <si>
    <t>E</t>
  </si>
  <si>
    <t>StateMargin</t>
  </si>
  <si>
    <t>National</t>
  </si>
  <si>
    <t>I</t>
  </si>
  <si>
    <t>PP</t>
  </si>
  <si>
    <t>MOV</t>
  </si>
  <si>
    <t>ANAN</t>
  </si>
  <si>
    <t>GDPN</t>
  </si>
  <si>
    <t>Year</t>
  </si>
  <si>
    <t xml:space="preserve">State </t>
  </si>
  <si>
    <t>Ohio</t>
  </si>
  <si>
    <t>Pennsylvania</t>
  </si>
  <si>
    <t>Michigan</t>
  </si>
  <si>
    <t>Florida</t>
  </si>
  <si>
    <t>Colorado</t>
  </si>
  <si>
    <t>Iowa</t>
  </si>
  <si>
    <t>Minnesota</t>
  </si>
  <si>
    <t>Nevada</t>
  </si>
  <si>
    <t>New Hampshire</t>
  </si>
  <si>
    <t>North Carolina</t>
  </si>
  <si>
    <t>Wisconsin</t>
  </si>
  <si>
    <t>Virginia</t>
  </si>
  <si>
    <t>Net Approval Elasticity</t>
  </si>
  <si>
    <t>Elasticity</t>
  </si>
  <si>
    <t>Unemployment</t>
  </si>
  <si>
    <t>National Approval Rating</t>
  </si>
  <si>
    <t>SignedMargin</t>
  </si>
  <si>
    <t>National Signed Margin</t>
  </si>
  <si>
    <t xml:space="preserve">Year </t>
  </si>
  <si>
    <t>United States</t>
  </si>
  <si>
    <t>Alabama</t>
  </si>
  <si>
    <t>Alaska</t>
  </si>
  <si>
    <t>Arizona</t>
  </si>
  <si>
    <t>Arkansas</t>
  </si>
  <si>
    <t>California</t>
  </si>
  <si>
    <t>Connecticut</t>
  </si>
  <si>
    <t>Delaware</t>
  </si>
  <si>
    <t>District of Columbia</t>
  </si>
  <si>
    <t>Georgia</t>
  </si>
  <si>
    <t>Hawaii</t>
  </si>
  <si>
    <t>Idaho</t>
  </si>
  <si>
    <t>Illinois</t>
  </si>
  <si>
    <t>Indiana</t>
  </si>
  <si>
    <t>Kansas</t>
  </si>
  <si>
    <t>Kentucky</t>
  </si>
  <si>
    <t>Louisiana</t>
  </si>
  <si>
    <t>Maine</t>
  </si>
  <si>
    <t>Maryland</t>
  </si>
  <si>
    <t>Massachusetts</t>
  </si>
  <si>
    <t>Mississippi</t>
  </si>
  <si>
    <t>Missouri</t>
  </si>
  <si>
    <t>Montana</t>
  </si>
  <si>
    <t>Nebraska</t>
  </si>
  <si>
    <t>New Jersey</t>
  </si>
  <si>
    <t>New Mexico</t>
  </si>
  <si>
    <t>New York</t>
  </si>
  <si>
    <t>North Dakota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</si>
  <si>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</si>
  <si>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</si>
  <si>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</si>
  <si>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</si>
  <si>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</si>
  <si>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</si>
  <si>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</si>
  <si>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</si>
  <si>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</si>
  <si>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Washington</t>
  </si>
  <si>
    <t>West Virginia</t>
  </si>
  <si>
    <t>Wyoming</t>
  </si>
  <si>
    <t>Voter Turnout</t>
  </si>
  <si>
    <t>States</t>
  </si>
  <si>
    <t>http://www.electproject.org/home/voter-turnout/voter-turnout-data</t>
  </si>
  <si>
    <t>State VT Match</t>
  </si>
  <si>
    <t>Year VT Match</t>
  </si>
  <si>
    <t>https://www.bls.gov/web/laus/lauhsthl.htm</t>
  </si>
  <si>
    <t>State</t>
  </si>
  <si>
    <t>Electoral Votes</t>
  </si>
  <si>
    <t>Map</t>
  </si>
  <si>
    <t>Swing States</t>
  </si>
  <si>
    <t>Winner</t>
  </si>
  <si>
    <t>Preset Dem Wins</t>
  </si>
  <si>
    <t>Preset Rep Wins</t>
  </si>
  <si>
    <t>Remaining Electoral</t>
  </si>
  <si>
    <t>https://transition.fec.gov/pubrec/fe2016/2016presgeresults.pdf</t>
  </si>
  <si>
    <t>Biden v Trump: https://www.realclearpolitics.com/epolls/2020/president/us/general_election_trump_vs_biden-6247.html</t>
  </si>
  <si>
    <t>State Biden V Trump RCP</t>
  </si>
  <si>
    <t>National Biden v Trump RCP</t>
  </si>
  <si>
    <t>National State Difference</t>
  </si>
  <si>
    <t>[0.00468663]</t>
  </si>
  <si>
    <t>[-0.02185688]</t>
  </si>
  <si>
    <t>[0.00159087]</t>
  </si>
  <si>
    <t>[-0.03416853]</t>
  </si>
  <si>
    <t>[0.07939428]</t>
  </si>
  <si>
    <t>[-0.06415205]</t>
  </si>
  <si>
    <t>[0.07269401]</t>
  </si>
  <si>
    <t>[0.00644235]</t>
  </si>
  <si>
    <t>[0.04646545]</t>
  </si>
  <si>
    <t>[-0.02753968]</t>
  </si>
  <si>
    <t>[-0.00280925]</t>
  </si>
  <si>
    <t>[0.00619881]</t>
  </si>
  <si>
    <t>Final Results</t>
  </si>
  <si>
    <t>pulled from results.txt</t>
  </si>
  <si>
    <t>Final Dem Electoral</t>
  </si>
  <si>
    <t>Final Rep Electoral</t>
  </si>
  <si>
    <t>lat</t>
  </si>
  <si>
    <t>long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</si>
  <si>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</si>
  <si>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</si>
  <si>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</si>
  <si>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</si>
  <si>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</si>
  <si>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</si>
  <si>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</si>
  <si>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</si>
  <si>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</si>
  <si>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</si>
  <si>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</si>
  <si>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</si>
  <si>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</si>
  <si>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</si>
  <si>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</si>
  <si>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</si>
  <si>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</si>
  <si>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</si>
  <si>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</si>
  <si>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</si>
  <si>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</si>
  <si>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</si>
  <si>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</si>
  <si>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</si>
  <si>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</si>
  <si>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</si>
  <si>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</si>
  <si>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</si>
  <si>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</si>
  <si>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</si>
  <si>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</si>
  <si>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</si>
  <si>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</si>
  <si>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</si>
  <si>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</si>
  <si>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</si>
  <si>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</si>
  <si>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</si>
  <si>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Puerto Rico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</si>
  <si>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</si>
  <si>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</si>
  <si>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</si>
  <si>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</si>
  <si>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</si>
  <si>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</si>
  <si>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</si>
  <si>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</si>
  <si>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</si>
  <si>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</si>
  <si>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</si>
  <si>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</si>
  <si>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</t>
  </si>
  <si>
    <t>latitude</t>
  </si>
  <si>
    <t>longitude</t>
  </si>
  <si>
    <t>name</t>
  </si>
  <si>
    <t>AK</t>
  </si>
  <si>
    <t>AL</t>
  </si>
  <si>
    <t>https://developers.google.com/public-data/docs/canonical/states_csv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</si>
</sst>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000"/>
    <numFmt numFmtId="173" formatCode="0.00000000000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color rgb="FF5F6368"/>
      <name val="Helvetica"/>
      <family val="2"/>
    </font>
    <font>
      <u/>
      <sz val="12"/>
      <color theme="10"/>
      <name val="Calibri"/>
      <family val="2"/>
      <scheme val="minor"/>
    </font>
    <font>
      <sz val="12"/>
      <color rgb="FF2FFF12"/>
      <name val="Andale Mono"/>
      <family val="2"/>
    </font>
    <font>
      <sz val="14"/>
      <color rgb="FF202124"/>
      <name val="Arial"/>
      <family val="2"/>
    </font>
    <font>
      <sz val="14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10" fontId="3" fillId="0" borderId="0" xfId="0" applyNumberFormat="1" applyFont="1"/>
    <xf numFmtId="0" fontId="4" fillId="0" borderId="0" xfId="0" applyFont="1"/>
    <xf numFmtId="3" fontId="3" fillId="0" borderId="0" xfId="0" applyNumberFormat="1" applyFont="1"/>
    <xf numFmtId="0" fontId="5" fillId="0" borderId="0" xfId="0" applyFont="1"/>
    <xf numFmtId="0" fontId="6" fillId="0" borderId="0" xfId="1"/>
    <xf numFmtId="0" fontId="3" fillId="0" borderId="0" xfId="0" applyFont="1" applyAlignment="1">
      <alignment wrapText="1"/>
    </xf>
    <xf numFmtId="0" fontId="7" fillId="0" borderId="0" xfId="0" applyFont="1"/>
    <xf numFmtId="2" fontId="0" fillId="0" borderId="0" xfId="0" applyNumberFormat="1" applyAlignment="1">
      <alignment wrapText="1"/>
    </xf>
    <xf numFmtId="170" fontId="0" fillId="0" borderId="0" xfId="0" applyNumberFormat="1" applyAlignment="1">
      <alignment wrapText="1"/>
    </xf>
    <xf numFmtId="170" fontId="0" fillId="0" borderId="0" xfId="0" applyNumberFormat="1"/>
    <xf numFmtId="170" fontId="7" fillId="0" borderId="0" xfId="0" applyNumberFormat="1" applyFont="1"/>
    <xf numFmtId="173" fontId="0" fillId="0" borderId="0" xfId="0" applyNumberFormat="1" applyAlignment="1">
      <alignment wrapText="1"/>
    </xf>
    <xf numFmtId="0" fontId="8" fillId="0" borderId="0" xfId="0" applyFont="1"/>
    <xf numFmtId="0" fontId="9" fillId="0" borderId="0" xfId="0" applyFont="1"/>
    <xf numFmtId="2" fontId="8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yimam/Personal/15f50/2020/Inpu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4b"/>
      <sheetName val="D"/>
      <sheetName val="ApprovalRatings"/>
      <sheetName val="CongressQuantity"/>
      <sheetName val="HouseCheatSheet"/>
      <sheetName val="Input"/>
      <sheetName val="InputT12"/>
      <sheetName val="InputT"/>
      <sheetName val="InputP"/>
      <sheetName val="InputS"/>
      <sheetName val="VTAverages"/>
      <sheetName val="Approval"/>
      <sheetName val="StateVoterTurnout"/>
      <sheetName val="Sheet2"/>
      <sheetName val="StateVoterTurnout (2)"/>
      <sheetName val="NationDemVT"/>
      <sheetName val="EconomicIndicato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A1" t="str">
            <v>Party</v>
          </cell>
          <cell r="B1" t="str">
            <v>Type_ID</v>
          </cell>
          <cell r="C1" t="str">
            <v>S_ID</v>
          </cell>
          <cell r="D1" t="str">
            <v>Statetype</v>
          </cell>
          <cell r="E1" t="str">
            <v xml:space="preserve">YearState </v>
          </cell>
          <cell r="F1" t="str">
            <v>Year</v>
          </cell>
          <cell r="G1" t="str">
            <v xml:space="preserve">State </v>
          </cell>
          <cell r="H1" t="str">
            <v>Type</v>
          </cell>
          <cell r="J1" t="str">
            <v>PartyContinuation</v>
          </cell>
          <cell r="K1" t="str">
            <v>Red Votes</v>
          </cell>
          <cell r="L1" t="str">
            <v>Blue Votes</v>
          </cell>
          <cell r="M1" t="str">
            <v>Winner</v>
          </cell>
          <cell r="N1" t="str">
            <v>SignedMargin</v>
          </cell>
          <cell r="O1" t="str">
            <v>ANA</v>
          </cell>
          <cell r="P1" t="str">
            <v>Hchange</v>
          </cell>
          <cell r="Q1" t="str">
            <v>Hocc</v>
          </cell>
          <cell r="R1" t="str">
            <v>PHOcc</v>
          </cell>
          <cell r="S1" t="str">
            <v>Unemployment</v>
          </cell>
          <cell r="T1" t="str">
            <v>AverageSP</v>
          </cell>
          <cell r="U1" t="str">
            <v>SP</v>
          </cell>
          <cell r="V1" t="str">
            <v>AverageDOJ</v>
          </cell>
          <cell r="W1" t="str">
            <v>DOJ</v>
          </cell>
          <cell r="X1" t="str">
            <v>GDP</v>
          </cell>
          <cell r="Y1" t="str">
            <v>WVTO</v>
          </cell>
          <cell r="Z1" t="str">
            <v>WSE</v>
          </cell>
          <cell r="AA1" t="str">
            <v>BVTO</v>
          </cell>
          <cell r="AB1" t="str">
            <v>BSE</v>
          </cell>
          <cell r="AC1" t="str">
            <v>HVTO</v>
          </cell>
          <cell r="AD1" t="str">
            <v>HSE</v>
          </cell>
          <cell r="AE1" t="str">
            <v>OVTO</v>
          </cell>
          <cell r="AF1" t="str">
            <v>OSE</v>
          </cell>
          <cell r="AG1" t="str">
            <v>MVTO</v>
          </cell>
          <cell r="AH1" t="str">
            <v>MSE</v>
          </cell>
          <cell r="AI1" t="str">
            <v>EVTO</v>
          </cell>
          <cell r="AJ1" t="str">
            <v>ESE</v>
          </cell>
          <cell r="AK1" t="str">
            <v>TVTO</v>
          </cell>
          <cell r="AL1" t="str">
            <v>TSE</v>
          </cell>
          <cell r="AM1" t="str">
            <v>FVTO</v>
          </cell>
          <cell r="AN1" t="str">
            <v>FSE</v>
          </cell>
          <cell r="AO1" t="str">
            <v>SVTO</v>
          </cell>
          <cell r="AP1" t="str">
            <v>SSE</v>
          </cell>
          <cell r="AQ1" t="str">
            <v>BHVTO</v>
          </cell>
          <cell r="AR1" t="str">
            <v>BHSE</v>
          </cell>
          <cell r="AS1" t="str">
            <v>HGVTO</v>
          </cell>
          <cell r="AT1" t="str">
            <v>HGSE</v>
          </cell>
          <cell r="AU1" t="str">
            <v>CVTO</v>
          </cell>
        </row>
        <row r="2">
          <cell r="A2" t="str">
            <v>Red</v>
          </cell>
          <cell r="B2">
            <v>1</v>
          </cell>
          <cell r="C2">
            <v>1</v>
          </cell>
          <cell r="D2" t="str">
            <v>11</v>
          </cell>
          <cell r="E2" t="str">
            <v>2016Ohio</v>
          </cell>
          <cell r="F2">
            <v>2016</v>
          </cell>
          <cell r="G2" t="str">
            <v>Ohio</v>
          </cell>
          <cell r="H2" t="str">
            <v>Presidential</v>
          </cell>
          <cell r="J2">
            <v>1</v>
          </cell>
          <cell r="K2">
            <v>2841005</v>
          </cell>
          <cell r="L2">
            <v>2394164</v>
          </cell>
          <cell r="M2">
            <v>0</v>
          </cell>
          <cell r="N2">
            <v>-8.5353691542718102E-2</v>
          </cell>
          <cell r="O2">
            <v>1</v>
          </cell>
          <cell r="P2">
            <v>-6</v>
          </cell>
          <cell r="Q2">
            <v>-0.55402298850574705</v>
          </cell>
          <cell r="R2">
            <v>0.43218390804597701</v>
          </cell>
          <cell r="S2">
            <v>4.9000000000000002E-2</v>
          </cell>
          <cell r="T2">
            <v>2061.0700000000002</v>
          </cell>
          <cell r="U2">
            <v>-7.3000000000000001E-3</v>
          </cell>
          <cell r="V2">
            <v>17587.03</v>
          </cell>
          <cell r="W2">
            <v>-2.23E-2</v>
          </cell>
          <cell r="X2">
            <v>1.4852791931914595</v>
          </cell>
          <cell r="Y2">
            <v>0.67650488599348535</v>
          </cell>
          <cell r="Z2">
            <v>0.73599999999999999</v>
          </cell>
          <cell r="AA2">
            <v>0.62631596091205211</v>
          </cell>
          <cell r="AB2">
            <v>0.123</v>
          </cell>
          <cell r="AC2">
            <v>0.46947557003257329</v>
          </cell>
          <cell r="AD2">
            <v>9.0999999999999998E-2</v>
          </cell>
          <cell r="AE2">
            <v>0.48411400651465802</v>
          </cell>
          <cell r="AF2">
            <v>0.05</v>
          </cell>
          <cell r="AG2">
            <v>0.45379153094462543</v>
          </cell>
          <cell r="AH2">
            <v>0.157</v>
          </cell>
          <cell r="AI2">
            <v>0.59494788273615629</v>
          </cell>
          <cell r="AJ2">
            <v>0.22500000000000001</v>
          </cell>
          <cell r="AK2">
            <v>0.69218892508143326</v>
          </cell>
          <cell r="AL2">
            <v>0.28199999999999997</v>
          </cell>
          <cell r="AM2">
            <v>0.74656026058631919</v>
          </cell>
          <cell r="AN2">
            <v>0.33600000000000002</v>
          </cell>
          <cell r="AO2">
            <v>0.32100000000000001</v>
          </cell>
          <cell r="AP2">
            <v>5.0999999999999997E-2</v>
          </cell>
          <cell r="AQ2">
            <v>0.51025407166123782</v>
          </cell>
          <cell r="AR2">
            <v>0.246</v>
          </cell>
        </row>
        <row r="3">
          <cell r="A3" t="str">
            <v>Red</v>
          </cell>
          <cell r="B3">
            <v>1</v>
          </cell>
          <cell r="C3">
            <v>2</v>
          </cell>
          <cell r="D3" t="str">
            <v>12</v>
          </cell>
          <cell r="E3" t="str">
            <v>2016Pennsylvania</v>
          </cell>
          <cell r="F3">
            <v>2016</v>
          </cell>
          <cell r="G3" t="str">
            <v>Pennsylvania</v>
          </cell>
          <cell r="H3" t="str">
            <v>Presidential</v>
          </cell>
          <cell r="J3">
            <v>1</v>
          </cell>
          <cell r="K3">
            <v>2970733</v>
          </cell>
          <cell r="L3">
            <v>2926441</v>
          </cell>
          <cell r="M3">
            <v>0</v>
          </cell>
          <cell r="N3">
            <v>-7.5107161498032789E-3</v>
          </cell>
          <cell r="O3">
            <v>1</v>
          </cell>
          <cell r="P3">
            <v>-6</v>
          </cell>
          <cell r="Q3">
            <v>-0.55402298850574705</v>
          </cell>
          <cell r="R3">
            <v>0.43218390804597701</v>
          </cell>
          <cell r="S3">
            <v>4.9000000000000002E-2</v>
          </cell>
          <cell r="T3">
            <v>2061.0700000000002</v>
          </cell>
          <cell r="U3">
            <v>-7.3000000000000001E-3</v>
          </cell>
          <cell r="V3">
            <v>17587.03</v>
          </cell>
          <cell r="W3">
            <v>-2.23E-2</v>
          </cell>
          <cell r="X3">
            <v>1.4852791931914595</v>
          </cell>
          <cell r="Y3">
            <v>0.64552475570032575</v>
          </cell>
          <cell r="Z3">
            <v>0.73599999999999999</v>
          </cell>
          <cell r="AA3">
            <v>0.59763420195439743</v>
          </cell>
          <cell r="AB3">
            <v>0.123</v>
          </cell>
          <cell r="AC3">
            <v>0.44797622149837135</v>
          </cell>
          <cell r="AD3">
            <v>9.0999999999999998E-2</v>
          </cell>
          <cell r="AE3">
            <v>0.46194429967426714</v>
          </cell>
          <cell r="AF3">
            <v>0.05</v>
          </cell>
          <cell r="AG3">
            <v>0.43301042345276874</v>
          </cell>
          <cell r="AH3">
            <v>0.157</v>
          </cell>
          <cell r="AI3">
            <v>0.56770260586319221</v>
          </cell>
          <cell r="AJ3">
            <v>0.22500000000000001</v>
          </cell>
          <cell r="AK3">
            <v>0.66049055374592847</v>
          </cell>
          <cell r="AL3">
            <v>0.28199999999999997</v>
          </cell>
          <cell r="AM3">
            <v>0.71237198697068405</v>
          </cell>
          <cell r="AN3">
            <v>0.33600000000000002</v>
          </cell>
          <cell r="AO3">
            <v>0.30630000000000002</v>
          </cell>
          <cell r="AP3">
            <v>5.0999999999999997E-2</v>
          </cell>
          <cell r="AQ3">
            <v>0.48688729641693812</v>
          </cell>
          <cell r="AR3">
            <v>0.246</v>
          </cell>
        </row>
        <row r="4">
          <cell r="A4" t="str">
            <v>Red</v>
          </cell>
          <cell r="B4">
            <v>1</v>
          </cell>
          <cell r="C4">
            <v>3</v>
          </cell>
          <cell r="D4" t="str">
            <v>13</v>
          </cell>
          <cell r="E4" t="str">
            <v>2016Michigan</v>
          </cell>
          <cell r="F4">
            <v>2016</v>
          </cell>
          <cell r="G4" t="str">
            <v>Michigan</v>
          </cell>
          <cell r="H4" t="str">
            <v>Presidential</v>
          </cell>
          <cell r="J4">
            <v>1</v>
          </cell>
          <cell r="K4">
            <v>2279543</v>
          </cell>
          <cell r="L4">
            <v>2268839</v>
          </cell>
          <cell r="M4">
            <v>0</v>
          </cell>
          <cell r="N4">
            <v>-2.3533643392309616E-3</v>
          </cell>
          <cell r="O4">
            <v>1</v>
          </cell>
          <cell r="P4">
            <v>-6</v>
          </cell>
          <cell r="Q4">
            <v>-0.55402298850574705</v>
          </cell>
          <cell r="R4">
            <v>0.43218390804597701</v>
          </cell>
          <cell r="S4">
            <v>4.9000000000000002E-2</v>
          </cell>
          <cell r="T4">
            <v>2061.0700000000002</v>
          </cell>
          <cell r="U4">
            <v>-7.3000000000000001E-3</v>
          </cell>
          <cell r="V4">
            <v>17587.03</v>
          </cell>
          <cell r="W4">
            <v>-2.23E-2</v>
          </cell>
          <cell r="X4">
            <v>1.4852791931914595</v>
          </cell>
          <cell r="Y4">
            <v>0.6923110749185668</v>
          </cell>
          <cell r="Z4">
            <v>0.73599999999999999</v>
          </cell>
          <cell r="AA4">
            <v>0.64094951140065148</v>
          </cell>
          <cell r="AB4">
            <v>0.123</v>
          </cell>
          <cell r="AC4">
            <v>0.48044462540716615</v>
          </cell>
          <cell r="AD4">
            <v>9.0999999999999998E-2</v>
          </cell>
          <cell r="AE4">
            <v>0.49542508143322478</v>
          </cell>
          <cell r="AF4">
            <v>0.05</v>
          </cell>
          <cell r="AG4">
            <v>0.4643941368078176</v>
          </cell>
          <cell r="AH4">
            <v>0.157</v>
          </cell>
          <cell r="AI4">
            <v>0.60884853420195439</v>
          </cell>
          <cell r="AJ4">
            <v>0.22500000000000001</v>
          </cell>
          <cell r="AK4">
            <v>0.70836156351791535</v>
          </cell>
          <cell r="AL4">
            <v>0.28199999999999997</v>
          </cell>
          <cell r="AM4">
            <v>0.76400325732899022</v>
          </cell>
          <cell r="AN4">
            <v>0.33600000000000002</v>
          </cell>
          <cell r="AO4">
            <v>0.32850000000000001</v>
          </cell>
          <cell r="AP4">
            <v>5.0999999999999997E-2</v>
          </cell>
          <cell r="AQ4">
            <v>0.5221758957654723</v>
          </cell>
          <cell r="AR4">
            <v>0.246</v>
          </cell>
        </row>
        <row r="5">
          <cell r="A5" t="str">
            <v>Red</v>
          </cell>
          <cell r="B5">
            <v>1</v>
          </cell>
          <cell r="C5">
            <v>4</v>
          </cell>
          <cell r="D5" t="str">
            <v>14</v>
          </cell>
          <cell r="E5" t="str">
            <v>2016Florida</v>
          </cell>
          <cell r="F5">
            <v>2016</v>
          </cell>
          <cell r="G5" t="str">
            <v>Florida</v>
          </cell>
          <cell r="H5" t="str">
            <v>Presidential</v>
          </cell>
          <cell r="J5">
            <v>1</v>
          </cell>
          <cell r="K5">
            <v>4617886</v>
          </cell>
          <cell r="L5">
            <v>4504975</v>
          </cell>
          <cell r="M5">
            <v>0</v>
          </cell>
          <cell r="N5">
            <v>-1.2376709455509626E-2</v>
          </cell>
          <cell r="O5">
            <v>1</v>
          </cell>
          <cell r="P5">
            <v>-6</v>
          </cell>
          <cell r="Q5">
            <v>-0.55402298850574705</v>
          </cell>
          <cell r="R5">
            <v>0.43218390804597701</v>
          </cell>
          <cell r="S5">
            <v>4.9000000000000002E-2</v>
          </cell>
          <cell r="T5">
            <v>2061.0700000000002</v>
          </cell>
          <cell r="U5">
            <v>-7.3000000000000001E-3</v>
          </cell>
          <cell r="V5">
            <v>17587.03</v>
          </cell>
          <cell r="W5">
            <v>-2.23E-2</v>
          </cell>
          <cell r="X5">
            <v>1.4852791931914595</v>
          </cell>
          <cell r="Y5">
            <v>0.6923110749185668</v>
          </cell>
          <cell r="Z5">
            <v>0.73599999999999999</v>
          </cell>
          <cell r="AA5">
            <v>0.64094951140065148</v>
          </cell>
          <cell r="AB5">
            <v>0.123</v>
          </cell>
          <cell r="AC5">
            <v>0.48044462540716615</v>
          </cell>
          <cell r="AD5">
            <v>9.0999999999999998E-2</v>
          </cell>
          <cell r="AE5">
            <v>0.49542508143322478</v>
          </cell>
          <cell r="AF5">
            <v>0.05</v>
          </cell>
          <cell r="AG5">
            <v>0.4643941368078176</v>
          </cell>
          <cell r="AH5">
            <v>0.157</v>
          </cell>
          <cell r="AI5">
            <v>0.60884853420195439</v>
          </cell>
          <cell r="AJ5">
            <v>0.22500000000000001</v>
          </cell>
          <cell r="AK5">
            <v>0.70836156351791535</v>
          </cell>
          <cell r="AL5">
            <v>0.28199999999999997</v>
          </cell>
          <cell r="AM5">
            <v>0.76400325732899022</v>
          </cell>
          <cell r="AN5">
            <v>0.33600000000000002</v>
          </cell>
          <cell r="AO5">
            <v>0.32850000000000001</v>
          </cell>
          <cell r="AP5">
            <v>5.0999999999999997E-2</v>
          </cell>
          <cell r="AQ5">
            <v>0.5221758957654723</v>
          </cell>
          <cell r="AR5">
            <v>0.246</v>
          </cell>
        </row>
        <row r="6">
          <cell r="A6" t="str">
            <v>Blue</v>
          </cell>
          <cell r="B6">
            <v>1</v>
          </cell>
          <cell r="C6">
            <v>5</v>
          </cell>
          <cell r="D6" t="str">
            <v>15</v>
          </cell>
          <cell r="E6" t="str">
            <v>2016Colorado</v>
          </cell>
          <cell r="F6">
            <v>2016</v>
          </cell>
          <cell r="G6" t="str">
            <v>Colorado</v>
          </cell>
          <cell r="H6" t="str">
            <v>Presidential</v>
          </cell>
          <cell r="J6">
            <v>1</v>
          </cell>
          <cell r="K6">
            <v>1202484</v>
          </cell>
          <cell r="L6">
            <v>1338870</v>
          </cell>
          <cell r="M6">
            <v>1</v>
          </cell>
          <cell r="N6">
            <v>5.3666667453648724E-2</v>
          </cell>
          <cell r="O6">
            <v>1</v>
          </cell>
          <cell r="P6">
            <v>-6</v>
          </cell>
          <cell r="Q6">
            <v>-0.55402298850574705</v>
          </cell>
          <cell r="R6">
            <v>0.43218390804597701</v>
          </cell>
          <cell r="S6">
            <v>4.9000000000000002E-2</v>
          </cell>
          <cell r="T6">
            <v>2061.0700000000002</v>
          </cell>
          <cell r="U6">
            <v>-7.3000000000000001E-3</v>
          </cell>
          <cell r="V6">
            <v>17587.03</v>
          </cell>
          <cell r="W6">
            <v>-2.23E-2</v>
          </cell>
          <cell r="X6">
            <v>1.4852791931914595</v>
          </cell>
          <cell r="Y6">
            <v>0.75975081433224767</v>
          </cell>
          <cell r="Z6">
            <v>0.73599999999999999</v>
          </cell>
          <cell r="AA6">
            <v>0.70338599348534203</v>
          </cell>
          <cell r="AB6">
            <v>0.123</v>
          </cell>
          <cell r="AC6">
            <v>0.52724592833876227</v>
          </cell>
          <cell r="AD6">
            <v>9.0999999999999998E-2</v>
          </cell>
          <cell r="AE6">
            <v>0.54368566775244309</v>
          </cell>
          <cell r="AF6">
            <v>0.05</v>
          </cell>
          <cell r="AG6">
            <v>0.50963192182410422</v>
          </cell>
          <cell r="AH6">
            <v>0.157</v>
          </cell>
          <cell r="AI6">
            <v>0.66815798045602603</v>
          </cell>
          <cell r="AJ6">
            <v>0.22500000000000001</v>
          </cell>
          <cell r="AK6">
            <v>0.77736482084690561</v>
          </cell>
          <cell r="AL6">
            <v>0.28199999999999997</v>
          </cell>
          <cell r="AM6">
            <v>0.83842671009771985</v>
          </cell>
          <cell r="AN6">
            <v>0.33600000000000002</v>
          </cell>
          <cell r="AO6">
            <v>0.36050000000000004</v>
          </cell>
          <cell r="AP6">
            <v>5.0999999999999997E-2</v>
          </cell>
          <cell r="AQ6">
            <v>0.57304234527687303</v>
          </cell>
          <cell r="AR6">
            <v>0.246</v>
          </cell>
        </row>
        <row r="7">
          <cell r="A7" t="str">
            <v>Red</v>
          </cell>
          <cell r="B7">
            <v>1</v>
          </cell>
          <cell r="C7">
            <v>6</v>
          </cell>
          <cell r="D7" t="str">
            <v>16</v>
          </cell>
          <cell r="E7" t="str">
            <v>2016Iowa</v>
          </cell>
          <cell r="F7">
            <v>2016</v>
          </cell>
          <cell r="G7" t="str">
            <v>Iowa</v>
          </cell>
          <cell r="H7" t="str">
            <v>Presidential</v>
          </cell>
          <cell r="J7">
            <v>1</v>
          </cell>
          <cell r="K7">
            <v>800983</v>
          </cell>
          <cell r="L7">
            <v>653669</v>
          </cell>
          <cell r="M7">
            <v>0</v>
          </cell>
          <cell r="N7">
            <v>-0.10127095690240689</v>
          </cell>
          <cell r="O7">
            <v>1</v>
          </cell>
          <cell r="P7">
            <v>-6</v>
          </cell>
          <cell r="Q7">
            <v>-0.55402298850574705</v>
          </cell>
          <cell r="R7">
            <v>0.43218390804597701</v>
          </cell>
          <cell r="S7">
            <v>4.9000000000000002E-2</v>
          </cell>
          <cell r="T7">
            <v>2061.0700000000002</v>
          </cell>
          <cell r="U7">
            <v>-7.3000000000000001E-3</v>
          </cell>
          <cell r="V7">
            <v>17587.03</v>
          </cell>
          <cell r="W7">
            <v>-2.23E-2</v>
          </cell>
          <cell r="X7">
            <v>1.4852791931914595</v>
          </cell>
          <cell r="Y7">
            <v>0.7270846905537458</v>
          </cell>
          <cell r="Z7">
            <v>0.73599999999999999</v>
          </cell>
          <cell r="AA7">
            <v>0.67314332247556996</v>
          </cell>
          <cell r="AB7">
            <v>0.123</v>
          </cell>
          <cell r="AC7">
            <v>0.50457654723127032</v>
          </cell>
          <cell r="AD7">
            <v>9.0999999999999998E-2</v>
          </cell>
          <cell r="AE7">
            <v>0.52030944625407161</v>
          </cell>
          <cell r="AF7">
            <v>0.05</v>
          </cell>
          <cell r="AG7">
            <v>0.48771986970684034</v>
          </cell>
          <cell r="AH7">
            <v>0.157</v>
          </cell>
          <cell r="AI7">
            <v>0.63942996742670999</v>
          </cell>
          <cell r="AJ7">
            <v>0.22500000000000001</v>
          </cell>
          <cell r="AK7">
            <v>0.74394136807817579</v>
          </cell>
          <cell r="AL7">
            <v>0.28199999999999997</v>
          </cell>
          <cell r="AM7">
            <v>0.80237785016286634</v>
          </cell>
          <cell r="AN7">
            <v>0.33600000000000002</v>
          </cell>
          <cell r="AO7">
            <v>0.34499999999999992</v>
          </cell>
          <cell r="AP7">
            <v>5.0999999999999997E-2</v>
          </cell>
          <cell r="AQ7">
            <v>0.54840390879478818</v>
          </cell>
          <cell r="AR7">
            <v>0.246</v>
          </cell>
        </row>
        <row r="8">
          <cell r="A8" t="str">
            <v>Blue</v>
          </cell>
          <cell r="B8">
            <v>1</v>
          </cell>
          <cell r="C8">
            <v>7</v>
          </cell>
          <cell r="D8" t="str">
            <v>17</v>
          </cell>
          <cell r="E8" t="str">
            <v>2016Minnesota</v>
          </cell>
          <cell r="F8">
            <v>2016</v>
          </cell>
          <cell r="G8" t="str">
            <v>Minnesota</v>
          </cell>
          <cell r="H8" t="str">
            <v>Presidential</v>
          </cell>
          <cell r="J8">
            <v>1</v>
          </cell>
          <cell r="K8">
            <v>1322951</v>
          </cell>
          <cell r="L8">
            <v>1367716</v>
          </cell>
          <cell r="M8">
            <v>1</v>
          </cell>
          <cell r="N8">
            <v>1.6637138672306904E-2</v>
          </cell>
          <cell r="O8">
            <v>1</v>
          </cell>
          <cell r="P8">
            <v>-6</v>
          </cell>
          <cell r="Q8">
            <v>-0.55402298850574705</v>
          </cell>
          <cell r="R8">
            <v>0.43218390804597701</v>
          </cell>
          <cell r="S8">
            <v>4.9000000000000002E-2</v>
          </cell>
          <cell r="T8">
            <v>2061.0700000000002</v>
          </cell>
          <cell r="U8">
            <v>-7.3000000000000001E-3</v>
          </cell>
          <cell r="V8">
            <v>17587.03</v>
          </cell>
          <cell r="W8">
            <v>-2.23E-2</v>
          </cell>
          <cell r="X8">
            <v>1.4852791931914595</v>
          </cell>
          <cell r="Y8">
            <v>0.78820195439739427</v>
          </cell>
          <cell r="Z8">
            <v>0.73599999999999999</v>
          </cell>
          <cell r="AA8">
            <v>0.72972638436482085</v>
          </cell>
          <cell r="AB8">
            <v>0.123</v>
          </cell>
          <cell r="AC8">
            <v>0.54699022801302932</v>
          </cell>
          <cell r="AD8">
            <v>9.0999999999999998E-2</v>
          </cell>
          <cell r="AE8">
            <v>0.56404560260586323</v>
          </cell>
          <cell r="AF8">
            <v>0.05</v>
          </cell>
          <cell r="AG8">
            <v>0.52871661237785017</v>
          </cell>
          <cell r="AH8">
            <v>0.157</v>
          </cell>
          <cell r="AI8">
            <v>0.69317915309446254</v>
          </cell>
          <cell r="AJ8">
            <v>0.22500000000000001</v>
          </cell>
          <cell r="AK8">
            <v>0.80647557003257342</v>
          </cell>
          <cell r="AL8">
            <v>0.28199999999999997</v>
          </cell>
          <cell r="AM8">
            <v>0.86982410423452772</v>
          </cell>
          <cell r="AN8">
            <v>0.33600000000000002</v>
          </cell>
          <cell r="AO8">
            <v>0.374</v>
          </cell>
          <cell r="AP8">
            <v>5.0999999999999997E-2</v>
          </cell>
          <cell r="AQ8">
            <v>0.59450162866449519</v>
          </cell>
          <cell r="AR8">
            <v>0.246</v>
          </cell>
        </row>
        <row r="9">
          <cell r="A9" t="str">
            <v>Blue</v>
          </cell>
          <cell r="B9">
            <v>1</v>
          </cell>
          <cell r="C9">
            <v>8</v>
          </cell>
          <cell r="D9" t="str">
            <v>18</v>
          </cell>
          <cell r="E9" t="str">
            <v>2016Nevada</v>
          </cell>
          <cell r="F9">
            <v>2016</v>
          </cell>
          <cell r="G9" t="str">
            <v>Nevada</v>
          </cell>
          <cell r="H9" t="str">
            <v>Presidential</v>
          </cell>
          <cell r="J9">
            <v>1</v>
          </cell>
          <cell r="K9">
            <v>512058</v>
          </cell>
          <cell r="L9">
            <v>539260</v>
          </cell>
          <cell r="M9">
            <v>1</v>
          </cell>
          <cell r="N9">
            <v>2.5874188399703991E-2</v>
          </cell>
          <cell r="O9">
            <v>1</v>
          </cell>
          <cell r="P9">
            <v>-6</v>
          </cell>
          <cell r="Q9">
            <v>-0.55402298850574705</v>
          </cell>
          <cell r="R9">
            <v>0.43218390804597701</v>
          </cell>
          <cell r="S9">
            <v>4.9000000000000002E-2</v>
          </cell>
          <cell r="T9">
            <v>2061.0700000000002</v>
          </cell>
          <cell r="U9">
            <v>-7.3000000000000001E-3</v>
          </cell>
          <cell r="V9">
            <v>17587.03</v>
          </cell>
          <cell r="W9">
            <v>-2.23E-2</v>
          </cell>
          <cell r="X9">
            <v>1.4852791931914595</v>
          </cell>
          <cell r="Y9">
            <v>0.6037964169381107</v>
          </cell>
          <cell r="Z9">
            <v>0.73599999999999999</v>
          </cell>
          <cell r="AA9">
            <v>0.5590016286644951</v>
          </cell>
          <cell r="AB9">
            <v>0.123</v>
          </cell>
          <cell r="AC9">
            <v>0.41901791530944626</v>
          </cell>
          <cell r="AD9">
            <v>9.0999999999999998E-2</v>
          </cell>
          <cell r="AE9">
            <v>0.43208306188925083</v>
          </cell>
          <cell r="AF9">
            <v>0.05</v>
          </cell>
          <cell r="AG9">
            <v>0.40501954397394135</v>
          </cell>
          <cell r="AH9">
            <v>0.157</v>
          </cell>
          <cell r="AI9">
            <v>0.53100488599348528</v>
          </cell>
          <cell r="AJ9">
            <v>0.22500000000000001</v>
          </cell>
          <cell r="AK9">
            <v>0.61779478827361567</v>
          </cell>
          <cell r="AL9">
            <v>0.28199999999999997</v>
          </cell>
          <cell r="AM9">
            <v>0.66632247557003255</v>
          </cell>
          <cell r="AN9">
            <v>0.33600000000000002</v>
          </cell>
          <cell r="AO9">
            <v>0.28649999999999998</v>
          </cell>
          <cell r="AP9">
            <v>5.0999999999999997E-2</v>
          </cell>
          <cell r="AQ9">
            <v>0.45541368078175892</v>
          </cell>
          <cell r="AR9">
            <v>0.246</v>
          </cell>
        </row>
        <row r="10">
          <cell r="A10" t="str">
            <v>Blue</v>
          </cell>
          <cell r="B10">
            <v>1</v>
          </cell>
          <cell r="C10">
            <v>9</v>
          </cell>
          <cell r="D10" t="str">
            <v>19</v>
          </cell>
          <cell r="E10" t="str">
            <v>2016New Hampshire</v>
          </cell>
          <cell r="F10">
            <v>2016</v>
          </cell>
          <cell r="G10" t="str">
            <v>New Hampshire</v>
          </cell>
          <cell r="H10" t="str">
            <v>Presidential</v>
          </cell>
          <cell r="J10">
            <v>1</v>
          </cell>
          <cell r="K10">
            <v>345790</v>
          </cell>
          <cell r="L10">
            <v>348526</v>
          </cell>
          <cell r="M10">
            <v>1</v>
          </cell>
          <cell r="N10">
            <v>3.9405688476140547E-3</v>
          </cell>
          <cell r="O10">
            <v>1</v>
          </cell>
          <cell r="P10">
            <v>-6</v>
          </cell>
          <cell r="Q10">
            <v>-0.55402298850574705</v>
          </cell>
          <cell r="R10">
            <v>0.43218390804597701</v>
          </cell>
          <cell r="S10">
            <v>4.9000000000000002E-2</v>
          </cell>
          <cell r="T10">
            <v>2061.0700000000002</v>
          </cell>
          <cell r="U10">
            <v>-7.3000000000000001E-3</v>
          </cell>
          <cell r="V10">
            <v>17587.03</v>
          </cell>
          <cell r="W10">
            <v>-2.23E-2</v>
          </cell>
          <cell r="X10">
            <v>1.4852791931914595</v>
          </cell>
          <cell r="Y10">
            <v>0.76396579804560272</v>
          </cell>
          <cell r="Z10">
            <v>0.73599999999999999</v>
          </cell>
          <cell r="AA10">
            <v>0.70728827361563518</v>
          </cell>
          <cell r="AB10">
            <v>0.123</v>
          </cell>
          <cell r="AC10">
            <v>0.53017100977198706</v>
          </cell>
          <cell r="AD10">
            <v>9.0999999999999998E-2</v>
          </cell>
          <cell r="AE10">
            <v>0.54670195439739422</v>
          </cell>
          <cell r="AF10">
            <v>0.05</v>
          </cell>
          <cell r="AG10">
            <v>0.51245928338762214</v>
          </cell>
          <cell r="AH10">
            <v>0.157</v>
          </cell>
          <cell r="AI10">
            <v>0.67186482084690557</v>
          </cell>
          <cell r="AJ10">
            <v>0.22500000000000001</v>
          </cell>
          <cell r="AK10">
            <v>0.78167752442996752</v>
          </cell>
          <cell r="AL10">
            <v>0.28199999999999997</v>
          </cell>
          <cell r="AM10">
            <v>0.8430781758957655</v>
          </cell>
          <cell r="AN10">
            <v>0.33600000000000002</v>
          </cell>
          <cell r="AO10">
            <v>0.36250000000000004</v>
          </cell>
          <cell r="AP10">
            <v>5.0999999999999997E-2</v>
          </cell>
          <cell r="AQ10">
            <v>0.57622149837133552</v>
          </cell>
          <cell r="AR10">
            <v>0.246</v>
          </cell>
        </row>
        <row r="11">
          <cell r="A11" t="str">
            <v>Red</v>
          </cell>
          <cell r="B11">
            <v>1</v>
          </cell>
          <cell r="C11">
            <v>10</v>
          </cell>
          <cell r="D11" t="str">
            <v>110</v>
          </cell>
          <cell r="E11" t="str">
            <v>2016North Carolina</v>
          </cell>
          <cell r="F11">
            <v>2016</v>
          </cell>
          <cell r="G11" t="str">
            <v>North Carolina</v>
          </cell>
          <cell r="H11" t="str">
            <v>Presidential</v>
          </cell>
          <cell r="J11">
            <v>1</v>
          </cell>
          <cell r="K11">
            <v>2362631</v>
          </cell>
          <cell r="L11">
            <v>2189316</v>
          </cell>
          <cell r="M11">
            <v>0</v>
          </cell>
          <cell r="N11">
            <v>-3.8074916074374326E-2</v>
          </cell>
          <cell r="O11">
            <v>1</v>
          </cell>
          <cell r="P11">
            <v>-6</v>
          </cell>
          <cell r="Q11">
            <v>-0.55402298850574705</v>
          </cell>
          <cell r="R11">
            <v>0.43218390804597701</v>
          </cell>
          <cell r="S11">
            <v>4.9000000000000002E-2</v>
          </cell>
          <cell r="T11">
            <v>2061.0700000000002</v>
          </cell>
          <cell r="U11">
            <v>-7.3000000000000001E-3</v>
          </cell>
          <cell r="V11">
            <v>17587.03</v>
          </cell>
          <cell r="W11">
            <v>-2.23E-2</v>
          </cell>
          <cell r="X11">
            <v>1.4852791931914595</v>
          </cell>
          <cell r="Y11">
            <v>0.68704234527687302</v>
          </cell>
          <cell r="Z11">
            <v>0.73599999999999999</v>
          </cell>
          <cell r="AA11">
            <v>0.63607166123778502</v>
          </cell>
          <cell r="AB11">
            <v>0.123</v>
          </cell>
          <cell r="AC11">
            <v>0.47678827361563519</v>
          </cell>
          <cell r="AD11">
            <v>9.0999999999999998E-2</v>
          </cell>
          <cell r="AE11">
            <v>0.49165472312703584</v>
          </cell>
          <cell r="AF11">
            <v>0.05</v>
          </cell>
          <cell r="AG11">
            <v>0.46085993485342019</v>
          </cell>
          <cell r="AH11">
            <v>0.157</v>
          </cell>
          <cell r="AI11">
            <v>0.60421498371335502</v>
          </cell>
          <cell r="AJ11">
            <v>0.22500000000000001</v>
          </cell>
          <cell r="AK11">
            <v>0.70297068403908802</v>
          </cell>
          <cell r="AL11">
            <v>0.28199999999999997</v>
          </cell>
          <cell r="AM11">
            <v>0.75818892508143321</v>
          </cell>
          <cell r="AN11">
            <v>0.33600000000000002</v>
          </cell>
          <cell r="AO11">
            <v>0.32600000000000001</v>
          </cell>
          <cell r="AP11">
            <v>5.0999999999999997E-2</v>
          </cell>
          <cell r="AQ11">
            <v>0.51820195439739414</v>
          </cell>
          <cell r="AR11">
            <v>0.246</v>
          </cell>
        </row>
        <row r="12">
          <cell r="A12" t="str">
            <v>Red</v>
          </cell>
          <cell r="B12">
            <v>1</v>
          </cell>
          <cell r="C12">
            <v>11</v>
          </cell>
          <cell r="D12" t="str">
            <v>111</v>
          </cell>
          <cell r="E12" t="str">
            <v>2016Wisconsin</v>
          </cell>
          <cell r="F12">
            <v>2016</v>
          </cell>
          <cell r="G12" t="str">
            <v>Wisconsin</v>
          </cell>
          <cell r="H12" t="str">
            <v>Presidential</v>
          </cell>
          <cell r="J12">
            <v>1</v>
          </cell>
          <cell r="K12">
            <v>1405284</v>
          </cell>
          <cell r="L12">
            <v>1382536</v>
          </cell>
          <cell r="M12">
            <v>0</v>
          </cell>
          <cell r="N12">
            <v>-8.1597807605942995E-3</v>
          </cell>
          <cell r="O12">
            <v>1</v>
          </cell>
          <cell r="P12">
            <v>-6</v>
          </cell>
          <cell r="Q12">
            <v>-0.55402298850574705</v>
          </cell>
          <cell r="R12">
            <v>0.43218390804597701</v>
          </cell>
          <cell r="S12">
            <v>4.9000000000000002E-2</v>
          </cell>
          <cell r="T12">
            <v>2061.0700000000002</v>
          </cell>
          <cell r="U12">
            <v>-7.3000000000000001E-3</v>
          </cell>
          <cell r="V12">
            <v>17587.03</v>
          </cell>
          <cell r="W12">
            <v>-2.23E-2</v>
          </cell>
          <cell r="X12">
            <v>1.4852791931914595</v>
          </cell>
          <cell r="Y12">
            <v>0.71970846905537467</v>
          </cell>
          <cell r="Z12">
            <v>0.73599999999999999</v>
          </cell>
          <cell r="AA12">
            <v>0.66631433224755698</v>
          </cell>
          <cell r="AB12">
            <v>0.123</v>
          </cell>
          <cell r="AC12">
            <v>0.49945765472312709</v>
          </cell>
          <cell r="AD12">
            <v>9.0999999999999998E-2</v>
          </cell>
          <cell r="AE12">
            <v>0.51503094462540722</v>
          </cell>
          <cell r="AF12">
            <v>0.05</v>
          </cell>
          <cell r="AG12">
            <v>0.48277198697068407</v>
          </cell>
          <cell r="AH12">
            <v>0.157</v>
          </cell>
          <cell r="AI12">
            <v>0.63294299674267096</v>
          </cell>
          <cell r="AJ12">
            <v>0.22500000000000001</v>
          </cell>
          <cell r="AK12">
            <v>0.73639413680781762</v>
          </cell>
          <cell r="AL12">
            <v>0.28199999999999997</v>
          </cell>
          <cell r="AM12">
            <v>0.79423778501628661</v>
          </cell>
          <cell r="AN12">
            <v>0.33600000000000002</v>
          </cell>
          <cell r="AO12">
            <v>0.34150000000000003</v>
          </cell>
          <cell r="AP12">
            <v>5.0999999999999997E-2</v>
          </cell>
          <cell r="AQ12">
            <v>0.54284039087947888</v>
          </cell>
          <cell r="AR12">
            <v>0.246</v>
          </cell>
        </row>
        <row r="13">
          <cell r="A13" t="str">
            <v>Blue</v>
          </cell>
          <cell r="B13">
            <v>1</v>
          </cell>
          <cell r="C13">
            <v>12</v>
          </cell>
          <cell r="D13" t="str">
            <v>112</v>
          </cell>
          <cell r="E13" t="str">
            <v>2016Virginia</v>
          </cell>
          <cell r="F13">
            <v>2016</v>
          </cell>
          <cell r="G13" t="str">
            <v>Virginia</v>
          </cell>
          <cell r="H13" t="str">
            <v>Presidential</v>
          </cell>
          <cell r="J13">
            <v>1</v>
          </cell>
          <cell r="K13">
            <v>1769443</v>
          </cell>
          <cell r="L13">
            <v>1981473</v>
          </cell>
          <cell r="M13">
            <v>1</v>
          </cell>
          <cell r="N13">
            <v>5.6527525543094009E-2</v>
          </cell>
          <cell r="O13">
            <v>1</v>
          </cell>
          <cell r="P13">
            <v>-6</v>
          </cell>
          <cell r="Q13">
            <v>-0.55402298850574705</v>
          </cell>
          <cell r="R13">
            <v>0.43218390804597701</v>
          </cell>
          <cell r="S13">
            <v>4.9000000000000002E-2</v>
          </cell>
          <cell r="T13">
            <v>2061.0700000000002</v>
          </cell>
          <cell r="U13">
            <v>-7.3000000000000001E-3</v>
          </cell>
          <cell r="V13">
            <v>17587.03</v>
          </cell>
          <cell r="W13">
            <v>-2.23E-2</v>
          </cell>
          <cell r="X13">
            <v>1.4852791931914595</v>
          </cell>
          <cell r="Y13">
            <v>0.69020358306188934</v>
          </cell>
          <cell r="Z13">
            <v>0.73599999999999999</v>
          </cell>
          <cell r="AA13">
            <v>0.63899837133550486</v>
          </cell>
          <cell r="AB13">
            <v>0.123</v>
          </cell>
          <cell r="AC13">
            <v>0.47898208469055376</v>
          </cell>
          <cell r="AD13">
            <v>9.0999999999999998E-2</v>
          </cell>
          <cell r="AE13">
            <v>0.49391693811074922</v>
          </cell>
          <cell r="AF13">
            <v>0.05</v>
          </cell>
          <cell r="AG13">
            <v>0.46298045602605864</v>
          </cell>
          <cell r="AH13">
            <v>0.157</v>
          </cell>
          <cell r="AI13">
            <v>0.60699511400651462</v>
          </cell>
          <cell r="AJ13">
            <v>0.22500000000000001</v>
          </cell>
          <cell r="AK13">
            <v>0.7062052117263844</v>
          </cell>
          <cell r="AL13">
            <v>0.28199999999999997</v>
          </cell>
          <cell r="AM13">
            <v>0.76167752442996739</v>
          </cell>
          <cell r="AN13">
            <v>0.33600000000000002</v>
          </cell>
          <cell r="AO13">
            <v>0.32750000000000001</v>
          </cell>
          <cell r="AP13">
            <v>5.0999999999999997E-2</v>
          </cell>
          <cell r="AQ13">
            <v>0.52058631921824106</v>
          </cell>
          <cell r="AR13">
            <v>0.246</v>
          </cell>
        </row>
        <row r="14">
          <cell r="A14" t="str">
            <v>Blue</v>
          </cell>
          <cell r="B14">
            <v>1</v>
          </cell>
          <cell r="C14">
            <v>1</v>
          </cell>
          <cell r="D14" t="str">
            <v>11</v>
          </cell>
          <cell r="E14" t="str">
            <v>2012Ohio</v>
          </cell>
          <cell r="F14">
            <v>2012</v>
          </cell>
          <cell r="G14" t="str">
            <v>Ohio</v>
          </cell>
          <cell r="H14" t="str">
            <v>Presidential</v>
          </cell>
          <cell r="J14">
            <v>1</v>
          </cell>
          <cell r="K14">
            <v>2661437</v>
          </cell>
          <cell r="L14">
            <v>2827709</v>
          </cell>
          <cell r="M14">
            <v>1</v>
          </cell>
          <cell r="N14">
            <v>3.029105073904028E-2</v>
          </cell>
          <cell r="O14">
            <v>7</v>
          </cell>
          <cell r="P14">
            <v>8</v>
          </cell>
          <cell r="Q14">
            <v>0.46206896551724136</v>
          </cell>
          <cell r="R14">
            <v>0.44367816091954021</v>
          </cell>
          <cell r="S14">
            <v>8.3000000000000004E-2</v>
          </cell>
          <cell r="T14">
            <v>1267.6400000000001</v>
          </cell>
          <cell r="U14">
            <v>0</v>
          </cell>
          <cell r="V14">
            <v>11957.57</v>
          </cell>
          <cell r="W14">
            <v>5.5300000000000002E-2</v>
          </cell>
          <cell r="X14">
            <v>2.2240308538571441</v>
          </cell>
          <cell r="Y14">
            <v>0.68725862068965526</v>
          </cell>
          <cell r="Z14">
            <v>0.74099999999999999</v>
          </cell>
          <cell r="AA14">
            <v>0.74953448275862089</v>
          </cell>
          <cell r="AB14">
            <v>0.13200000000000001</v>
          </cell>
          <cell r="AC14">
            <v>0.4793017241379311</v>
          </cell>
          <cell r="AD14">
            <v>8.3000000000000004E-2</v>
          </cell>
          <cell r="AE14">
            <v>0.50487931034482769</v>
          </cell>
          <cell r="AF14">
            <v>4.3999999999999997E-2</v>
          </cell>
          <cell r="AG14">
            <v>0.45483620689655174</v>
          </cell>
          <cell r="AH14">
            <v>0.154</v>
          </cell>
          <cell r="AI14">
            <v>0.62498275862068986</v>
          </cell>
          <cell r="AJ14">
            <v>0.23100000000000001</v>
          </cell>
          <cell r="AK14">
            <v>0.73396551724137948</v>
          </cell>
          <cell r="AL14">
            <v>0.3</v>
          </cell>
          <cell r="AM14">
            <v>0.79179310344827591</v>
          </cell>
          <cell r="AN14">
            <v>0.315</v>
          </cell>
          <cell r="AO14">
            <v>0.36253448275862077</v>
          </cell>
          <cell r="AP14">
            <v>6.2E-2</v>
          </cell>
          <cell r="AQ14">
            <v>0.54268965517241385</v>
          </cell>
          <cell r="AR14">
            <v>0.25900000000000001</v>
          </cell>
          <cell r="AS14">
            <v>0.75287068965517256</v>
          </cell>
          <cell r="AT14">
            <v>0.54800000000000004</v>
          </cell>
          <cell r="AU14">
            <v>0.94414655172413808</v>
          </cell>
        </row>
        <row r="15">
          <cell r="A15" t="str">
            <v>Blue</v>
          </cell>
          <cell r="B15">
            <v>1</v>
          </cell>
          <cell r="C15">
            <v>2</v>
          </cell>
          <cell r="D15" t="str">
            <v>12</v>
          </cell>
          <cell r="E15" t="str">
            <v>2012Pennsylvania</v>
          </cell>
          <cell r="F15">
            <v>2012</v>
          </cell>
          <cell r="G15" t="str">
            <v>Pennsylvania</v>
          </cell>
          <cell r="H15" t="str">
            <v>Presidential</v>
          </cell>
          <cell r="J15">
            <v>1</v>
          </cell>
          <cell r="K15">
            <v>2680434</v>
          </cell>
          <cell r="L15">
            <v>2990274</v>
          </cell>
          <cell r="M15">
            <v>1</v>
          </cell>
          <cell r="N15">
            <v>5.4638680037836548E-2</v>
          </cell>
          <cell r="O15">
            <v>7</v>
          </cell>
          <cell r="P15">
            <v>8</v>
          </cell>
          <cell r="Q15">
            <v>0.46206896551724136</v>
          </cell>
          <cell r="R15">
            <v>0.44367816091954021</v>
          </cell>
          <cell r="S15">
            <v>8.3000000000000004E-2</v>
          </cell>
          <cell r="T15">
            <v>1267.6400000000001</v>
          </cell>
          <cell r="U15">
            <v>0</v>
          </cell>
          <cell r="V15">
            <v>11957.57</v>
          </cell>
          <cell r="W15">
            <v>5.5300000000000002E-2</v>
          </cell>
          <cell r="X15">
            <v>2.2240308538571441</v>
          </cell>
          <cell r="Y15">
            <v>0.63398275862068976</v>
          </cell>
          <cell r="Z15">
            <v>0.74099999999999999</v>
          </cell>
          <cell r="AA15">
            <v>0.69143103448275878</v>
          </cell>
          <cell r="AB15">
            <v>0.13200000000000001</v>
          </cell>
          <cell r="AC15">
            <v>0.44214655172413797</v>
          </cell>
          <cell r="AD15">
            <v>8.3000000000000004E-2</v>
          </cell>
          <cell r="AE15">
            <v>0.46574137931034487</v>
          </cell>
          <cell r="AF15">
            <v>4.3999999999999997E-2</v>
          </cell>
          <cell r="AG15">
            <v>0.41957758620689656</v>
          </cell>
          <cell r="AH15">
            <v>0.154</v>
          </cell>
          <cell r="AI15">
            <v>0.57653448275862085</v>
          </cell>
          <cell r="AJ15">
            <v>0.23100000000000001</v>
          </cell>
          <cell r="AK15">
            <v>0.67706896551724149</v>
          </cell>
          <cell r="AL15">
            <v>0.3</v>
          </cell>
          <cell r="AM15">
            <v>0.73041379310344834</v>
          </cell>
          <cell r="AN15">
            <v>0.315</v>
          </cell>
          <cell r="AO15">
            <v>0.33443103448275868</v>
          </cell>
          <cell r="AP15">
            <v>6.2E-2</v>
          </cell>
          <cell r="AQ15">
            <v>0.50062068965517248</v>
          </cell>
          <cell r="AR15">
            <v>0.25900000000000001</v>
          </cell>
          <cell r="AS15">
            <v>0.69450862068965524</v>
          </cell>
          <cell r="AT15">
            <v>0.54800000000000004</v>
          </cell>
          <cell r="AU15">
            <v>0.87095689655172426</v>
          </cell>
        </row>
        <row r="16">
          <cell r="A16" t="str">
            <v>Blue</v>
          </cell>
          <cell r="B16">
            <v>1</v>
          </cell>
          <cell r="C16">
            <v>3</v>
          </cell>
          <cell r="D16" t="str">
            <v>13</v>
          </cell>
          <cell r="E16" t="str">
            <v>2012Michigan</v>
          </cell>
          <cell r="F16">
            <v>2012</v>
          </cell>
          <cell r="G16" t="str">
            <v>Michigan</v>
          </cell>
          <cell r="H16" t="str">
            <v>Presidential</v>
          </cell>
          <cell r="J16">
            <v>1</v>
          </cell>
          <cell r="K16">
            <v>2115256</v>
          </cell>
          <cell r="L16">
            <v>2564569</v>
          </cell>
          <cell r="M16">
            <v>1</v>
          </cell>
          <cell r="N16">
            <v>9.6010641423557502E-2</v>
          </cell>
          <cell r="O16">
            <v>7</v>
          </cell>
          <cell r="P16">
            <v>8</v>
          </cell>
          <cell r="Q16">
            <v>0.46206896551724136</v>
          </cell>
          <cell r="R16">
            <v>0.44367816091954021</v>
          </cell>
          <cell r="S16">
            <v>8.3000000000000004E-2</v>
          </cell>
          <cell r="T16">
            <v>1267.6400000000001</v>
          </cell>
          <cell r="U16">
            <v>0</v>
          </cell>
          <cell r="V16">
            <v>11957.57</v>
          </cell>
          <cell r="W16">
            <v>5.5300000000000002E-2</v>
          </cell>
          <cell r="X16">
            <v>2.2240308538571441</v>
          </cell>
          <cell r="Y16">
            <v>0.6893896551724138</v>
          </cell>
          <cell r="Z16">
            <v>0.74099999999999999</v>
          </cell>
          <cell r="AA16">
            <v>0.75185862068965525</v>
          </cell>
          <cell r="AB16">
            <v>0.13200000000000001</v>
          </cell>
          <cell r="AC16">
            <v>0.48078793103448281</v>
          </cell>
          <cell r="AD16">
            <v>8.3000000000000004E-2</v>
          </cell>
          <cell r="AE16">
            <v>0.5064448275862069</v>
          </cell>
          <cell r="AF16">
            <v>4.3999999999999997E-2</v>
          </cell>
          <cell r="AG16">
            <v>0.45624655172413792</v>
          </cell>
          <cell r="AH16">
            <v>0.154</v>
          </cell>
          <cell r="AI16">
            <v>0.62692068965517256</v>
          </cell>
          <cell r="AJ16">
            <v>0.23100000000000001</v>
          </cell>
          <cell r="AK16">
            <v>0.73624137931034495</v>
          </cell>
          <cell r="AL16">
            <v>0.3</v>
          </cell>
          <cell r="AM16">
            <v>0.79424827586206892</v>
          </cell>
          <cell r="AN16">
            <v>0.315</v>
          </cell>
          <cell r="AO16">
            <v>0.36365862068965521</v>
          </cell>
          <cell r="AP16">
            <v>6.2E-2</v>
          </cell>
          <cell r="AQ16">
            <v>0.54437241379310342</v>
          </cell>
          <cell r="AR16">
            <v>0.25900000000000001</v>
          </cell>
          <cell r="AS16">
            <v>0.75520517241379315</v>
          </cell>
          <cell r="AT16">
            <v>0.54800000000000004</v>
          </cell>
          <cell r="AU16">
            <v>0.94707413793103457</v>
          </cell>
        </row>
        <row r="17">
          <cell r="A17" t="str">
            <v>Blue</v>
          </cell>
          <cell r="B17">
            <v>1</v>
          </cell>
          <cell r="C17">
            <v>4</v>
          </cell>
          <cell r="D17" t="str">
            <v>14</v>
          </cell>
          <cell r="E17" t="str">
            <v>2012Florida</v>
          </cell>
          <cell r="F17">
            <v>2012</v>
          </cell>
          <cell r="G17" t="str">
            <v>Florida</v>
          </cell>
          <cell r="H17" t="str">
            <v>Presidential</v>
          </cell>
          <cell r="J17">
            <v>1</v>
          </cell>
          <cell r="K17">
            <v>4163447</v>
          </cell>
          <cell r="L17">
            <v>4237756</v>
          </cell>
          <cell r="M17">
            <v>1</v>
          </cell>
          <cell r="N17">
            <v>8.8450427873246248E-3</v>
          </cell>
          <cell r="O17">
            <v>7</v>
          </cell>
          <cell r="P17">
            <v>8</v>
          </cell>
          <cell r="Q17">
            <v>0.46206896551724136</v>
          </cell>
          <cell r="R17">
            <v>0.44367816091954021</v>
          </cell>
          <cell r="S17">
            <v>8.3000000000000004E-2</v>
          </cell>
          <cell r="T17">
            <v>1267.6400000000001</v>
          </cell>
          <cell r="U17">
            <v>0</v>
          </cell>
          <cell r="V17">
            <v>11957.57</v>
          </cell>
          <cell r="W17">
            <v>5.5300000000000002E-2</v>
          </cell>
          <cell r="X17">
            <v>2.2240308538571441</v>
          </cell>
          <cell r="Y17">
            <v>0.66914482758620697</v>
          </cell>
          <cell r="Z17">
            <v>0.74099999999999999</v>
          </cell>
          <cell r="AA17">
            <v>0.72977931034482779</v>
          </cell>
          <cell r="AB17">
            <v>0.13200000000000001</v>
          </cell>
          <cell r="AC17">
            <v>0.46666896551724146</v>
          </cell>
          <cell r="AD17">
            <v>8.3000000000000004E-2</v>
          </cell>
          <cell r="AE17">
            <v>0.49157241379310351</v>
          </cell>
          <cell r="AF17">
            <v>4.3999999999999997E-2</v>
          </cell>
          <cell r="AG17">
            <v>0.44284827586206899</v>
          </cell>
          <cell r="AH17">
            <v>0.154</v>
          </cell>
          <cell r="AI17">
            <v>0.60851034482758637</v>
          </cell>
          <cell r="AJ17">
            <v>0.23100000000000001</v>
          </cell>
          <cell r="AK17">
            <v>0.71462068965517256</v>
          </cell>
          <cell r="AL17">
            <v>0.3</v>
          </cell>
          <cell r="AM17">
            <v>0.77092413793103454</v>
          </cell>
          <cell r="AN17">
            <v>0.315</v>
          </cell>
          <cell r="AO17">
            <v>0.35297931034482766</v>
          </cell>
          <cell r="AP17">
            <v>6.2E-2</v>
          </cell>
          <cell r="AQ17">
            <v>0.5283862068965518</v>
          </cell>
          <cell r="AR17">
            <v>0.25900000000000001</v>
          </cell>
          <cell r="AS17">
            <v>0.73302758620689668</v>
          </cell>
          <cell r="AT17">
            <v>0.54800000000000004</v>
          </cell>
          <cell r="AU17">
            <v>0.91926206896551732</v>
          </cell>
        </row>
        <row r="18">
          <cell r="A18" t="str">
            <v>Blue</v>
          </cell>
          <cell r="B18">
            <v>1</v>
          </cell>
          <cell r="C18">
            <v>5</v>
          </cell>
          <cell r="D18" t="str">
            <v>15</v>
          </cell>
          <cell r="E18" t="str">
            <v>2012Colorado</v>
          </cell>
          <cell r="F18">
            <v>2012</v>
          </cell>
          <cell r="G18" t="str">
            <v>Colorado</v>
          </cell>
          <cell r="H18" t="str">
            <v>Presidential</v>
          </cell>
          <cell r="J18">
            <v>1</v>
          </cell>
          <cell r="K18">
            <v>1185243</v>
          </cell>
          <cell r="L18">
            <v>1323102</v>
          </cell>
          <cell r="M18">
            <v>1</v>
          </cell>
          <cell r="N18">
            <v>5.4960143042524057E-2</v>
          </cell>
          <cell r="O18">
            <v>7</v>
          </cell>
          <cell r="P18">
            <v>8</v>
          </cell>
          <cell r="Q18">
            <v>0.46206896551724136</v>
          </cell>
          <cell r="R18">
            <v>0.44367816091954021</v>
          </cell>
          <cell r="S18">
            <v>8.3000000000000004E-2</v>
          </cell>
          <cell r="T18">
            <v>1267.6400000000001</v>
          </cell>
          <cell r="U18">
            <v>0</v>
          </cell>
          <cell r="V18">
            <v>11957.57</v>
          </cell>
          <cell r="W18">
            <v>5.5300000000000002E-2</v>
          </cell>
          <cell r="X18">
            <v>2.2240308538571441</v>
          </cell>
          <cell r="Y18">
            <v>0.74479655172413795</v>
          </cell>
          <cell r="Z18">
            <v>0.74099999999999999</v>
          </cell>
          <cell r="AA18">
            <v>0.81228620689655184</v>
          </cell>
          <cell r="AB18">
            <v>0.13200000000000001</v>
          </cell>
          <cell r="AC18">
            <v>0.51942931034482764</v>
          </cell>
          <cell r="AD18">
            <v>8.3000000000000004E-2</v>
          </cell>
          <cell r="AE18">
            <v>0.54714827586206904</v>
          </cell>
          <cell r="AF18">
            <v>4.3999999999999997E-2</v>
          </cell>
          <cell r="AG18">
            <v>0.49291551724137928</v>
          </cell>
          <cell r="AH18">
            <v>0.154</v>
          </cell>
          <cell r="AI18">
            <v>0.67730689655172427</v>
          </cell>
          <cell r="AJ18">
            <v>0.23100000000000001</v>
          </cell>
          <cell r="AK18">
            <v>0.79541379310344829</v>
          </cell>
          <cell r="AL18">
            <v>0.3</v>
          </cell>
          <cell r="AM18">
            <v>0.85808275862068961</v>
          </cell>
          <cell r="AN18">
            <v>0.315</v>
          </cell>
          <cell r="AO18">
            <v>0.39288620689655174</v>
          </cell>
          <cell r="AP18">
            <v>6.2E-2</v>
          </cell>
          <cell r="AQ18">
            <v>0.58812413793103446</v>
          </cell>
          <cell r="AR18">
            <v>0.25900000000000001</v>
          </cell>
          <cell r="AS18">
            <v>0.81590172413793105</v>
          </cell>
          <cell r="AT18">
            <v>0.54800000000000004</v>
          </cell>
          <cell r="AU18">
            <v>1.0231913793103449</v>
          </cell>
        </row>
        <row r="19">
          <cell r="A19" t="str">
            <v>Blue</v>
          </cell>
          <cell r="B19">
            <v>1</v>
          </cell>
          <cell r="C19">
            <v>6</v>
          </cell>
          <cell r="D19" t="str">
            <v>16</v>
          </cell>
          <cell r="E19" t="str">
            <v>2012Iowa</v>
          </cell>
          <cell r="F19">
            <v>2012</v>
          </cell>
          <cell r="G19" t="str">
            <v>Iowa</v>
          </cell>
          <cell r="H19" t="str">
            <v>Presidential</v>
          </cell>
          <cell r="J19">
            <v>1</v>
          </cell>
          <cell r="K19">
            <v>730617</v>
          </cell>
          <cell r="L19">
            <v>822544</v>
          </cell>
          <cell r="M19">
            <v>1</v>
          </cell>
          <cell r="N19">
            <v>5.9187038562003552E-2</v>
          </cell>
          <cell r="O19">
            <v>7</v>
          </cell>
          <cell r="P19">
            <v>8</v>
          </cell>
          <cell r="Q19">
            <v>0.46206896551724136</v>
          </cell>
          <cell r="R19">
            <v>0.44367816091954021</v>
          </cell>
          <cell r="S19">
            <v>8.3000000000000004E-2</v>
          </cell>
          <cell r="T19">
            <v>1267.6400000000001</v>
          </cell>
          <cell r="U19">
            <v>0</v>
          </cell>
          <cell r="V19">
            <v>11957.57</v>
          </cell>
          <cell r="W19">
            <v>5.5300000000000002E-2</v>
          </cell>
          <cell r="X19">
            <v>2.2240308538571441</v>
          </cell>
          <cell r="Y19">
            <v>0.74905862068965523</v>
          </cell>
          <cell r="Z19">
            <v>0.74099999999999999</v>
          </cell>
          <cell r="AA19">
            <v>0.81693448275862079</v>
          </cell>
          <cell r="AB19">
            <v>0.13200000000000001</v>
          </cell>
          <cell r="AC19">
            <v>0.52240172413793107</v>
          </cell>
          <cell r="AD19">
            <v>8.3000000000000004E-2</v>
          </cell>
          <cell r="AE19">
            <v>0.55027931034482758</v>
          </cell>
          <cell r="AF19">
            <v>4.3999999999999997E-2</v>
          </cell>
          <cell r="AG19">
            <v>0.49573620689655173</v>
          </cell>
          <cell r="AH19">
            <v>0.154</v>
          </cell>
          <cell r="AI19">
            <v>0.68118275862068978</v>
          </cell>
          <cell r="AJ19">
            <v>0.23100000000000001</v>
          </cell>
          <cell r="AK19">
            <v>0.79996551724137932</v>
          </cell>
          <cell r="AL19">
            <v>0.3</v>
          </cell>
          <cell r="AM19">
            <v>0.86299310344827584</v>
          </cell>
          <cell r="AN19">
            <v>0.315</v>
          </cell>
          <cell r="AO19">
            <v>0.39513448275862073</v>
          </cell>
          <cell r="AP19">
            <v>6.2E-2</v>
          </cell>
          <cell r="AQ19">
            <v>0.59148965517241381</v>
          </cell>
          <cell r="AR19">
            <v>0.25900000000000001</v>
          </cell>
          <cell r="AS19">
            <v>0.82057068965517255</v>
          </cell>
          <cell r="AT19">
            <v>0.54800000000000004</v>
          </cell>
          <cell r="AU19">
            <v>1.0290465517241378</v>
          </cell>
        </row>
        <row r="20">
          <cell r="A20" t="str">
            <v>Blue</v>
          </cell>
          <cell r="B20">
            <v>1</v>
          </cell>
          <cell r="C20">
            <v>7</v>
          </cell>
          <cell r="D20" t="str">
            <v>17</v>
          </cell>
          <cell r="E20" t="str">
            <v>2012Minnesota</v>
          </cell>
          <cell r="F20">
            <v>2012</v>
          </cell>
          <cell r="G20" t="str">
            <v>Minnesota</v>
          </cell>
          <cell r="H20" t="str">
            <v>Presidential</v>
          </cell>
          <cell r="J20">
            <v>1</v>
          </cell>
          <cell r="K20">
            <v>1320225</v>
          </cell>
          <cell r="L20">
            <v>1546167</v>
          </cell>
          <cell r="M20">
            <v>1</v>
          </cell>
          <cell r="N20">
            <v>7.8824529233963811E-2</v>
          </cell>
          <cell r="O20">
            <v>7</v>
          </cell>
          <cell r="P20">
            <v>8</v>
          </cell>
          <cell r="Q20">
            <v>0.46206896551724136</v>
          </cell>
          <cell r="R20">
            <v>0.44367816091954021</v>
          </cell>
          <cell r="S20">
            <v>8.3000000000000004E-2</v>
          </cell>
          <cell r="T20">
            <v>1267.6400000000001</v>
          </cell>
          <cell r="U20">
            <v>0</v>
          </cell>
          <cell r="V20">
            <v>11957.57</v>
          </cell>
          <cell r="W20">
            <v>5.5300000000000002E-2</v>
          </cell>
          <cell r="X20">
            <v>2.2240308538571441</v>
          </cell>
          <cell r="Y20">
            <v>0.80979310344827593</v>
          </cell>
          <cell r="Z20">
            <v>0.74099999999999999</v>
          </cell>
          <cell r="AA20">
            <v>0.88317241379310363</v>
          </cell>
          <cell r="AB20">
            <v>0.13200000000000001</v>
          </cell>
          <cell r="AC20">
            <v>0.56475862068965521</v>
          </cell>
          <cell r="AD20">
            <v>8.3000000000000004E-2</v>
          </cell>
          <cell r="AE20">
            <v>0.59489655172413802</v>
          </cell>
          <cell r="AF20">
            <v>4.3999999999999997E-2</v>
          </cell>
          <cell r="AG20">
            <v>0.53593103448275869</v>
          </cell>
          <cell r="AH20">
            <v>0.154</v>
          </cell>
          <cell r="AI20">
            <v>0.73641379310344846</v>
          </cell>
          <cell r="AJ20">
            <v>0.23100000000000001</v>
          </cell>
          <cell r="AK20">
            <v>0.8648275862068967</v>
          </cell>
          <cell r="AL20">
            <v>0.3</v>
          </cell>
          <cell r="AM20">
            <v>0.93296551724137944</v>
          </cell>
          <cell r="AN20">
            <v>0.315</v>
          </cell>
          <cell r="AO20">
            <v>0.4271724137931035</v>
          </cell>
          <cell r="AP20">
            <v>6.2E-2</v>
          </cell>
          <cell r="AQ20">
            <v>0.63944827586206898</v>
          </cell>
          <cell r="AR20">
            <v>0.25900000000000001</v>
          </cell>
          <cell r="AS20">
            <v>0.88710344827586229</v>
          </cell>
          <cell r="AT20">
            <v>0.54800000000000004</v>
          </cell>
          <cell r="AU20">
            <v>1.1124827586206898</v>
          </cell>
        </row>
        <row r="21">
          <cell r="A21" t="str">
            <v>Blue</v>
          </cell>
          <cell r="B21">
            <v>1</v>
          </cell>
          <cell r="C21">
            <v>8</v>
          </cell>
          <cell r="D21" t="str">
            <v>18</v>
          </cell>
          <cell r="E21" t="str">
            <v>2012Nevada</v>
          </cell>
          <cell r="F21">
            <v>2012</v>
          </cell>
          <cell r="G21" t="str">
            <v>Nevada</v>
          </cell>
          <cell r="H21" t="str">
            <v>Presidential</v>
          </cell>
          <cell r="J21">
            <v>1</v>
          </cell>
          <cell r="K21">
            <v>463567</v>
          </cell>
          <cell r="L21">
            <v>531373</v>
          </cell>
          <cell r="M21">
            <v>1</v>
          </cell>
          <cell r="N21">
            <v>6.8150843266930675E-2</v>
          </cell>
          <cell r="O21">
            <v>7</v>
          </cell>
          <cell r="P21">
            <v>8</v>
          </cell>
          <cell r="Q21">
            <v>0.46206896551724136</v>
          </cell>
          <cell r="R21">
            <v>0.44367816091954021</v>
          </cell>
          <cell r="S21">
            <v>8.3000000000000004E-2</v>
          </cell>
          <cell r="T21">
            <v>1267.6400000000001</v>
          </cell>
          <cell r="U21">
            <v>0</v>
          </cell>
          <cell r="V21">
            <v>11957.57</v>
          </cell>
          <cell r="W21">
            <v>5.5300000000000002E-2</v>
          </cell>
          <cell r="X21">
            <v>2.2240308538571441</v>
          </cell>
          <cell r="Y21">
            <v>0.60095172413793096</v>
          </cell>
          <cell r="Z21">
            <v>0.74099999999999999</v>
          </cell>
          <cell r="AA21">
            <v>0.65540689655172413</v>
          </cell>
          <cell r="AB21">
            <v>0.13200000000000001</v>
          </cell>
          <cell r="AC21">
            <v>0.41911034482758619</v>
          </cell>
          <cell r="AD21">
            <v>8.3000000000000004E-2</v>
          </cell>
          <cell r="AE21">
            <v>0.4414758620689655</v>
          </cell>
          <cell r="AF21">
            <v>4.3999999999999997E-2</v>
          </cell>
          <cell r="AG21">
            <v>0.3977172413793103</v>
          </cell>
          <cell r="AH21">
            <v>0.154</v>
          </cell>
          <cell r="AI21">
            <v>0.54649655172413791</v>
          </cell>
          <cell r="AJ21">
            <v>0.23100000000000001</v>
          </cell>
          <cell r="AK21">
            <v>0.64179310344827589</v>
          </cell>
          <cell r="AL21">
            <v>0.3</v>
          </cell>
          <cell r="AM21">
            <v>0.69235862068965515</v>
          </cell>
          <cell r="AN21">
            <v>0.315</v>
          </cell>
          <cell r="AO21">
            <v>0.31700689655172415</v>
          </cell>
          <cell r="AP21">
            <v>6.2E-2</v>
          </cell>
          <cell r="AQ21">
            <v>0.47453793103448272</v>
          </cell>
          <cell r="AR21">
            <v>0.25900000000000001</v>
          </cell>
          <cell r="AS21">
            <v>0.6583241379310345</v>
          </cell>
          <cell r="AT21">
            <v>0.54800000000000004</v>
          </cell>
          <cell r="AU21">
            <v>0.82557931034482757</v>
          </cell>
        </row>
        <row r="22">
          <cell r="A22" t="str">
            <v>Blue</v>
          </cell>
          <cell r="B22">
            <v>1</v>
          </cell>
          <cell r="C22">
            <v>9</v>
          </cell>
          <cell r="D22" t="str">
            <v>19</v>
          </cell>
          <cell r="E22" t="str">
            <v>2012New Hampshire</v>
          </cell>
          <cell r="F22">
            <v>2012</v>
          </cell>
          <cell r="G22" t="str">
            <v>New Hampshire</v>
          </cell>
          <cell r="H22" t="str">
            <v>Presidential</v>
          </cell>
          <cell r="J22">
            <v>1</v>
          </cell>
          <cell r="K22">
            <v>329918</v>
          </cell>
          <cell r="L22">
            <v>369561</v>
          </cell>
          <cell r="M22">
            <v>1</v>
          </cell>
          <cell r="N22">
            <v>5.6675039565162073E-2</v>
          </cell>
          <cell r="O22">
            <v>7</v>
          </cell>
          <cell r="P22">
            <v>8</v>
          </cell>
          <cell r="Q22">
            <v>0.46206896551724136</v>
          </cell>
          <cell r="R22">
            <v>0.44367816091954021</v>
          </cell>
          <cell r="S22">
            <v>8.3000000000000004E-2</v>
          </cell>
          <cell r="T22">
            <v>1267.6400000000001</v>
          </cell>
          <cell r="U22">
            <v>0</v>
          </cell>
          <cell r="V22">
            <v>11957.57</v>
          </cell>
          <cell r="W22">
            <v>5.5300000000000002E-2</v>
          </cell>
          <cell r="X22">
            <v>2.2240308538571441</v>
          </cell>
          <cell r="Y22">
            <v>0.74799310344827585</v>
          </cell>
          <cell r="Z22">
            <v>0.74099999999999999</v>
          </cell>
          <cell r="AA22">
            <v>0.81577241379310361</v>
          </cell>
          <cell r="AB22">
            <v>0.13200000000000001</v>
          </cell>
          <cell r="AC22">
            <v>0.52165862068965518</v>
          </cell>
          <cell r="AD22">
            <v>8.3000000000000004E-2</v>
          </cell>
          <cell r="AE22">
            <v>0.54949655172413803</v>
          </cell>
          <cell r="AF22">
            <v>4.3999999999999997E-2</v>
          </cell>
          <cell r="AG22">
            <v>0.49503103448275865</v>
          </cell>
          <cell r="AH22">
            <v>0.154</v>
          </cell>
          <cell r="AI22">
            <v>0.68021379310344843</v>
          </cell>
          <cell r="AJ22">
            <v>0.23100000000000001</v>
          </cell>
          <cell r="AK22">
            <v>0.79882758620689664</v>
          </cell>
          <cell r="AL22">
            <v>0.3</v>
          </cell>
          <cell r="AM22">
            <v>0.86176551724137929</v>
          </cell>
          <cell r="AN22">
            <v>0.315</v>
          </cell>
          <cell r="AO22">
            <v>0.39457241379310348</v>
          </cell>
          <cell r="AP22">
            <v>6.2E-2</v>
          </cell>
          <cell r="AQ22">
            <v>0.59064827586206903</v>
          </cell>
          <cell r="AR22">
            <v>0.25900000000000001</v>
          </cell>
          <cell r="AS22">
            <v>0.8194034482758622</v>
          </cell>
          <cell r="AT22">
            <v>0.54800000000000004</v>
          </cell>
          <cell r="AU22">
            <v>1.0275827586206896</v>
          </cell>
        </row>
        <row r="23">
          <cell r="A23" t="str">
            <v>Red</v>
          </cell>
          <cell r="B23">
            <v>1</v>
          </cell>
          <cell r="C23">
            <v>10</v>
          </cell>
          <cell r="D23" t="str">
            <v>110</v>
          </cell>
          <cell r="E23" t="str">
            <v>2012North Carolina</v>
          </cell>
          <cell r="F23">
            <v>2012</v>
          </cell>
          <cell r="G23" t="str">
            <v>North Carolina</v>
          </cell>
          <cell r="H23" t="str">
            <v>Presidential</v>
          </cell>
          <cell r="J23">
            <v>1</v>
          </cell>
          <cell r="K23">
            <v>2270395</v>
          </cell>
          <cell r="L23">
            <v>2178391</v>
          </cell>
          <cell r="M23">
            <v>0</v>
          </cell>
          <cell r="N23">
            <v>-2.0680698060099992E-2</v>
          </cell>
          <cell r="O23">
            <v>7</v>
          </cell>
          <cell r="P23">
            <v>8</v>
          </cell>
          <cell r="Q23">
            <v>0.46206896551724136</v>
          </cell>
          <cell r="R23">
            <v>0.44367816091954021</v>
          </cell>
          <cell r="S23">
            <v>8.3000000000000004E-2</v>
          </cell>
          <cell r="T23">
            <v>1267.6400000000001</v>
          </cell>
          <cell r="U23">
            <v>0</v>
          </cell>
          <cell r="V23">
            <v>11957.57</v>
          </cell>
          <cell r="W23">
            <v>5.5300000000000002E-2</v>
          </cell>
          <cell r="X23">
            <v>2.2240308538571441</v>
          </cell>
          <cell r="Y23">
            <v>0.69045517241379306</v>
          </cell>
          <cell r="Z23">
            <v>0.74099999999999999</v>
          </cell>
          <cell r="AA23">
            <v>0.75302068965517244</v>
          </cell>
          <cell r="AB23">
            <v>0.13200000000000001</v>
          </cell>
          <cell r="AC23">
            <v>0.48153103448275864</v>
          </cell>
          <cell r="AD23">
            <v>8.3000000000000004E-2</v>
          </cell>
          <cell r="AE23">
            <v>0.50722758620689656</v>
          </cell>
          <cell r="AF23">
            <v>4.3999999999999997E-2</v>
          </cell>
          <cell r="AG23">
            <v>0.456951724137931</v>
          </cell>
          <cell r="AH23">
            <v>0.154</v>
          </cell>
          <cell r="AI23">
            <v>0.62788965517241391</v>
          </cell>
          <cell r="AJ23">
            <v>0.23100000000000001</v>
          </cell>
          <cell r="AK23">
            <v>0.73737931034482762</v>
          </cell>
          <cell r="AL23">
            <v>0.3</v>
          </cell>
          <cell r="AM23">
            <v>0.79547586206896548</v>
          </cell>
          <cell r="AN23">
            <v>0.315</v>
          </cell>
          <cell r="AO23">
            <v>0.36422068965517246</v>
          </cell>
          <cell r="AP23">
            <v>6.2E-2</v>
          </cell>
          <cell r="AQ23">
            <v>0.54521379310344831</v>
          </cell>
          <cell r="AR23">
            <v>0.25900000000000001</v>
          </cell>
          <cell r="AS23">
            <v>0.75637241379310349</v>
          </cell>
          <cell r="AT23">
            <v>0.54800000000000004</v>
          </cell>
          <cell r="AU23">
            <v>0.9485379310344827</v>
          </cell>
        </row>
        <row r="24">
          <cell r="A24" t="str">
            <v>Blue</v>
          </cell>
          <cell r="B24">
            <v>1</v>
          </cell>
          <cell r="C24">
            <v>11</v>
          </cell>
          <cell r="D24" t="str">
            <v>111</v>
          </cell>
          <cell r="E24" t="str">
            <v>2012Wisconsin</v>
          </cell>
          <cell r="F24">
            <v>2012</v>
          </cell>
          <cell r="G24" t="str">
            <v>Wisconsin</v>
          </cell>
          <cell r="H24" t="str">
            <v>Presidential</v>
          </cell>
          <cell r="J24">
            <v>1</v>
          </cell>
          <cell r="K24">
            <v>1407966</v>
          </cell>
          <cell r="L24">
            <v>1620985</v>
          </cell>
          <cell r="M24">
            <v>1</v>
          </cell>
          <cell r="N24">
            <v>7.0327648086746866E-2</v>
          </cell>
          <cell r="O24">
            <v>7</v>
          </cell>
          <cell r="P24">
            <v>8</v>
          </cell>
          <cell r="Q24">
            <v>0.46206896551724136</v>
          </cell>
          <cell r="R24">
            <v>0.44367816091954021</v>
          </cell>
          <cell r="S24">
            <v>8.3000000000000004E-2</v>
          </cell>
          <cell r="T24">
            <v>1267.6400000000001</v>
          </cell>
          <cell r="U24">
            <v>0</v>
          </cell>
          <cell r="V24">
            <v>11957.57</v>
          </cell>
          <cell r="W24">
            <v>5.5300000000000002E-2</v>
          </cell>
          <cell r="X24">
            <v>2.2240308538571441</v>
          </cell>
          <cell r="Y24">
            <v>0.77676206896551725</v>
          </cell>
          <cell r="Z24">
            <v>0.74099999999999999</v>
          </cell>
          <cell r="AA24">
            <v>0.84714827586206898</v>
          </cell>
          <cell r="AB24">
            <v>0.13200000000000001</v>
          </cell>
          <cell r="AC24">
            <v>0.54172241379310349</v>
          </cell>
          <cell r="AD24">
            <v>8.3000000000000004E-2</v>
          </cell>
          <cell r="AE24">
            <v>0.57063103448275865</v>
          </cell>
          <cell r="AF24">
            <v>4.3999999999999997E-2</v>
          </cell>
          <cell r="AG24">
            <v>0.51407068965517244</v>
          </cell>
          <cell r="AH24">
            <v>0.154</v>
          </cell>
          <cell r="AI24">
            <v>0.70637586206896563</v>
          </cell>
          <cell r="AJ24">
            <v>0.23100000000000001</v>
          </cell>
          <cell r="AK24">
            <v>0.8295517241379311</v>
          </cell>
          <cell r="AL24">
            <v>0.3</v>
          </cell>
          <cell r="AM24">
            <v>0.89491034482758613</v>
          </cell>
          <cell r="AN24">
            <v>0.315</v>
          </cell>
          <cell r="AO24">
            <v>0.40974827586206897</v>
          </cell>
          <cell r="AP24">
            <v>6.2E-2</v>
          </cell>
          <cell r="AQ24">
            <v>0.61336551724137933</v>
          </cell>
          <cell r="AR24">
            <v>0.25900000000000001</v>
          </cell>
          <cell r="AS24">
            <v>0.85091896551724144</v>
          </cell>
          <cell r="AT24">
            <v>0.54800000000000004</v>
          </cell>
          <cell r="AU24">
            <v>1.067105172413793</v>
          </cell>
        </row>
        <row r="25">
          <cell r="A25" t="str">
            <v>Blue</v>
          </cell>
          <cell r="B25">
            <v>1</v>
          </cell>
          <cell r="C25">
            <v>12</v>
          </cell>
          <cell r="D25" t="str">
            <v>112</v>
          </cell>
          <cell r="E25" t="str">
            <v>2012Virginia</v>
          </cell>
          <cell r="F25">
            <v>2012</v>
          </cell>
          <cell r="G25" t="str">
            <v>Virginia</v>
          </cell>
          <cell r="H25" t="str">
            <v>Presidential</v>
          </cell>
          <cell r="J25">
            <v>1</v>
          </cell>
          <cell r="K25">
            <v>1822522</v>
          </cell>
          <cell r="L25">
            <v>1971820</v>
          </cell>
          <cell r="M25">
            <v>1</v>
          </cell>
          <cell r="N25">
            <v>3.9347533775289628E-2</v>
          </cell>
          <cell r="O25">
            <v>7</v>
          </cell>
          <cell r="P25">
            <v>8</v>
          </cell>
          <cell r="Q25">
            <v>0.46206896551724136</v>
          </cell>
          <cell r="R25">
            <v>0.44367816091954021</v>
          </cell>
          <cell r="S25">
            <v>8.3000000000000004E-2</v>
          </cell>
          <cell r="T25">
            <v>1267.6400000000001</v>
          </cell>
          <cell r="U25">
            <v>0</v>
          </cell>
          <cell r="V25">
            <v>11957.57</v>
          </cell>
          <cell r="W25">
            <v>5.5300000000000002E-2</v>
          </cell>
          <cell r="X25">
            <v>2.2240308538571441</v>
          </cell>
          <cell r="Y25">
            <v>0.70430689655172429</v>
          </cell>
          <cell r="Z25">
            <v>0.74099999999999999</v>
          </cell>
          <cell r="AA25">
            <v>0.76812758620689681</v>
          </cell>
          <cell r="AB25">
            <v>0.13200000000000001</v>
          </cell>
          <cell r="AC25">
            <v>0.4911913793103449</v>
          </cell>
          <cell r="AD25">
            <v>8.3000000000000004E-2</v>
          </cell>
          <cell r="AE25">
            <v>0.51740344827586215</v>
          </cell>
          <cell r="AF25">
            <v>4.3999999999999997E-2</v>
          </cell>
          <cell r="AG25">
            <v>0.46611896551724147</v>
          </cell>
          <cell r="AH25">
            <v>0.154</v>
          </cell>
          <cell r="AI25">
            <v>0.64048620689655189</v>
          </cell>
          <cell r="AJ25">
            <v>0.23100000000000001</v>
          </cell>
          <cell r="AK25">
            <v>0.75217241379310362</v>
          </cell>
          <cell r="AL25">
            <v>0.3</v>
          </cell>
          <cell r="AM25">
            <v>0.81143448275862085</v>
          </cell>
          <cell r="AN25">
            <v>0.315</v>
          </cell>
          <cell r="AO25">
            <v>0.37152758620689663</v>
          </cell>
          <cell r="AP25">
            <v>6.2E-2</v>
          </cell>
          <cell r="AQ25">
            <v>0.55615172413793112</v>
          </cell>
          <cell r="AR25">
            <v>0.25900000000000001</v>
          </cell>
          <cell r="AS25">
            <v>0.77154655172413811</v>
          </cell>
          <cell r="AT25">
            <v>0.54800000000000004</v>
          </cell>
          <cell r="AU25">
            <v>0.96756724137931049</v>
          </cell>
        </row>
        <row r="26">
          <cell r="A26" t="str">
            <v>Blue</v>
          </cell>
          <cell r="B26">
            <v>1</v>
          </cell>
          <cell r="C26">
            <v>1</v>
          </cell>
          <cell r="D26" t="str">
            <v>11</v>
          </cell>
          <cell r="E26" t="str">
            <v>2008Ohio</v>
          </cell>
          <cell r="F26">
            <v>2008</v>
          </cell>
          <cell r="G26" t="str">
            <v>Ohio</v>
          </cell>
          <cell r="H26" t="str">
            <v>Presidential</v>
          </cell>
          <cell r="J26">
            <v>0</v>
          </cell>
          <cell r="K26">
            <v>2677820</v>
          </cell>
          <cell r="L26">
            <v>2940044</v>
          </cell>
          <cell r="M26">
            <v>1</v>
          </cell>
          <cell r="N26">
            <v>4.6676815245082472E-2</v>
          </cell>
          <cell r="O26">
            <v>45</v>
          </cell>
          <cell r="P26">
            <v>23</v>
          </cell>
          <cell r="Q26">
            <v>0.58850574712643677</v>
          </cell>
          <cell r="R26">
            <v>-0.46436781609195399</v>
          </cell>
          <cell r="S26">
            <v>0.05</v>
          </cell>
          <cell r="T26">
            <v>1477.18</v>
          </cell>
          <cell r="U26">
            <v>3.5299999999999998E-2</v>
          </cell>
          <cell r="V26">
            <v>13178.26</v>
          </cell>
          <cell r="W26">
            <v>6.4299999999999996E-2</v>
          </cell>
          <cell r="X26">
            <v>-0.29162145869395317</v>
          </cell>
          <cell r="Y26">
            <v>0.70809740259740273</v>
          </cell>
          <cell r="Z26">
            <v>0.76600000000000001</v>
          </cell>
          <cell r="AA26">
            <v>0.75045292207792214</v>
          </cell>
          <cell r="AB26">
            <v>0.123</v>
          </cell>
          <cell r="AC26">
            <v>0.50500811688311698</v>
          </cell>
          <cell r="AD26">
            <v>7.2999999999999995E-2</v>
          </cell>
          <cell r="AE26">
            <v>0.52129870129870137</v>
          </cell>
          <cell r="AF26">
            <v>3.7999999999999999E-2</v>
          </cell>
          <cell r="AG26">
            <v>0.52564285714285719</v>
          </cell>
          <cell r="AH26">
            <v>0.17100000000000001</v>
          </cell>
          <cell r="AI26">
            <v>0.65922564935064942</v>
          </cell>
          <cell r="AJ26">
            <v>0.248</v>
          </cell>
          <cell r="AK26">
            <v>0.75479707792207795</v>
          </cell>
          <cell r="AL26">
            <v>0.30599999999999999</v>
          </cell>
          <cell r="AM26">
            <v>0.77108766233766235</v>
          </cell>
          <cell r="AN26">
            <v>0.27600000000000002</v>
          </cell>
          <cell r="AO26">
            <v>0.37033928571428576</v>
          </cell>
          <cell r="AP26">
            <v>6.9000000000000006E-2</v>
          </cell>
          <cell r="AQ26">
            <v>0.57560064935064947</v>
          </cell>
          <cell r="AR26">
            <v>0.27400000000000002</v>
          </cell>
          <cell r="AS26">
            <v>0.79606655844155849</v>
          </cell>
          <cell r="AT26">
            <v>0.54</v>
          </cell>
          <cell r="AU26">
            <v>0.95462824675324687</v>
          </cell>
        </row>
        <row r="27">
          <cell r="A27" t="str">
            <v>Blue</v>
          </cell>
          <cell r="B27">
            <v>1</v>
          </cell>
          <cell r="C27">
            <v>2</v>
          </cell>
          <cell r="D27" t="str">
            <v>12</v>
          </cell>
          <cell r="E27" t="str">
            <v>2008Pennsylvania</v>
          </cell>
          <cell r="F27">
            <v>2008</v>
          </cell>
          <cell r="G27" t="str">
            <v>Pennsylvania</v>
          </cell>
          <cell r="H27" t="str">
            <v>Presidential</v>
          </cell>
          <cell r="J27">
            <v>0</v>
          </cell>
          <cell r="K27">
            <v>2655885</v>
          </cell>
          <cell r="L27">
            <v>3276363</v>
          </cell>
          <cell r="M27">
            <v>1</v>
          </cell>
          <cell r="N27">
            <v>0.104594076309689</v>
          </cell>
          <cell r="O27">
            <v>45</v>
          </cell>
          <cell r="P27">
            <v>23</v>
          </cell>
          <cell r="Q27">
            <v>0.58850574712643677</v>
          </cell>
          <cell r="R27">
            <v>-0.46436781609195399</v>
          </cell>
          <cell r="S27">
            <v>0.05</v>
          </cell>
          <cell r="T27">
            <v>1477.18</v>
          </cell>
          <cell r="U27">
            <v>3.5299999999999998E-2</v>
          </cell>
          <cell r="V27">
            <v>13178.26</v>
          </cell>
          <cell r="W27">
            <v>6.4299999999999996E-2</v>
          </cell>
          <cell r="X27">
            <v>-0.29162145869395317</v>
          </cell>
          <cell r="Y27">
            <v>0.67316883116883119</v>
          </cell>
          <cell r="Z27">
            <v>0.76600000000000001</v>
          </cell>
          <cell r="AA27">
            <v>0.71343506493506492</v>
          </cell>
          <cell r="AB27">
            <v>0.123</v>
          </cell>
          <cell r="AC27">
            <v>0.48009740259740263</v>
          </cell>
          <cell r="AD27">
            <v>7.2999999999999995E-2</v>
          </cell>
          <cell r="AE27">
            <v>0.49558441558441557</v>
          </cell>
          <cell r="AF27">
            <v>3.7999999999999999E-2</v>
          </cell>
          <cell r="AG27">
            <v>0.49971428571428572</v>
          </cell>
          <cell r="AH27">
            <v>0.17100000000000001</v>
          </cell>
          <cell r="AI27">
            <v>0.62670779220779227</v>
          </cell>
          <cell r="AJ27">
            <v>0.248</v>
          </cell>
          <cell r="AK27">
            <v>0.71756493506493502</v>
          </cell>
          <cell r="AL27">
            <v>0.30599999999999999</v>
          </cell>
          <cell r="AM27">
            <v>0.73305194805194807</v>
          </cell>
          <cell r="AN27">
            <v>0.27600000000000002</v>
          </cell>
          <cell r="AO27">
            <v>0.35207142857142865</v>
          </cell>
          <cell r="AP27">
            <v>6.9000000000000006E-2</v>
          </cell>
          <cell r="AQ27">
            <v>0.54720779220779225</v>
          </cell>
          <cell r="AR27">
            <v>0.27400000000000002</v>
          </cell>
          <cell r="AS27">
            <v>0.7567987012987013</v>
          </cell>
          <cell r="AT27">
            <v>0.54</v>
          </cell>
          <cell r="AU27">
            <v>0.90753896103896115</v>
          </cell>
        </row>
        <row r="28">
          <cell r="A28" t="str">
            <v>Blue</v>
          </cell>
          <cell r="B28">
            <v>1</v>
          </cell>
          <cell r="C28">
            <v>3</v>
          </cell>
          <cell r="D28" t="str">
            <v>13</v>
          </cell>
          <cell r="E28" t="str">
            <v>2008Michigan</v>
          </cell>
          <cell r="F28">
            <v>2008</v>
          </cell>
          <cell r="G28" t="str">
            <v>Michigan</v>
          </cell>
          <cell r="H28" t="str">
            <v>Presidential</v>
          </cell>
          <cell r="J28">
            <v>0</v>
          </cell>
          <cell r="K28">
            <v>2048639</v>
          </cell>
          <cell r="L28">
            <v>2872579</v>
          </cell>
          <cell r="M28">
            <v>1</v>
          </cell>
          <cell r="N28">
            <v>0.16742603152309044</v>
          </cell>
          <cell r="O28">
            <v>45</v>
          </cell>
          <cell r="P28">
            <v>23</v>
          </cell>
          <cell r="Q28">
            <v>0.58850574712643677</v>
          </cell>
          <cell r="R28">
            <v>-0.46436781609195399</v>
          </cell>
          <cell r="S28">
            <v>0.05</v>
          </cell>
          <cell r="T28">
            <v>1477.18</v>
          </cell>
          <cell r="U28">
            <v>3.5299999999999998E-2</v>
          </cell>
          <cell r="V28">
            <v>13178.26</v>
          </cell>
          <cell r="W28">
            <v>6.4299999999999996E-2</v>
          </cell>
          <cell r="X28">
            <v>-0.29162145869395317</v>
          </cell>
          <cell r="Y28">
            <v>0.73244155844155845</v>
          </cell>
          <cell r="Z28">
            <v>0.76600000000000001</v>
          </cell>
          <cell r="AA28">
            <v>0.7762532467532467</v>
          </cell>
          <cell r="AB28">
            <v>0.123</v>
          </cell>
          <cell r="AC28">
            <v>0.52237012987012987</v>
          </cell>
          <cell r="AD28">
            <v>7.2999999999999995E-2</v>
          </cell>
          <cell r="AE28">
            <v>0.53922077922077916</v>
          </cell>
          <cell r="AF28">
            <v>3.7999999999999999E-2</v>
          </cell>
          <cell r="AG28">
            <v>0.54371428571428571</v>
          </cell>
          <cell r="AH28">
            <v>0.17100000000000001</v>
          </cell>
          <cell r="AI28">
            <v>0.68188961038961038</v>
          </cell>
          <cell r="AJ28">
            <v>0.248</v>
          </cell>
          <cell r="AK28">
            <v>0.78074675324675313</v>
          </cell>
          <cell r="AL28">
            <v>0.30599999999999999</v>
          </cell>
          <cell r="AM28">
            <v>0.79759740259740253</v>
          </cell>
          <cell r="AN28">
            <v>0.27600000000000002</v>
          </cell>
          <cell r="AO28">
            <v>0.38307142857142862</v>
          </cell>
          <cell r="AP28">
            <v>6.9000000000000006E-2</v>
          </cell>
          <cell r="AQ28">
            <v>0.59538961038961036</v>
          </cell>
          <cell r="AR28">
            <v>0.27400000000000002</v>
          </cell>
          <cell r="AS28">
            <v>0.82343506493506491</v>
          </cell>
          <cell r="AT28">
            <v>0.54</v>
          </cell>
          <cell r="AU28">
            <v>0.98744805194805196</v>
          </cell>
        </row>
        <row r="29">
          <cell r="A29" t="str">
            <v>Blue</v>
          </cell>
          <cell r="B29">
            <v>1</v>
          </cell>
          <cell r="C29">
            <v>4</v>
          </cell>
          <cell r="D29" t="str">
            <v>14</v>
          </cell>
          <cell r="E29" t="str">
            <v>2008Florida</v>
          </cell>
          <cell r="F29">
            <v>2008</v>
          </cell>
          <cell r="G29" t="str">
            <v>Florida</v>
          </cell>
          <cell r="H29" t="str">
            <v>Presidential</v>
          </cell>
          <cell r="J29">
            <v>0</v>
          </cell>
          <cell r="K29">
            <v>4045624</v>
          </cell>
          <cell r="L29">
            <v>4282074</v>
          </cell>
          <cell r="M29">
            <v>1</v>
          </cell>
          <cell r="N29">
            <v>2.8393200617985906E-2</v>
          </cell>
          <cell r="O29">
            <v>45</v>
          </cell>
          <cell r="P29">
            <v>23</v>
          </cell>
          <cell r="Q29">
            <v>0.58850574712643677</v>
          </cell>
          <cell r="R29">
            <v>-0.46436781609195399</v>
          </cell>
          <cell r="S29">
            <v>0.05</v>
          </cell>
          <cell r="T29">
            <v>1477.18</v>
          </cell>
          <cell r="U29">
            <v>3.5299999999999998E-2</v>
          </cell>
          <cell r="V29">
            <v>13178.26</v>
          </cell>
          <cell r="W29">
            <v>6.4299999999999996E-2</v>
          </cell>
          <cell r="X29">
            <v>-0.29162145869395317</v>
          </cell>
          <cell r="Y29">
            <v>0.6996298701298701</v>
          </cell>
          <cell r="Z29">
            <v>0.76600000000000001</v>
          </cell>
          <cell r="AA29">
            <v>0.74147889610389606</v>
          </cell>
          <cell r="AB29">
            <v>0.123</v>
          </cell>
          <cell r="AC29">
            <v>0.49896915584415585</v>
          </cell>
          <cell r="AD29">
            <v>7.2999999999999995E-2</v>
          </cell>
          <cell r="AE29">
            <v>0.515064935064935</v>
          </cell>
          <cell r="AF29">
            <v>3.7999999999999999E-2</v>
          </cell>
          <cell r="AG29">
            <v>0.51935714285714285</v>
          </cell>
          <cell r="AH29">
            <v>0.17100000000000001</v>
          </cell>
          <cell r="AI29">
            <v>0.65134253246753249</v>
          </cell>
          <cell r="AJ29">
            <v>0.248</v>
          </cell>
          <cell r="AK29">
            <v>0.74577110389610379</v>
          </cell>
          <cell r="AL29">
            <v>0.30599999999999999</v>
          </cell>
          <cell r="AM29">
            <v>0.76186688311688311</v>
          </cell>
          <cell r="AN29">
            <v>0.27600000000000002</v>
          </cell>
          <cell r="AO29">
            <v>0.36591071428571431</v>
          </cell>
          <cell r="AP29">
            <v>6.9000000000000006E-2</v>
          </cell>
          <cell r="AQ29">
            <v>0.56871753246753254</v>
          </cell>
          <cell r="AR29">
            <v>0.27400000000000002</v>
          </cell>
          <cell r="AS29">
            <v>0.7865470779220779</v>
          </cell>
          <cell r="AT29">
            <v>0.54</v>
          </cell>
          <cell r="AU29">
            <v>0.94321266233766232</v>
          </cell>
        </row>
        <row r="30">
          <cell r="A30" t="str">
            <v>Blue</v>
          </cell>
          <cell r="B30">
            <v>1</v>
          </cell>
          <cell r="C30">
            <v>5</v>
          </cell>
          <cell r="D30" t="str">
            <v>15</v>
          </cell>
          <cell r="E30" t="str">
            <v>2008Colorado</v>
          </cell>
          <cell r="F30">
            <v>2008</v>
          </cell>
          <cell r="G30" t="str">
            <v>Colorado</v>
          </cell>
          <cell r="H30" t="str">
            <v>Presidential</v>
          </cell>
          <cell r="J30">
            <v>0</v>
          </cell>
          <cell r="K30">
            <v>1073629</v>
          </cell>
          <cell r="L30">
            <v>1288633</v>
          </cell>
          <cell r="M30">
            <v>1</v>
          </cell>
          <cell r="N30">
            <v>9.1016153161673011E-2</v>
          </cell>
          <cell r="O30">
            <v>45</v>
          </cell>
          <cell r="P30">
            <v>23</v>
          </cell>
          <cell r="Q30">
            <v>0.58850574712643677</v>
          </cell>
          <cell r="R30">
            <v>-0.46436781609195399</v>
          </cell>
          <cell r="S30">
            <v>0.05</v>
          </cell>
          <cell r="T30">
            <v>1477.18</v>
          </cell>
          <cell r="U30">
            <v>3.5299999999999998E-2</v>
          </cell>
          <cell r="V30">
            <v>13178.26</v>
          </cell>
          <cell r="W30">
            <v>6.4299999999999996E-2</v>
          </cell>
          <cell r="X30">
            <v>-0.29162145869395317</v>
          </cell>
          <cell r="Y30">
            <v>0.75149350649350655</v>
          </cell>
          <cell r="Z30">
            <v>0.76600000000000001</v>
          </cell>
          <cell r="AA30">
            <v>0.79644480519480521</v>
          </cell>
          <cell r="AB30">
            <v>0.123</v>
          </cell>
          <cell r="AC30">
            <v>0.53595779220779227</v>
          </cell>
          <cell r="AD30">
            <v>7.2999999999999995E-2</v>
          </cell>
          <cell r="AE30">
            <v>0.55324675324675321</v>
          </cell>
          <cell r="AF30">
            <v>3.7999999999999999E-2</v>
          </cell>
          <cell r="AG30">
            <v>0.55785714285714283</v>
          </cell>
          <cell r="AH30">
            <v>0.17100000000000001</v>
          </cell>
          <cell r="AI30">
            <v>0.6996266233766234</v>
          </cell>
          <cell r="AJ30">
            <v>0.248</v>
          </cell>
          <cell r="AK30">
            <v>0.80105519480519471</v>
          </cell>
          <cell r="AL30">
            <v>0.30599999999999999</v>
          </cell>
          <cell r="AM30">
            <v>0.81834415584415587</v>
          </cell>
          <cell r="AN30">
            <v>0.27600000000000002</v>
          </cell>
          <cell r="AO30">
            <v>0.39303571428571432</v>
          </cell>
          <cell r="AP30">
            <v>6.9000000000000006E-2</v>
          </cell>
          <cell r="AQ30">
            <v>0.61087662337662341</v>
          </cell>
          <cell r="AR30">
            <v>0.27400000000000002</v>
          </cell>
          <cell r="AS30">
            <v>0.84485389610389605</v>
          </cell>
          <cell r="AT30">
            <v>0.54</v>
          </cell>
          <cell r="AU30">
            <v>1.0131331168831168</v>
          </cell>
        </row>
        <row r="31">
          <cell r="A31" t="str">
            <v>Blue</v>
          </cell>
          <cell r="B31">
            <v>1</v>
          </cell>
          <cell r="C31">
            <v>6</v>
          </cell>
          <cell r="D31" t="str">
            <v>16</v>
          </cell>
          <cell r="E31" t="str">
            <v>2008Iowa</v>
          </cell>
          <cell r="F31">
            <v>2008</v>
          </cell>
          <cell r="G31" t="str">
            <v>Iowa</v>
          </cell>
          <cell r="H31" t="str">
            <v>Presidential</v>
          </cell>
          <cell r="J31">
            <v>0</v>
          </cell>
          <cell r="K31">
            <v>682379</v>
          </cell>
          <cell r="L31">
            <v>828940</v>
          </cell>
          <cell r="M31">
            <v>1</v>
          </cell>
          <cell r="N31">
            <v>9.6975555789346926E-2</v>
          </cell>
          <cell r="O31">
            <v>45</v>
          </cell>
          <cell r="P31">
            <v>23</v>
          </cell>
          <cell r="Q31">
            <v>0.58850574712643677</v>
          </cell>
          <cell r="R31">
            <v>-0.46436781609195399</v>
          </cell>
          <cell r="S31">
            <v>0.05</v>
          </cell>
          <cell r="T31">
            <v>1477.18</v>
          </cell>
          <cell r="U31">
            <v>3.5299999999999998E-2</v>
          </cell>
          <cell r="V31">
            <v>13178.26</v>
          </cell>
          <cell r="W31">
            <v>6.4299999999999996E-2</v>
          </cell>
          <cell r="X31">
            <v>-0.29162145869395317</v>
          </cell>
          <cell r="Y31">
            <v>0.73455844155844163</v>
          </cell>
          <cell r="Z31">
            <v>0.76600000000000001</v>
          </cell>
          <cell r="AA31">
            <v>0.77849675324675316</v>
          </cell>
          <cell r="AB31">
            <v>0.123</v>
          </cell>
          <cell r="AC31">
            <v>0.52387987012987014</v>
          </cell>
          <cell r="AD31">
            <v>7.2999999999999995E-2</v>
          </cell>
          <cell r="AE31">
            <v>0.5407792207792208</v>
          </cell>
          <cell r="AF31">
            <v>3.7999999999999999E-2</v>
          </cell>
          <cell r="AG31">
            <v>0.54528571428571426</v>
          </cell>
          <cell r="AH31">
            <v>0.17100000000000001</v>
          </cell>
          <cell r="AI31">
            <v>0.68386038961038964</v>
          </cell>
          <cell r="AJ31">
            <v>0.248</v>
          </cell>
          <cell r="AK31">
            <v>0.78300324675324673</v>
          </cell>
          <cell r="AL31">
            <v>0.30599999999999999</v>
          </cell>
          <cell r="AM31">
            <v>0.79990259740259739</v>
          </cell>
          <cell r="AN31">
            <v>0.27600000000000002</v>
          </cell>
          <cell r="AO31">
            <v>0.38417857142857148</v>
          </cell>
          <cell r="AP31">
            <v>6.9000000000000006E-2</v>
          </cell>
          <cell r="AQ31">
            <v>0.59711038961038965</v>
          </cell>
          <cell r="AR31">
            <v>0.27400000000000002</v>
          </cell>
          <cell r="AS31">
            <v>0.82581493506493509</v>
          </cell>
          <cell r="AT31">
            <v>0.54</v>
          </cell>
          <cell r="AU31">
            <v>0.99030194805194804</v>
          </cell>
        </row>
        <row r="32">
          <cell r="A32" t="str">
            <v>Blue</v>
          </cell>
          <cell r="B32">
            <v>1</v>
          </cell>
          <cell r="C32">
            <v>7</v>
          </cell>
          <cell r="D32" t="str">
            <v>17</v>
          </cell>
          <cell r="E32" t="str">
            <v>2008Minnesota</v>
          </cell>
          <cell r="F32">
            <v>2008</v>
          </cell>
          <cell r="G32" t="str">
            <v>Minnesota</v>
          </cell>
          <cell r="H32" t="str">
            <v>Presidential</v>
          </cell>
          <cell r="J32">
            <v>0</v>
          </cell>
          <cell r="K32">
            <v>1275409</v>
          </cell>
          <cell r="L32">
            <v>1573354</v>
          </cell>
          <cell r="M32">
            <v>1</v>
          </cell>
          <cell r="N32">
            <v>0.10458749990785474</v>
          </cell>
          <cell r="O32">
            <v>45</v>
          </cell>
          <cell r="P32">
            <v>23</v>
          </cell>
          <cell r="Q32">
            <v>0.58850574712643677</v>
          </cell>
          <cell r="R32">
            <v>-0.46436781609195399</v>
          </cell>
          <cell r="S32">
            <v>0.05</v>
          </cell>
          <cell r="T32">
            <v>1477.18</v>
          </cell>
          <cell r="U32">
            <v>3.5299999999999998E-2</v>
          </cell>
          <cell r="V32">
            <v>13178.26</v>
          </cell>
          <cell r="W32">
            <v>6.4299999999999996E-2</v>
          </cell>
          <cell r="X32">
            <v>-0.29162145869395317</v>
          </cell>
          <cell r="Y32">
            <v>0.82346753246753257</v>
          </cell>
          <cell r="Z32">
            <v>0.76600000000000001</v>
          </cell>
          <cell r="AA32">
            <v>0.87272402597402599</v>
          </cell>
          <cell r="AB32">
            <v>0.123</v>
          </cell>
          <cell r="AC32">
            <v>0.58728896103896111</v>
          </cell>
          <cell r="AD32">
            <v>7.2999999999999995E-2</v>
          </cell>
          <cell r="AE32">
            <v>0.60623376623376624</v>
          </cell>
          <cell r="AF32">
            <v>3.7999999999999999E-2</v>
          </cell>
          <cell r="AG32">
            <v>0.61128571428571432</v>
          </cell>
          <cell r="AH32">
            <v>0.17100000000000001</v>
          </cell>
          <cell r="AI32">
            <v>0.76663311688311697</v>
          </cell>
          <cell r="AJ32">
            <v>0.248</v>
          </cell>
          <cell r="AK32">
            <v>0.87777597402597407</v>
          </cell>
          <cell r="AL32">
            <v>0.30599999999999999</v>
          </cell>
          <cell r="AM32">
            <v>0.89672077922077931</v>
          </cell>
          <cell r="AN32">
            <v>0.27600000000000002</v>
          </cell>
          <cell r="AO32">
            <v>0.43067857142857152</v>
          </cell>
          <cell r="AP32">
            <v>6.9000000000000006E-2</v>
          </cell>
          <cell r="AQ32">
            <v>0.66938311688311702</v>
          </cell>
          <cell r="AR32">
            <v>0.27400000000000002</v>
          </cell>
          <cell r="AS32">
            <v>0.9257694805194806</v>
          </cell>
          <cell r="AT32">
            <v>0.54</v>
          </cell>
          <cell r="AU32">
            <v>1.1101655844155844</v>
          </cell>
        </row>
        <row r="33">
          <cell r="A33" t="str">
            <v>Blue</v>
          </cell>
          <cell r="B33">
            <v>1</v>
          </cell>
          <cell r="C33">
            <v>8</v>
          </cell>
          <cell r="D33" t="str">
            <v>18</v>
          </cell>
          <cell r="E33" t="str">
            <v>2008Nevada</v>
          </cell>
          <cell r="F33">
            <v>2008</v>
          </cell>
          <cell r="G33" t="str">
            <v>Nevada</v>
          </cell>
          <cell r="H33" t="str">
            <v>Presidential</v>
          </cell>
          <cell r="J33">
            <v>0</v>
          </cell>
          <cell r="K33">
            <v>412827</v>
          </cell>
          <cell r="L33">
            <v>533736</v>
          </cell>
          <cell r="M33">
            <v>1</v>
          </cell>
          <cell r="N33">
            <v>0.12773476250392207</v>
          </cell>
          <cell r="O33">
            <v>45</v>
          </cell>
          <cell r="P33">
            <v>23</v>
          </cell>
          <cell r="Q33">
            <v>0.58850574712643677</v>
          </cell>
          <cell r="R33">
            <v>-0.46436781609195399</v>
          </cell>
          <cell r="S33">
            <v>0.05</v>
          </cell>
          <cell r="T33">
            <v>1477.18</v>
          </cell>
          <cell r="U33">
            <v>3.5299999999999998E-2</v>
          </cell>
          <cell r="V33">
            <v>13178.26</v>
          </cell>
          <cell r="W33">
            <v>6.4299999999999996E-2</v>
          </cell>
          <cell r="X33">
            <v>-0.29162145869395317</v>
          </cell>
          <cell r="Y33">
            <v>0.60331168831168824</v>
          </cell>
          <cell r="Z33">
            <v>0.76600000000000001</v>
          </cell>
          <cell r="AA33">
            <v>0.6393993506493505</v>
          </cell>
          <cell r="AB33">
            <v>0.123</v>
          </cell>
          <cell r="AC33">
            <v>0.43027597402597401</v>
          </cell>
          <cell r="AD33">
            <v>7.2999999999999995E-2</v>
          </cell>
          <cell r="AE33">
            <v>0.44415584415584408</v>
          </cell>
          <cell r="AF33">
            <v>3.7999999999999999E-2</v>
          </cell>
          <cell r="AG33">
            <v>0.44785714285714279</v>
          </cell>
          <cell r="AH33">
            <v>0.17100000000000001</v>
          </cell>
          <cell r="AI33">
            <v>0.56167207792207785</v>
          </cell>
          <cell r="AJ33">
            <v>0.248</v>
          </cell>
          <cell r="AK33">
            <v>0.64310064935064926</v>
          </cell>
          <cell r="AL33">
            <v>0.30599999999999999</v>
          </cell>
          <cell r="AM33">
            <v>0.65698051948051939</v>
          </cell>
          <cell r="AN33">
            <v>0.27600000000000002</v>
          </cell>
          <cell r="AO33">
            <v>0.31553571428571425</v>
          </cell>
          <cell r="AP33">
            <v>6.9000000000000006E-2</v>
          </cell>
          <cell r="AQ33">
            <v>0.49042207792207787</v>
          </cell>
          <cell r="AR33">
            <v>0.27400000000000002</v>
          </cell>
          <cell r="AS33">
            <v>0.67826298701298693</v>
          </cell>
          <cell r="AT33">
            <v>0.54</v>
          </cell>
          <cell r="AU33">
            <v>0.81336038961038948</v>
          </cell>
        </row>
        <row r="34">
          <cell r="A34" t="str">
            <v>Blue</v>
          </cell>
          <cell r="B34">
            <v>1</v>
          </cell>
          <cell r="C34">
            <v>9</v>
          </cell>
          <cell r="D34" t="str">
            <v>19</v>
          </cell>
          <cell r="E34" t="str">
            <v>2008New Hampshire</v>
          </cell>
          <cell r="F34">
            <v>2008</v>
          </cell>
          <cell r="G34" t="str">
            <v>New Hampshire</v>
          </cell>
          <cell r="H34" t="str">
            <v>Presidential</v>
          </cell>
          <cell r="J34">
            <v>0</v>
          </cell>
          <cell r="K34">
            <v>316534</v>
          </cell>
          <cell r="L34">
            <v>384826</v>
          </cell>
          <cell r="M34">
            <v>1</v>
          </cell>
          <cell r="N34">
            <v>9.7370822402190027E-2</v>
          </cell>
          <cell r="O34">
            <v>45</v>
          </cell>
          <cell r="P34">
            <v>23</v>
          </cell>
          <cell r="Q34">
            <v>0.58850574712643677</v>
          </cell>
          <cell r="R34">
            <v>-0.46436781609195399</v>
          </cell>
          <cell r="S34">
            <v>0.05</v>
          </cell>
          <cell r="T34">
            <v>1477.18</v>
          </cell>
          <cell r="U34">
            <v>3.5299999999999998E-2</v>
          </cell>
          <cell r="V34">
            <v>13178.26</v>
          </cell>
          <cell r="W34">
            <v>6.4299999999999996E-2</v>
          </cell>
          <cell r="X34">
            <v>-0.29162145869395317</v>
          </cell>
          <cell r="Y34">
            <v>0.75890259740259736</v>
          </cell>
          <cell r="Z34">
            <v>0.76600000000000001</v>
          </cell>
          <cell r="AA34">
            <v>0.80429707792207783</v>
          </cell>
          <cell r="AB34">
            <v>0.123</v>
          </cell>
          <cell r="AC34">
            <v>0.54124188311688315</v>
          </cell>
          <cell r="AD34">
            <v>7.2999999999999995E-2</v>
          </cell>
          <cell r="AE34">
            <v>0.55870129870129859</v>
          </cell>
          <cell r="AF34">
            <v>3.7999999999999999E-2</v>
          </cell>
          <cell r="AG34">
            <v>0.56335714285714278</v>
          </cell>
          <cell r="AH34">
            <v>0.17100000000000001</v>
          </cell>
          <cell r="AI34">
            <v>0.7065243506493506</v>
          </cell>
          <cell r="AJ34">
            <v>0.248</v>
          </cell>
          <cell r="AK34">
            <v>0.80895292207792191</v>
          </cell>
          <cell r="AL34">
            <v>0.30599999999999999</v>
          </cell>
          <cell r="AM34">
            <v>0.82641233766233757</v>
          </cell>
          <cell r="AN34">
            <v>0.27600000000000002</v>
          </cell>
          <cell r="AO34">
            <v>0.39691071428571428</v>
          </cell>
          <cell r="AP34">
            <v>6.9000000000000006E-2</v>
          </cell>
          <cell r="AQ34">
            <v>0.61689935064935064</v>
          </cell>
          <cell r="AR34">
            <v>0.27400000000000002</v>
          </cell>
          <cell r="AS34">
            <v>0.8531834415584415</v>
          </cell>
          <cell r="AT34">
            <v>0.54</v>
          </cell>
          <cell r="AU34">
            <v>1.0231217532467531</v>
          </cell>
        </row>
        <row r="35">
          <cell r="A35" t="str">
            <v>Blue</v>
          </cell>
          <cell r="B35">
            <v>1</v>
          </cell>
          <cell r="C35">
            <v>10</v>
          </cell>
          <cell r="D35" t="str">
            <v>110</v>
          </cell>
          <cell r="E35" t="str">
            <v>2008North Carolina</v>
          </cell>
          <cell r="F35">
            <v>2008</v>
          </cell>
          <cell r="G35" t="str">
            <v>North Carolina</v>
          </cell>
          <cell r="H35" t="str">
            <v>Presidential</v>
          </cell>
          <cell r="J35">
            <v>0</v>
          </cell>
          <cell r="K35">
            <v>2128474</v>
          </cell>
          <cell r="L35">
            <v>2142651</v>
          </cell>
          <cell r="M35">
            <v>1</v>
          </cell>
          <cell r="N35">
            <v>3.3192660013462495E-3</v>
          </cell>
          <cell r="O35">
            <v>45</v>
          </cell>
          <cell r="P35">
            <v>23</v>
          </cell>
          <cell r="Q35">
            <v>0.58850574712643677</v>
          </cell>
          <cell r="R35">
            <v>-0.46436781609195399</v>
          </cell>
          <cell r="S35">
            <v>0.05</v>
          </cell>
          <cell r="T35">
            <v>1477.18</v>
          </cell>
          <cell r="U35">
            <v>3.5299999999999998E-2</v>
          </cell>
          <cell r="V35">
            <v>13178.26</v>
          </cell>
          <cell r="W35">
            <v>6.4299999999999996E-2</v>
          </cell>
          <cell r="X35">
            <v>-0.29162145869395317</v>
          </cell>
          <cell r="Y35">
            <v>0.69327922077922088</v>
          </cell>
          <cell r="Z35">
            <v>0.76600000000000001</v>
          </cell>
          <cell r="AA35">
            <v>0.73474837662337666</v>
          </cell>
          <cell r="AB35">
            <v>0.123</v>
          </cell>
          <cell r="AC35">
            <v>0.49443993506493517</v>
          </cell>
          <cell r="AD35">
            <v>7.2999999999999995E-2</v>
          </cell>
          <cell r="AE35">
            <v>0.51038961038961039</v>
          </cell>
          <cell r="AF35">
            <v>3.7999999999999999E-2</v>
          </cell>
          <cell r="AG35">
            <v>0.51464285714285718</v>
          </cell>
          <cell r="AH35">
            <v>0.17100000000000001</v>
          </cell>
          <cell r="AI35">
            <v>0.64543019480519481</v>
          </cell>
          <cell r="AJ35">
            <v>0.248</v>
          </cell>
          <cell r="AK35">
            <v>0.73900162337662345</v>
          </cell>
          <cell r="AL35">
            <v>0.30599999999999999</v>
          </cell>
          <cell r="AM35">
            <v>0.75495129870129873</v>
          </cell>
          <cell r="AN35">
            <v>0.27600000000000002</v>
          </cell>
          <cell r="AO35">
            <v>0.36258928571428578</v>
          </cell>
          <cell r="AP35">
            <v>6.9000000000000006E-2</v>
          </cell>
          <cell r="AQ35">
            <v>0.56355519480519489</v>
          </cell>
          <cell r="AR35">
            <v>0.27400000000000002</v>
          </cell>
          <cell r="AS35">
            <v>0.77940746753246759</v>
          </cell>
          <cell r="AT35">
            <v>0.54</v>
          </cell>
          <cell r="AU35">
            <v>0.93465097402597408</v>
          </cell>
        </row>
        <row r="36">
          <cell r="A36" t="str">
            <v>Blue</v>
          </cell>
          <cell r="B36">
            <v>1</v>
          </cell>
          <cell r="C36">
            <v>11</v>
          </cell>
          <cell r="D36" t="str">
            <v>111</v>
          </cell>
          <cell r="E36" t="str">
            <v>2008Wisconsin</v>
          </cell>
          <cell r="F36">
            <v>2008</v>
          </cell>
          <cell r="G36" t="str">
            <v>Wisconsin</v>
          </cell>
          <cell r="H36" t="str">
            <v>Presidential</v>
          </cell>
          <cell r="J36">
            <v>0</v>
          </cell>
          <cell r="K36">
            <v>1262393</v>
          </cell>
          <cell r="L36">
            <v>1677211</v>
          </cell>
          <cell r="M36">
            <v>1</v>
          </cell>
          <cell r="N36">
            <v>0.14111356495636826</v>
          </cell>
          <cell r="O36">
            <v>45</v>
          </cell>
          <cell r="P36">
            <v>23</v>
          </cell>
          <cell r="Q36">
            <v>0.58850574712643677</v>
          </cell>
          <cell r="R36">
            <v>-0.46436781609195399</v>
          </cell>
          <cell r="S36">
            <v>0.05</v>
          </cell>
          <cell r="T36">
            <v>1477.18</v>
          </cell>
          <cell r="U36">
            <v>3.5299999999999998E-2</v>
          </cell>
          <cell r="V36">
            <v>13178.26</v>
          </cell>
          <cell r="W36">
            <v>6.4299999999999996E-2</v>
          </cell>
          <cell r="X36">
            <v>-0.29162145869395317</v>
          </cell>
          <cell r="Y36">
            <v>0.76631168831168839</v>
          </cell>
          <cell r="Z36">
            <v>0.76600000000000001</v>
          </cell>
          <cell r="AA36">
            <v>0.81214935064935057</v>
          </cell>
          <cell r="AB36">
            <v>0.123</v>
          </cell>
          <cell r="AC36">
            <v>0.54652597402597403</v>
          </cell>
          <cell r="AD36">
            <v>7.2999999999999995E-2</v>
          </cell>
          <cell r="AE36">
            <v>0.56415584415584419</v>
          </cell>
          <cell r="AF36">
            <v>3.7999999999999999E-2</v>
          </cell>
          <cell r="AG36">
            <v>0.56885714285714284</v>
          </cell>
          <cell r="AH36">
            <v>0.17100000000000001</v>
          </cell>
          <cell r="AI36">
            <v>0.7134220779220779</v>
          </cell>
          <cell r="AJ36">
            <v>0.248</v>
          </cell>
          <cell r="AK36">
            <v>0.81685064935064933</v>
          </cell>
          <cell r="AL36">
            <v>0.30599999999999999</v>
          </cell>
          <cell r="AM36">
            <v>0.83448051948051949</v>
          </cell>
          <cell r="AN36">
            <v>0.27600000000000002</v>
          </cell>
          <cell r="AO36">
            <v>0.4007857142857143</v>
          </cell>
          <cell r="AP36">
            <v>6.9000000000000006E-2</v>
          </cell>
          <cell r="AQ36">
            <v>0.62292207792207799</v>
          </cell>
          <cell r="AR36">
            <v>0.27400000000000002</v>
          </cell>
          <cell r="AS36">
            <v>0.86151298701298695</v>
          </cell>
          <cell r="AT36">
            <v>0.54</v>
          </cell>
          <cell r="AU36">
            <v>1.0331103896103897</v>
          </cell>
        </row>
        <row r="37">
          <cell r="A37" t="str">
            <v>Blue</v>
          </cell>
          <cell r="B37">
            <v>1</v>
          </cell>
          <cell r="C37">
            <v>12</v>
          </cell>
          <cell r="D37" t="str">
            <v>112</v>
          </cell>
          <cell r="E37" t="str">
            <v>2008Virginia</v>
          </cell>
          <cell r="F37">
            <v>2008</v>
          </cell>
          <cell r="G37" t="str">
            <v>Virginia</v>
          </cell>
          <cell r="H37" t="str">
            <v>Presidential</v>
          </cell>
          <cell r="J37">
            <v>0</v>
          </cell>
          <cell r="K37">
            <v>1725005</v>
          </cell>
          <cell r="L37">
            <v>1959532</v>
          </cell>
          <cell r="M37">
            <v>1</v>
          </cell>
          <cell r="N37">
            <v>6.3651688122551078E-2</v>
          </cell>
          <cell r="O37">
            <v>45</v>
          </cell>
          <cell r="P37">
            <v>23</v>
          </cell>
          <cell r="Q37">
            <v>0.58850574712643677</v>
          </cell>
          <cell r="R37">
            <v>-0.46436781609195399</v>
          </cell>
          <cell r="S37">
            <v>0.05</v>
          </cell>
          <cell r="T37">
            <v>1477.18</v>
          </cell>
          <cell r="U37">
            <v>3.5299999999999998E-2</v>
          </cell>
          <cell r="V37">
            <v>13178.26</v>
          </cell>
          <cell r="W37">
            <v>6.4299999999999996E-2</v>
          </cell>
          <cell r="X37">
            <v>-0.29162145869395317</v>
          </cell>
          <cell r="Y37">
            <v>0.70915584415584421</v>
          </cell>
          <cell r="Z37">
            <v>0.76600000000000001</v>
          </cell>
          <cell r="AA37">
            <v>0.75157467532467537</v>
          </cell>
          <cell r="AB37">
            <v>0.123</v>
          </cell>
          <cell r="AC37">
            <v>0.50576298701298705</v>
          </cell>
          <cell r="AD37">
            <v>7.2999999999999995E-2</v>
          </cell>
          <cell r="AE37">
            <v>0.52207792207792214</v>
          </cell>
          <cell r="AF37">
            <v>3.7999999999999999E-2</v>
          </cell>
          <cell r="AG37">
            <v>0.52642857142857147</v>
          </cell>
          <cell r="AH37">
            <v>0.17100000000000001</v>
          </cell>
          <cell r="AI37">
            <v>0.66021103896103905</v>
          </cell>
          <cell r="AJ37">
            <v>0.248</v>
          </cell>
          <cell r="AK37">
            <v>0.75592532467532469</v>
          </cell>
          <cell r="AL37">
            <v>0.30599999999999999</v>
          </cell>
          <cell r="AM37">
            <v>0.77224025974025978</v>
          </cell>
          <cell r="AN37">
            <v>0.27600000000000002</v>
          </cell>
          <cell r="AO37">
            <v>0.37089285714285719</v>
          </cell>
          <cell r="AP37">
            <v>6.9000000000000006E-2</v>
          </cell>
          <cell r="AQ37">
            <v>0.57646103896103906</v>
          </cell>
          <cell r="AR37">
            <v>0.27400000000000002</v>
          </cell>
          <cell r="AS37">
            <v>0.79725649350649352</v>
          </cell>
          <cell r="AT37">
            <v>0.54</v>
          </cell>
          <cell r="AU37">
            <v>0.95605519480519496</v>
          </cell>
        </row>
        <row r="38">
          <cell r="A38" t="str">
            <v>Red</v>
          </cell>
          <cell r="B38">
            <v>1</v>
          </cell>
          <cell r="C38">
            <v>1</v>
          </cell>
          <cell r="D38" t="str">
            <v>11</v>
          </cell>
          <cell r="E38" t="str">
            <v>2004Ohio</v>
          </cell>
          <cell r="F38">
            <v>2004</v>
          </cell>
          <cell r="G38" t="str">
            <v>Ohio</v>
          </cell>
          <cell r="H38" t="str">
            <v>Presidential</v>
          </cell>
          <cell r="J38">
            <v>0</v>
          </cell>
          <cell r="K38">
            <v>2859768</v>
          </cell>
          <cell r="L38">
            <v>2741167</v>
          </cell>
          <cell r="M38">
            <v>0</v>
          </cell>
          <cell r="N38">
            <v>-2.1175214495436922E-2</v>
          </cell>
          <cell r="O38">
            <v>-5</v>
          </cell>
          <cell r="P38">
            <v>3</v>
          </cell>
          <cell r="Q38">
            <v>-0.53563218390804601</v>
          </cell>
          <cell r="R38">
            <v>-0.52873563218390807</v>
          </cell>
          <cell r="S38">
            <v>5.7000000000000002E-2</v>
          </cell>
          <cell r="T38">
            <v>965.23</v>
          </cell>
          <cell r="U38">
            <v>0.26379999999999998</v>
          </cell>
          <cell r="V38">
            <v>9006.64</v>
          </cell>
          <cell r="W38">
            <v>0.25319999999999998</v>
          </cell>
          <cell r="X38">
            <v>3.7857428496944436</v>
          </cell>
          <cell r="Y38">
            <v>0.71468219633943442</v>
          </cell>
          <cell r="Z38">
            <v>0.79500000000000004</v>
          </cell>
          <cell r="AA38">
            <v>0.68244925124792022</v>
          </cell>
          <cell r="AB38">
            <v>0.111</v>
          </cell>
          <cell r="AC38">
            <v>0.47682529118136446</v>
          </cell>
          <cell r="AD38">
            <v>5.8999999999999997E-2</v>
          </cell>
          <cell r="AE38">
            <v>0.49905490848585699</v>
          </cell>
          <cell r="AF38">
            <v>3.5999999999999997E-2</v>
          </cell>
          <cell r="AG38">
            <v>0.5001663893510816</v>
          </cell>
          <cell r="AH38">
            <v>0.16</v>
          </cell>
          <cell r="AI38">
            <v>0.66133111480865225</v>
          </cell>
          <cell r="AJ38">
            <v>0.27300000000000002</v>
          </cell>
          <cell r="AK38">
            <v>0.76692179700499175</v>
          </cell>
          <cell r="AL38">
            <v>0.30599999999999999</v>
          </cell>
          <cell r="AM38">
            <v>0.77470216306156414</v>
          </cell>
          <cell r="AN38">
            <v>0.26100000000000001</v>
          </cell>
          <cell r="AO38">
            <v>0.37679201331114814</v>
          </cell>
          <cell r="AP38">
            <v>0.08</v>
          </cell>
          <cell r="AQ38">
            <v>0.58686189683860246</v>
          </cell>
          <cell r="AR38">
            <v>0.28599999999999998</v>
          </cell>
          <cell r="AS38">
            <v>0.79804326123128122</v>
          </cell>
          <cell r="AT38">
            <v>0.52100000000000002</v>
          </cell>
          <cell r="AU38">
            <v>0.97699168053244601</v>
          </cell>
        </row>
        <row r="39">
          <cell r="A39" t="str">
            <v>Blue</v>
          </cell>
          <cell r="B39">
            <v>1</v>
          </cell>
          <cell r="C39">
            <v>2</v>
          </cell>
          <cell r="D39" t="str">
            <v>12</v>
          </cell>
          <cell r="E39" t="str">
            <v>2004Pennsylvania</v>
          </cell>
          <cell r="F39">
            <v>2004</v>
          </cell>
          <cell r="G39" t="str">
            <v>Pennsylvania</v>
          </cell>
          <cell r="H39" t="str">
            <v>Presidential</v>
          </cell>
          <cell r="J39">
            <v>0</v>
          </cell>
          <cell r="K39">
            <v>2793847</v>
          </cell>
          <cell r="L39">
            <v>2938095</v>
          </cell>
          <cell r="M39">
            <v>1</v>
          </cell>
          <cell r="N39">
            <v>2.5165641941247836E-2</v>
          </cell>
          <cell r="O39">
            <v>-5</v>
          </cell>
          <cell r="P39">
            <v>3</v>
          </cell>
          <cell r="Q39">
            <v>-0.53563218390804601</v>
          </cell>
          <cell r="R39">
            <v>-0.52873563218390807</v>
          </cell>
          <cell r="S39">
            <v>5.7000000000000002E-2</v>
          </cell>
          <cell r="T39">
            <v>965.23</v>
          </cell>
          <cell r="U39">
            <v>0.26379999999999998</v>
          </cell>
          <cell r="V39">
            <v>9006.64</v>
          </cell>
          <cell r="W39">
            <v>0.25319999999999998</v>
          </cell>
          <cell r="X39">
            <v>3.7857428496944436</v>
          </cell>
          <cell r="Y39">
            <v>0.66974708818635609</v>
          </cell>
          <cell r="Z39">
            <v>0.79500000000000004</v>
          </cell>
          <cell r="AA39">
            <v>0.6395407653910149</v>
          </cell>
          <cell r="AB39">
            <v>0.111</v>
          </cell>
          <cell r="AC39">
            <v>0.44684525790349416</v>
          </cell>
          <cell r="AD39">
            <v>5.8999999999999997E-2</v>
          </cell>
          <cell r="AE39">
            <v>0.46767720465890184</v>
          </cell>
          <cell r="AF39">
            <v>3.5999999999999997E-2</v>
          </cell>
          <cell r="AG39">
            <v>0.46871880199667221</v>
          </cell>
          <cell r="AH39">
            <v>0.16</v>
          </cell>
          <cell r="AI39">
            <v>0.61975041597337766</v>
          </cell>
          <cell r="AJ39">
            <v>0.27300000000000002</v>
          </cell>
          <cell r="AK39">
            <v>0.71870216306156398</v>
          </cell>
          <cell r="AL39">
            <v>0.30599999999999999</v>
          </cell>
          <cell r="AM39">
            <v>0.72599334442595664</v>
          </cell>
          <cell r="AN39">
            <v>0.26100000000000001</v>
          </cell>
          <cell r="AO39">
            <v>0.35310149750415976</v>
          </cell>
          <cell r="AP39">
            <v>0.08</v>
          </cell>
          <cell r="AQ39">
            <v>0.54996339434276209</v>
          </cell>
          <cell r="AR39">
            <v>0.28599999999999998</v>
          </cell>
          <cell r="AS39">
            <v>0.74786688851913474</v>
          </cell>
          <cell r="AT39">
            <v>0.52100000000000002</v>
          </cell>
          <cell r="AU39">
            <v>0.91556405990016632</v>
          </cell>
        </row>
        <row r="40">
          <cell r="A40" t="str">
            <v>Blue</v>
          </cell>
          <cell r="B40">
            <v>1</v>
          </cell>
          <cell r="C40">
            <v>3</v>
          </cell>
          <cell r="D40" t="str">
            <v>13</v>
          </cell>
          <cell r="E40" t="str">
            <v>2004Michigan</v>
          </cell>
          <cell r="F40">
            <v>2004</v>
          </cell>
          <cell r="G40" t="str">
            <v>Michigan</v>
          </cell>
          <cell r="H40" t="str">
            <v>Presidential</v>
          </cell>
          <cell r="J40">
            <v>0</v>
          </cell>
          <cell r="K40">
            <v>2313746</v>
          </cell>
          <cell r="L40">
            <v>2479183</v>
          </cell>
          <cell r="M40">
            <v>1</v>
          </cell>
          <cell r="N40">
            <v>3.4516889359304088E-2</v>
          </cell>
          <cell r="O40">
            <v>-5</v>
          </cell>
          <cell r="P40">
            <v>3</v>
          </cell>
          <cell r="Q40">
            <v>-0.53563218390804601</v>
          </cell>
          <cell r="R40">
            <v>-0.52873563218390807</v>
          </cell>
          <cell r="S40">
            <v>5.7000000000000002E-2</v>
          </cell>
          <cell r="T40">
            <v>965.23</v>
          </cell>
          <cell r="U40">
            <v>0.26379999999999998</v>
          </cell>
          <cell r="V40">
            <v>9006.64</v>
          </cell>
          <cell r="W40">
            <v>0.25319999999999998</v>
          </cell>
          <cell r="X40">
            <v>3.7857428496944436</v>
          </cell>
          <cell r="Y40">
            <v>0.71254242928452594</v>
          </cell>
          <cell r="Z40">
            <v>0.79500000000000004</v>
          </cell>
          <cell r="AA40">
            <v>0.68040599001663904</v>
          </cell>
          <cell r="AB40">
            <v>0.111</v>
          </cell>
          <cell r="AC40">
            <v>0.47539767054908488</v>
          </cell>
          <cell r="AD40">
            <v>5.8999999999999997E-2</v>
          </cell>
          <cell r="AE40">
            <v>0.49756073211314483</v>
          </cell>
          <cell r="AF40">
            <v>3.5999999999999997E-2</v>
          </cell>
          <cell r="AG40">
            <v>0.49866888519134783</v>
          </cell>
          <cell r="AH40">
            <v>0.16</v>
          </cell>
          <cell r="AI40">
            <v>0.65935108153078203</v>
          </cell>
          <cell r="AJ40">
            <v>0.27300000000000002</v>
          </cell>
          <cell r="AK40">
            <v>0.76462562396006661</v>
          </cell>
          <cell r="AL40">
            <v>0.30599999999999999</v>
          </cell>
          <cell r="AM40">
            <v>0.7723826955074875</v>
          </cell>
          <cell r="AN40">
            <v>0.26100000000000001</v>
          </cell>
          <cell r="AO40">
            <v>0.37566389351081536</v>
          </cell>
          <cell r="AP40">
            <v>0.08</v>
          </cell>
          <cell r="AQ40">
            <v>0.58510482529118146</v>
          </cell>
          <cell r="AR40">
            <v>0.28599999999999998</v>
          </cell>
          <cell r="AS40">
            <v>0.79565391014975051</v>
          </cell>
          <cell r="AT40">
            <v>0.52100000000000002</v>
          </cell>
          <cell r="AU40">
            <v>0.97406655574043277</v>
          </cell>
        </row>
        <row r="41">
          <cell r="A41" t="str">
            <v>Red</v>
          </cell>
          <cell r="B41">
            <v>1</v>
          </cell>
          <cell r="C41">
            <v>4</v>
          </cell>
          <cell r="D41" t="str">
            <v>14</v>
          </cell>
          <cell r="E41" t="str">
            <v>2004Florida</v>
          </cell>
          <cell r="F41">
            <v>2004</v>
          </cell>
          <cell r="G41" t="str">
            <v>Florida</v>
          </cell>
          <cell r="H41" t="str">
            <v>Presidential</v>
          </cell>
          <cell r="J41">
            <v>0</v>
          </cell>
          <cell r="K41">
            <v>3964522</v>
          </cell>
          <cell r="L41">
            <v>3583544</v>
          </cell>
          <cell r="M41">
            <v>0</v>
          </cell>
          <cell r="N41">
            <v>-5.0473591513375743E-2</v>
          </cell>
          <cell r="O41">
            <v>-5</v>
          </cell>
          <cell r="P41">
            <v>3</v>
          </cell>
          <cell r="Q41">
            <v>-0.53563218390804601</v>
          </cell>
          <cell r="R41">
            <v>-0.52873563218390807</v>
          </cell>
          <cell r="S41">
            <v>5.7000000000000002E-2</v>
          </cell>
          <cell r="T41">
            <v>965.23</v>
          </cell>
          <cell r="U41">
            <v>0.26379999999999998</v>
          </cell>
          <cell r="V41">
            <v>9006.64</v>
          </cell>
          <cell r="W41">
            <v>0.25319999999999998</v>
          </cell>
          <cell r="X41">
            <v>3.7857428496944436</v>
          </cell>
          <cell r="Y41">
            <v>0.68900499168053253</v>
          </cell>
          <cell r="Z41">
            <v>0.79500000000000004</v>
          </cell>
          <cell r="AA41">
            <v>0.65793011647254585</v>
          </cell>
          <cell r="AB41">
            <v>0.111</v>
          </cell>
          <cell r="AC41">
            <v>0.45969384359401005</v>
          </cell>
          <cell r="AD41">
            <v>5.8999999999999997E-2</v>
          </cell>
          <cell r="AE41">
            <v>0.48112479201331121</v>
          </cell>
          <cell r="AF41">
            <v>3.5999999999999997E-2</v>
          </cell>
          <cell r="AG41">
            <v>0.48219633943427631</v>
          </cell>
          <cell r="AH41">
            <v>0.16</v>
          </cell>
          <cell r="AI41">
            <v>0.63757071547420974</v>
          </cell>
          <cell r="AJ41">
            <v>0.27300000000000002</v>
          </cell>
          <cell r="AK41">
            <v>0.73936772046589028</v>
          </cell>
          <cell r="AL41">
            <v>0.30599999999999999</v>
          </cell>
          <cell r="AM41">
            <v>0.7468685524126456</v>
          </cell>
          <cell r="AN41">
            <v>0.26100000000000001</v>
          </cell>
          <cell r="AO41">
            <v>0.3632545757071548</v>
          </cell>
          <cell r="AP41">
            <v>0.08</v>
          </cell>
          <cell r="AQ41">
            <v>0.56577703826955084</v>
          </cell>
          <cell r="AR41">
            <v>0.28599999999999998</v>
          </cell>
          <cell r="AS41">
            <v>0.76937104825291192</v>
          </cell>
          <cell r="AT41">
            <v>0.52100000000000002</v>
          </cell>
          <cell r="AU41">
            <v>0.94189018302828631</v>
          </cell>
        </row>
        <row r="42">
          <cell r="A42" t="str">
            <v>Red</v>
          </cell>
          <cell r="B42">
            <v>1</v>
          </cell>
          <cell r="C42">
            <v>5</v>
          </cell>
          <cell r="D42" t="str">
            <v>15</v>
          </cell>
          <cell r="E42" t="str">
            <v>2004Colorado</v>
          </cell>
          <cell r="F42">
            <v>2004</v>
          </cell>
          <cell r="G42" t="str">
            <v>Colorado</v>
          </cell>
          <cell r="H42" t="str">
            <v>Presidential</v>
          </cell>
          <cell r="J42">
            <v>0</v>
          </cell>
          <cell r="K42">
            <v>1101255</v>
          </cell>
          <cell r="L42">
            <v>1001732</v>
          </cell>
          <cell r="M42">
            <v>0</v>
          </cell>
          <cell r="N42">
            <v>-4.7324591164852658E-2</v>
          </cell>
          <cell r="O42">
            <v>-5</v>
          </cell>
          <cell r="P42">
            <v>3</v>
          </cell>
          <cell r="Q42">
            <v>-0.53563218390804601</v>
          </cell>
          <cell r="R42">
            <v>-0.52873563218390807</v>
          </cell>
          <cell r="S42">
            <v>5.7000000000000002E-2</v>
          </cell>
          <cell r="T42">
            <v>965.23</v>
          </cell>
          <cell r="U42">
            <v>0.26379999999999998</v>
          </cell>
          <cell r="V42">
            <v>9006.64</v>
          </cell>
          <cell r="W42">
            <v>0.25319999999999998</v>
          </cell>
          <cell r="X42">
            <v>3.7857428496944436</v>
          </cell>
          <cell r="Y42">
            <v>0.71361231281198012</v>
          </cell>
          <cell r="Z42">
            <v>0.79500000000000004</v>
          </cell>
          <cell r="AA42">
            <v>0.68142762063227957</v>
          </cell>
          <cell r="AB42">
            <v>0.111</v>
          </cell>
          <cell r="AC42">
            <v>0.47611148086522465</v>
          </cell>
          <cell r="AD42">
            <v>5.8999999999999997E-2</v>
          </cell>
          <cell r="AE42">
            <v>0.49830782029950088</v>
          </cell>
          <cell r="AF42">
            <v>3.5999999999999997E-2</v>
          </cell>
          <cell r="AG42">
            <v>0.49941763727121469</v>
          </cell>
          <cell r="AH42">
            <v>0.16</v>
          </cell>
          <cell r="AI42">
            <v>0.6603410981697172</v>
          </cell>
          <cell r="AJ42">
            <v>0.27300000000000002</v>
          </cell>
          <cell r="AK42">
            <v>0.76577371048252918</v>
          </cell>
          <cell r="AL42">
            <v>0.30599999999999999</v>
          </cell>
          <cell r="AM42">
            <v>0.77354242928452588</v>
          </cell>
          <cell r="AN42">
            <v>0.26100000000000001</v>
          </cell>
          <cell r="AO42">
            <v>0.37622795341098175</v>
          </cell>
          <cell r="AP42">
            <v>0.08</v>
          </cell>
          <cell r="AQ42">
            <v>0.58598336106489191</v>
          </cell>
          <cell r="AR42">
            <v>0.28599999999999998</v>
          </cell>
          <cell r="AS42">
            <v>0.79684858569051586</v>
          </cell>
          <cell r="AT42">
            <v>0.52100000000000002</v>
          </cell>
          <cell r="AU42">
            <v>0.97552911813643939</v>
          </cell>
        </row>
        <row r="43">
          <cell r="A43" t="str">
            <v>Red</v>
          </cell>
          <cell r="B43">
            <v>1</v>
          </cell>
          <cell r="C43">
            <v>6</v>
          </cell>
          <cell r="D43" t="str">
            <v>16</v>
          </cell>
          <cell r="E43" t="str">
            <v>2004Iowa</v>
          </cell>
          <cell r="F43">
            <v>2004</v>
          </cell>
          <cell r="G43" t="str">
            <v>Iowa</v>
          </cell>
          <cell r="H43" t="str">
            <v>Presidential</v>
          </cell>
          <cell r="J43">
            <v>0</v>
          </cell>
          <cell r="K43">
            <v>751957</v>
          </cell>
          <cell r="L43">
            <v>741898</v>
          </cell>
          <cell r="M43">
            <v>0</v>
          </cell>
          <cell r="N43">
            <v>-6.7335852542582779E-3</v>
          </cell>
          <cell r="O43">
            <v>-5</v>
          </cell>
          <cell r="P43">
            <v>3</v>
          </cell>
          <cell r="Q43">
            <v>-0.53563218390804601</v>
          </cell>
          <cell r="R43">
            <v>-0.52873563218390807</v>
          </cell>
          <cell r="S43">
            <v>5.7000000000000002E-2</v>
          </cell>
          <cell r="T43">
            <v>965.23</v>
          </cell>
          <cell r="U43">
            <v>0.26379999999999998</v>
          </cell>
          <cell r="V43">
            <v>9006.64</v>
          </cell>
          <cell r="W43">
            <v>0.25319999999999998</v>
          </cell>
          <cell r="X43">
            <v>3.7857428496944436</v>
          </cell>
          <cell r="Y43">
            <v>0.74784858569051571</v>
          </cell>
          <cell r="Z43">
            <v>0.79500000000000004</v>
          </cell>
          <cell r="AA43">
            <v>0.71411980033277855</v>
          </cell>
          <cell r="AB43">
            <v>0.111</v>
          </cell>
          <cell r="AC43">
            <v>0.4989534109816971</v>
          </cell>
          <cell r="AD43">
            <v>5.8999999999999997E-2</v>
          </cell>
          <cell r="AE43">
            <v>0.52221464226289516</v>
          </cell>
          <cell r="AF43">
            <v>3.5999999999999997E-2</v>
          </cell>
          <cell r="AG43">
            <v>0.52337770382695503</v>
          </cell>
          <cell r="AH43">
            <v>0.16</v>
          </cell>
          <cell r="AI43">
            <v>0.69202163061564048</v>
          </cell>
          <cell r="AJ43">
            <v>0.27300000000000002</v>
          </cell>
          <cell r="AK43">
            <v>0.80251247920133095</v>
          </cell>
          <cell r="AL43">
            <v>0.30599999999999999</v>
          </cell>
          <cell r="AM43">
            <v>0.8106539101497503</v>
          </cell>
          <cell r="AN43">
            <v>0.26100000000000001</v>
          </cell>
          <cell r="AO43">
            <v>0.39427787021630611</v>
          </cell>
          <cell r="AP43">
            <v>0.08</v>
          </cell>
          <cell r="AQ43">
            <v>0.61409650582362729</v>
          </cell>
          <cell r="AR43">
            <v>0.28599999999999998</v>
          </cell>
          <cell r="AS43">
            <v>0.83507820299500823</v>
          </cell>
          <cell r="AT43">
            <v>0.52100000000000002</v>
          </cell>
          <cell r="AU43">
            <v>1.022331114808652</v>
          </cell>
        </row>
        <row r="44">
          <cell r="A44" t="str">
            <v>Blue</v>
          </cell>
          <cell r="B44">
            <v>1</v>
          </cell>
          <cell r="C44">
            <v>7</v>
          </cell>
          <cell r="D44" t="str">
            <v>17</v>
          </cell>
          <cell r="E44" t="str">
            <v>2004Minnesota</v>
          </cell>
          <cell r="F44">
            <v>2004</v>
          </cell>
          <cell r="G44" t="str">
            <v>Minnesota</v>
          </cell>
          <cell r="H44" t="str">
            <v>Presidential</v>
          </cell>
          <cell r="J44">
            <v>0</v>
          </cell>
          <cell r="K44">
            <v>1346695</v>
          </cell>
          <cell r="L44">
            <v>1445014</v>
          </cell>
          <cell r="M44">
            <v>1</v>
          </cell>
          <cell r="N44">
            <v>3.5218212213378973E-2</v>
          </cell>
          <cell r="O44">
            <v>-5</v>
          </cell>
          <cell r="P44">
            <v>3</v>
          </cell>
          <cell r="Q44">
            <v>-0.53563218390804601</v>
          </cell>
          <cell r="R44">
            <v>-0.52873563218390807</v>
          </cell>
          <cell r="S44">
            <v>5.7000000000000002E-2</v>
          </cell>
          <cell r="T44">
            <v>965.23</v>
          </cell>
          <cell r="U44">
            <v>0.26379999999999998</v>
          </cell>
          <cell r="V44">
            <v>9006.64</v>
          </cell>
          <cell r="W44">
            <v>0.25319999999999998</v>
          </cell>
          <cell r="X44">
            <v>3.7857428496944436</v>
          </cell>
          <cell r="Y44">
            <v>0.83878868552412655</v>
          </cell>
          <cell r="Z44">
            <v>0.79500000000000004</v>
          </cell>
          <cell r="AA44">
            <v>0.80095840266222973</v>
          </cell>
          <cell r="AB44">
            <v>0.111</v>
          </cell>
          <cell r="AC44">
            <v>0.5596272878535774</v>
          </cell>
          <cell r="AD44">
            <v>5.8999999999999997E-2</v>
          </cell>
          <cell r="AE44">
            <v>0.58571713810316151</v>
          </cell>
          <cell r="AF44">
            <v>3.5999999999999997E-2</v>
          </cell>
          <cell r="AG44">
            <v>0.58702163061564072</v>
          </cell>
          <cell r="AH44">
            <v>0.16</v>
          </cell>
          <cell r="AI44">
            <v>0.77617304492512484</v>
          </cell>
          <cell r="AJ44">
            <v>0.27300000000000002</v>
          </cell>
          <cell r="AK44">
            <v>0.90009983361064894</v>
          </cell>
          <cell r="AL44">
            <v>0.30599999999999999</v>
          </cell>
          <cell r="AM44">
            <v>0.90923128119800334</v>
          </cell>
          <cell r="AN44">
            <v>0.26100000000000001</v>
          </cell>
          <cell r="AO44">
            <v>0.44222296173044934</v>
          </cell>
          <cell r="AP44">
            <v>0.08</v>
          </cell>
          <cell r="AQ44">
            <v>0.68877204658901847</v>
          </cell>
          <cell r="AR44">
            <v>0.28599999999999998</v>
          </cell>
          <cell r="AS44">
            <v>0.93662562396006666</v>
          </cell>
          <cell r="AT44">
            <v>0.52100000000000002</v>
          </cell>
          <cell r="AU44">
            <v>1.1466489184692181</v>
          </cell>
        </row>
        <row r="45">
          <cell r="A45" t="str">
            <v>Red</v>
          </cell>
          <cell r="B45">
            <v>1</v>
          </cell>
          <cell r="C45">
            <v>8</v>
          </cell>
          <cell r="D45" t="str">
            <v>18</v>
          </cell>
          <cell r="E45" t="str">
            <v>2004Nevada</v>
          </cell>
          <cell r="F45">
            <v>2004</v>
          </cell>
          <cell r="G45" t="str">
            <v>Nevada</v>
          </cell>
          <cell r="H45" t="str">
            <v>Presidential</v>
          </cell>
          <cell r="J45">
            <v>0</v>
          </cell>
          <cell r="K45">
            <v>418690</v>
          </cell>
          <cell r="L45">
            <v>397190</v>
          </cell>
          <cell r="M45">
            <v>0</v>
          </cell>
          <cell r="N45">
            <v>-2.6351914497229983E-2</v>
          </cell>
          <cell r="O45">
            <v>-5</v>
          </cell>
          <cell r="P45">
            <v>3</v>
          </cell>
          <cell r="Q45">
            <v>-0.53563218390804601</v>
          </cell>
          <cell r="R45">
            <v>-0.52873563218390807</v>
          </cell>
          <cell r="S45">
            <v>5.7000000000000002E-2</v>
          </cell>
          <cell r="T45">
            <v>965.23</v>
          </cell>
          <cell r="U45">
            <v>0.26379999999999998</v>
          </cell>
          <cell r="V45">
            <v>9006.64</v>
          </cell>
          <cell r="W45">
            <v>0.25319999999999998</v>
          </cell>
          <cell r="X45">
            <v>3.7857428496944436</v>
          </cell>
          <cell r="Y45">
            <v>0.59164559068219635</v>
          </cell>
          <cell r="Z45">
            <v>0.79500000000000004</v>
          </cell>
          <cell r="AA45">
            <v>0.56496173044925124</v>
          </cell>
          <cell r="AB45">
            <v>0.111</v>
          </cell>
          <cell r="AC45">
            <v>0.39473710482529123</v>
          </cell>
          <cell r="AD45">
            <v>5.8999999999999997E-2</v>
          </cell>
          <cell r="AE45">
            <v>0.41313976705490851</v>
          </cell>
          <cell r="AF45">
            <v>3.5999999999999997E-2</v>
          </cell>
          <cell r="AG45">
            <v>0.41405990016638938</v>
          </cell>
          <cell r="AH45">
            <v>0.16</v>
          </cell>
          <cell r="AI45">
            <v>0.54747920133111483</v>
          </cell>
          <cell r="AJ45">
            <v>0.27300000000000002</v>
          </cell>
          <cell r="AK45">
            <v>0.63489184692179701</v>
          </cell>
          <cell r="AL45">
            <v>0.30599999999999999</v>
          </cell>
          <cell r="AM45">
            <v>0.6413327787021631</v>
          </cell>
          <cell r="AN45">
            <v>0.26100000000000001</v>
          </cell>
          <cell r="AO45">
            <v>0.31192512479201334</v>
          </cell>
          <cell r="AP45">
            <v>0.08</v>
          </cell>
          <cell r="AQ45">
            <v>0.48583028286189689</v>
          </cell>
          <cell r="AR45">
            <v>0.28599999999999998</v>
          </cell>
          <cell r="AS45">
            <v>0.66065557404326125</v>
          </cell>
          <cell r="AT45">
            <v>0.52100000000000002</v>
          </cell>
          <cell r="AU45">
            <v>0.80879700499168061</v>
          </cell>
        </row>
        <row r="46">
          <cell r="A46" t="str">
            <v>Blue</v>
          </cell>
          <cell r="B46">
            <v>1</v>
          </cell>
          <cell r="C46">
            <v>9</v>
          </cell>
          <cell r="D46" t="str">
            <v>19</v>
          </cell>
          <cell r="E46" t="str">
            <v>2004New Hampshire</v>
          </cell>
          <cell r="F46">
            <v>2004</v>
          </cell>
          <cell r="G46" t="str">
            <v>New Hampshire</v>
          </cell>
          <cell r="H46" t="str">
            <v>Presidential</v>
          </cell>
          <cell r="J46">
            <v>0</v>
          </cell>
          <cell r="K46">
            <v>331237</v>
          </cell>
          <cell r="L46">
            <v>340511</v>
          </cell>
          <cell r="M46">
            <v>1</v>
          </cell>
          <cell r="N46">
            <v>1.3805772402746268E-2</v>
          </cell>
          <cell r="O46">
            <v>-5</v>
          </cell>
          <cell r="P46">
            <v>3</v>
          </cell>
          <cell r="Q46">
            <v>-0.53563218390804601</v>
          </cell>
          <cell r="R46">
            <v>-0.52873563218390807</v>
          </cell>
          <cell r="S46">
            <v>5.7000000000000002E-2</v>
          </cell>
          <cell r="T46">
            <v>965.23</v>
          </cell>
          <cell r="U46">
            <v>0.26379999999999998</v>
          </cell>
          <cell r="V46">
            <v>9006.64</v>
          </cell>
          <cell r="W46">
            <v>0.25319999999999998</v>
          </cell>
          <cell r="X46">
            <v>3.7857428496944436</v>
          </cell>
          <cell r="Y46">
            <v>0.75854742096505834</v>
          </cell>
          <cell r="Z46">
            <v>0.79500000000000004</v>
          </cell>
          <cell r="AA46">
            <v>0.72433610648918467</v>
          </cell>
          <cell r="AB46">
            <v>0.111</v>
          </cell>
          <cell r="AC46">
            <v>0.50609151414309483</v>
          </cell>
          <cell r="AD46">
            <v>5.8999999999999997E-2</v>
          </cell>
          <cell r="AE46">
            <v>0.52968552412645598</v>
          </cell>
          <cell r="AF46">
            <v>3.5999999999999997E-2</v>
          </cell>
          <cell r="AG46">
            <v>0.53086522462562402</v>
          </cell>
          <cell r="AH46">
            <v>0.16</v>
          </cell>
          <cell r="AI46">
            <v>0.70192179700499169</v>
          </cell>
          <cell r="AJ46">
            <v>0.27300000000000002</v>
          </cell>
          <cell r="AK46">
            <v>0.81399334442595672</v>
          </cell>
          <cell r="AL46">
            <v>0.30599999999999999</v>
          </cell>
          <cell r="AM46">
            <v>0.82225124792013315</v>
          </cell>
          <cell r="AN46">
            <v>0.26100000000000001</v>
          </cell>
          <cell r="AO46">
            <v>0.39991846921797009</v>
          </cell>
          <cell r="AP46">
            <v>0.08</v>
          </cell>
          <cell r="AQ46">
            <v>0.62288186356073216</v>
          </cell>
          <cell r="AR46">
            <v>0.28599999999999998</v>
          </cell>
          <cell r="AS46">
            <v>0.84702495840266223</v>
          </cell>
          <cell r="AT46">
            <v>0.52100000000000002</v>
          </cell>
          <cell r="AU46">
            <v>1.0369567387687189</v>
          </cell>
        </row>
        <row r="47">
          <cell r="A47" t="str">
            <v>Red</v>
          </cell>
          <cell r="B47">
            <v>1</v>
          </cell>
          <cell r="C47">
            <v>10</v>
          </cell>
          <cell r="D47" t="str">
            <v>110</v>
          </cell>
          <cell r="E47" t="str">
            <v>2004North Carolina</v>
          </cell>
          <cell r="F47">
            <v>2004</v>
          </cell>
          <cell r="G47" t="str">
            <v>North Carolina</v>
          </cell>
          <cell r="H47" t="str">
            <v>Presidential</v>
          </cell>
          <cell r="J47">
            <v>0</v>
          </cell>
          <cell r="K47">
            <v>1961166</v>
          </cell>
          <cell r="L47">
            <v>1525849</v>
          </cell>
          <cell r="M47">
            <v>0</v>
          </cell>
          <cell r="N47">
            <v>-0.12483944003682232</v>
          </cell>
          <cell r="O47">
            <v>-5</v>
          </cell>
          <cell r="P47">
            <v>3</v>
          </cell>
          <cell r="Q47">
            <v>-0.53563218390804601</v>
          </cell>
          <cell r="R47">
            <v>-0.52873563218390807</v>
          </cell>
          <cell r="S47">
            <v>5.7000000000000002E-2</v>
          </cell>
          <cell r="T47">
            <v>965.23</v>
          </cell>
          <cell r="U47">
            <v>0.26379999999999998</v>
          </cell>
          <cell r="V47">
            <v>9006.64</v>
          </cell>
          <cell r="W47">
            <v>0.25319999999999998</v>
          </cell>
          <cell r="X47">
            <v>3.7857428496944436</v>
          </cell>
          <cell r="Y47">
            <v>0.61839267886855243</v>
          </cell>
          <cell r="Z47">
            <v>0.79500000000000004</v>
          </cell>
          <cell r="AA47">
            <v>0.59050249584026615</v>
          </cell>
          <cell r="AB47">
            <v>0.111</v>
          </cell>
          <cell r="AC47">
            <v>0.41258236272878529</v>
          </cell>
          <cell r="AD47">
            <v>5.8999999999999997E-2</v>
          </cell>
          <cell r="AE47">
            <v>0.43181697171381028</v>
          </cell>
          <cell r="AF47">
            <v>3.5999999999999997E-2</v>
          </cell>
          <cell r="AG47">
            <v>0.43277870216306152</v>
          </cell>
          <cell r="AH47">
            <v>0.16</v>
          </cell>
          <cell r="AI47">
            <v>0.5722296173044924</v>
          </cell>
          <cell r="AJ47">
            <v>0.27300000000000002</v>
          </cell>
          <cell r="AK47">
            <v>0.66359400998336093</v>
          </cell>
          <cell r="AL47">
            <v>0.30599999999999999</v>
          </cell>
          <cell r="AM47">
            <v>0.67032612312811968</v>
          </cell>
          <cell r="AN47">
            <v>0.26100000000000001</v>
          </cell>
          <cell r="AO47">
            <v>0.32602662229617302</v>
          </cell>
          <cell r="AP47">
            <v>0.08</v>
          </cell>
          <cell r="AQ47">
            <v>0.50779367720465884</v>
          </cell>
          <cell r="AR47">
            <v>0.28599999999999998</v>
          </cell>
          <cell r="AS47">
            <v>0.69052246256239591</v>
          </cell>
          <cell r="AT47">
            <v>0.52100000000000002</v>
          </cell>
          <cell r="AU47">
            <v>0.84536106489184681</v>
          </cell>
        </row>
        <row r="48">
          <cell r="A48" t="str">
            <v>Blue</v>
          </cell>
          <cell r="B48">
            <v>1</v>
          </cell>
          <cell r="C48">
            <v>11</v>
          </cell>
          <cell r="D48" t="str">
            <v>111</v>
          </cell>
          <cell r="E48" t="str">
            <v>2004Wisconsin</v>
          </cell>
          <cell r="F48">
            <v>2004</v>
          </cell>
          <cell r="G48" t="str">
            <v>Wisconsin</v>
          </cell>
          <cell r="H48" t="str">
            <v>Presidential</v>
          </cell>
          <cell r="J48">
            <v>0</v>
          </cell>
          <cell r="K48">
            <v>1478120</v>
          </cell>
          <cell r="L48">
            <v>1489504</v>
          </cell>
          <cell r="M48">
            <v>1</v>
          </cell>
          <cell r="N48">
            <v>3.8360654853849411E-3</v>
          </cell>
          <cell r="O48">
            <v>-5</v>
          </cell>
          <cell r="P48">
            <v>3</v>
          </cell>
          <cell r="Q48">
            <v>-0.53563218390804601</v>
          </cell>
          <cell r="R48">
            <v>-0.52873563218390807</v>
          </cell>
          <cell r="S48">
            <v>5.7000000000000002E-2</v>
          </cell>
          <cell r="T48">
            <v>965.23</v>
          </cell>
          <cell r="U48">
            <v>0.26379999999999998</v>
          </cell>
          <cell r="V48">
            <v>9006.64</v>
          </cell>
          <cell r="W48">
            <v>0.25319999999999998</v>
          </cell>
          <cell r="X48">
            <v>3.7857428496944436</v>
          </cell>
          <cell r="Y48">
            <v>0.80027287853577378</v>
          </cell>
          <cell r="Z48">
            <v>0.79500000000000004</v>
          </cell>
          <cell r="AA48">
            <v>0.76417970049916806</v>
          </cell>
          <cell r="AB48">
            <v>0.111</v>
          </cell>
          <cell r="AC48">
            <v>0.53393011647254573</v>
          </cell>
          <cell r="AD48">
            <v>5.8999999999999997E-2</v>
          </cell>
          <cell r="AE48">
            <v>0.55882196339434276</v>
          </cell>
          <cell r="AF48">
            <v>3.5999999999999997E-2</v>
          </cell>
          <cell r="AG48">
            <v>0.56006655574043263</v>
          </cell>
          <cell r="AH48">
            <v>0.16</v>
          </cell>
          <cell r="AI48">
            <v>0.7405324459234609</v>
          </cell>
          <cell r="AJ48">
            <v>0.27300000000000002</v>
          </cell>
          <cell r="AK48">
            <v>0.85876871880199657</v>
          </cell>
          <cell r="AL48">
            <v>0.30599999999999999</v>
          </cell>
          <cell r="AM48">
            <v>0.86748086522462553</v>
          </cell>
          <cell r="AN48">
            <v>0.26100000000000001</v>
          </cell>
          <cell r="AO48">
            <v>0.42191680532445924</v>
          </cell>
          <cell r="AP48">
            <v>0.08</v>
          </cell>
          <cell r="AQ48">
            <v>0.65714475873544098</v>
          </cell>
          <cell r="AR48">
            <v>0.28599999999999998</v>
          </cell>
          <cell r="AS48">
            <v>0.89361730449251242</v>
          </cell>
          <cell r="AT48">
            <v>0.52100000000000002</v>
          </cell>
          <cell r="AU48">
            <v>1.0939966722129784</v>
          </cell>
        </row>
        <row r="49">
          <cell r="A49" t="str">
            <v>Red</v>
          </cell>
          <cell r="B49">
            <v>1</v>
          </cell>
          <cell r="C49">
            <v>12</v>
          </cell>
          <cell r="D49" t="str">
            <v>112</v>
          </cell>
          <cell r="E49" t="str">
            <v>2004Virginia</v>
          </cell>
          <cell r="F49">
            <v>2004</v>
          </cell>
          <cell r="G49" t="str">
            <v>Virginia</v>
          </cell>
          <cell r="H49" t="str">
            <v>Presidential</v>
          </cell>
          <cell r="J49">
            <v>0</v>
          </cell>
          <cell r="K49">
            <v>1716959</v>
          </cell>
          <cell r="L49">
            <v>1454742</v>
          </cell>
          <cell r="M49">
            <v>0</v>
          </cell>
          <cell r="N49">
            <v>-8.2673934270601171E-2</v>
          </cell>
          <cell r="O49">
            <v>-5</v>
          </cell>
          <cell r="P49">
            <v>3</v>
          </cell>
          <cell r="Q49">
            <v>-0.53563218390804601</v>
          </cell>
          <cell r="R49">
            <v>-0.52873563218390807</v>
          </cell>
          <cell r="S49">
            <v>5.7000000000000002E-2</v>
          </cell>
          <cell r="T49">
            <v>965.23</v>
          </cell>
          <cell r="U49">
            <v>0.26379999999999998</v>
          </cell>
          <cell r="V49">
            <v>9006.64</v>
          </cell>
          <cell r="W49">
            <v>0.25319999999999998</v>
          </cell>
          <cell r="X49">
            <v>3.7857428496944436</v>
          </cell>
          <cell r="Y49">
            <v>0.64834941763727127</v>
          </cell>
          <cell r="Z49">
            <v>0.79500000000000004</v>
          </cell>
          <cell r="AA49">
            <v>0.61910815307820299</v>
          </cell>
          <cell r="AB49">
            <v>0.111</v>
          </cell>
          <cell r="AC49">
            <v>0.4325690515806988</v>
          </cell>
          <cell r="AD49">
            <v>5.8999999999999997E-2</v>
          </cell>
          <cell r="AE49">
            <v>0.45273544093178036</v>
          </cell>
          <cell r="AF49">
            <v>3.5999999999999997E-2</v>
          </cell>
          <cell r="AG49">
            <v>0.45374376039933445</v>
          </cell>
          <cell r="AH49">
            <v>0.16</v>
          </cell>
          <cell r="AI49">
            <v>0.59995008319467547</v>
          </cell>
          <cell r="AJ49">
            <v>0.27300000000000002</v>
          </cell>
          <cell r="AK49">
            <v>0.69574043261231278</v>
          </cell>
          <cell r="AL49">
            <v>0.30599999999999999</v>
          </cell>
          <cell r="AM49">
            <v>0.70279866888519127</v>
          </cell>
          <cell r="AN49">
            <v>0.26100000000000001</v>
          </cell>
          <cell r="AO49">
            <v>0.34182029950083198</v>
          </cell>
          <cell r="AP49">
            <v>0.08</v>
          </cell>
          <cell r="AQ49">
            <v>0.53239267886855246</v>
          </cell>
          <cell r="AR49">
            <v>0.28599999999999998</v>
          </cell>
          <cell r="AS49">
            <v>0.72397337770382697</v>
          </cell>
          <cell r="AT49">
            <v>0.52100000000000002</v>
          </cell>
          <cell r="AU49">
            <v>0.88631281198003331</v>
          </cell>
        </row>
        <row r="50">
          <cell r="A50" t="str">
            <v>Red</v>
          </cell>
          <cell r="B50">
            <v>1</v>
          </cell>
          <cell r="C50">
            <v>1</v>
          </cell>
          <cell r="D50" t="str">
            <v>11</v>
          </cell>
          <cell r="E50" t="str">
            <v>2000Ohio</v>
          </cell>
          <cell r="F50">
            <v>2000</v>
          </cell>
          <cell r="G50" t="str">
            <v>Ohio</v>
          </cell>
          <cell r="H50" t="str">
            <v>Presidential</v>
          </cell>
          <cell r="J50">
            <v>1</v>
          </cell>
          <cell r="K50">
            <v>2350363</v>
          </cell>
          <cell r="L50">
            <v>2183628</v>
          </cell>
          <cell r="M50">
            <v>0</v>
          </cell>
          <cell r="N50">
            <v>-3.6774444413321505E-2</v>
          </cell>
          <cell r="O50">
            <v>19</v>
          </cell>
          <cell r="P50">
            <v>-1</v>
          </cell>
          <cell r="Q50">
            <v>-0.5126436781609196</v>
          </cell>
          <cell r="R50">
            <v>0.48505747126436782</v>
          </cell>
          <cell r="S50">
            <v>0.04</v>
          </cell>
          <cell r="T50">
            <v>1327.33</v>
          </cell>
          <cell r="U50">
            <v>0.1953</v>
          </cell>
          <cell r="V50">
            <v>10481.56</v>
          </cell>
          <cell r="W50">
            <v>0.25219999999999998</v>
          </cell>
          <cell r="X50">
            <v>4.0921764488106618</v>
          </cell>
          <cell r="Y50">
            <v>0.60256826568265676</v>
          </cell>
          <cell r="Z50">
            <v>0.81</v>
          </cell>
          <cell r="AA50">
            <v>0.55340036900369005</v>
          </cell>
          <cell r="AB50">
            <v>0.112</v>
          </cell>
          <cell r="AC50">
            <v>0.40694280442804426</v>
          </cell>
          <cell r="AD50">
            <v>5.3999999999999999E-2</v>
          </cell>
          <cell r="AE50">
            <v>0.41635793357933576</v>
          </cell>
          <cell r="AF50">
            <v>2.4E-2</v>
          </cell>
          <cell r="AG50">
            <v>0.36091328413284129</v>
          </cell>
          <cell r="AH50">
            <v>0.14299999999999999</v>
          </cell>
          <cell r="AI50">
            <v>0.56490774907749075</v>
          </cell>
          <cell r="AJ50">
            <v>0.30299999999999999</v>
          </cell>
          <cell r="AK50">
            <v>0.67265867158671588</v>
          </cell>
          <cell r="AL50">
            <v>0.28899999999999998</v>
          </cell>
          <cell r="AM50">
            <v>0.7040424354243543</v>
          </cell>
          <cell r="AN50">
            <v>0.26500000000000001</v>
          </cell>
          <cell r="AO50">
            <v>0.33266789667896679</v>
          </cell>
          <cell r="AP50">
            <v>9.1999999999999998E-2</v>
          </cell>
          <cell r="AQ50">
            <v>0.49377121771217708</v>
          </cell>
          <cell r="AR50">
            <v>0.29499999999999998</v>
          </cell>
          <cell r="AS50">
            <v>0.68207380073800739</v>
          </cell>
          <cell r="AT50">
            <v>0.50600000000000001</v>
          </cell>
          <cell r="AU50">
            <v>0.87874538745387443</v>
          </cell>
        </row>
        <row r="51">
          <cell r="A51" t="str">
            <v>Blue</v>
          </cell>
          <cell r="B51">
            <v>1</v>
          </cell>
          <cell r="C51">
            <v>2</v>
          </cell>
          <cell r="D51" t="str">
            <v>12</v>
          </cell>
          <cell r="E51" t="str">
            <v>2000Pennsylvania</v>
          </cell>
          <cell r="F51">
            <v>2000</v>
          </cell>
          <cell r="G51" t="str">
            <v>Pennsylvania</v>
          </cell>
          <cell r="H51" t="str">
            <v>Presidential</v>
          </cell>
          <cell r="J51">
            <v>1</v>
          </cell>
          <cell r="K51">
            <v>2281127</v>
          </cell>
          <cell r="L51">
            <v>2485967</v>
          </cell>
          <cell r="M51">
            <v>1</v>
          </cell>
          <cell r="N51">
            <v>4.2969574336063021E-2</v>
          </cell>
          <cell r="O51">
            <v>19</v>
          </cell>
          <cell r="P51">
            <v>-1</v>
          </cell>
          <cell r="Q51">
            <v>-0.5126436781609196</v>
          </cell>
          <cell r="R51">
            <v>0.48505747126436782</v>
          </cell>
          <cell r="S51">
            <v>0.04</v>
          </cell>
          <cell r="T51">
            <v>1327.33</v>
          </cell>
          <cell r="U51">
            <v>0.1953</v>
          </cell>
          <cell r="V51">
            <v>10481.56</v>
          </cell>
          <cell r="W51">
            <v>0.25219999999999998</v>
          </cell>
          <cell r="X51">
            <v>4.0921764488106618</v>
          </cell>
          <cell r="Y51">
            <v>0.57493726937269374</v>
          </cell>
          <cell r="Z51">
            <v>0.81</v>
          </cell>
          <cell r="AA51">
            <v>0.52802398523985239</v>
          </cell>
          <cell r="AB51">
            <v>0.112</v>
          </cell>
          <cell r="AC51">
            <v>0.38828228782287827</v>
          </cell>
          <cell r="AD51">
            <v>5.3999999999999999E-2</v>
          </cell>
          <cell r="AE51">
            <v>0.3972656826568266</v>
          </cell>
          <cell r="AF51">
            <v>2.4E-2</v>
          </cell>
          <cell r="AG51">
            <v>0.34436346863468631</v>
          </cell>
          <cell r="AH51">
            <v>0.14299999999999999</v>
          </cell>
          <cell r="AI51">
            <v>0.53900369003690041</v>
          </cell>
          <cell r="AJ51">
            <v>0.30299999999999999</v>
          </cell>
          <cell r="AK51">
            <v>0.64181365313653138</v>
          </cell>
          <cell r="AL51">
            <v>0.28899999999999998</v>
          </cell>
          <cell r="AM51">
            <v>0.67175830258302593</v>
          </cell>
          <cell r="AN51">
            <v>0.26500000000000001</v>
          </cell>
          <cell r="AO51">
            <v>0.31741328413284137</v>
          </cell>
          <cell r="AP51">
            <v>9.1999999999999998E-2</v>
          </cell>
          <cell r="AQ51">
            <v>0.47112915129151289</v>
          </cell>
          <cell r="AR51">
            <v>0.29499999999999998</v>
          </cell>
          <cell r="AS51">
            <v>0.65079704797047977</v>
          </cell>
          <cell r="AT51">
            <v>0.50600000000000001</v>
          </cell>
          <cell r="AU51">
            <v>0.83845018450184505</v>
          </cell>
        </row>
        <row r="52">
          <cell r="A52" t="str">
            <v>Blue</v>
          </cell>
          <cell r="B52">
            <v>1</v>
          </cell>
          <cell r="C52">
            <v>3</v>
          </cell>
          <cell r="D52" t="str">
            <v>13</v>
          </cell>
          <cell r="E52" t="str">
            <v>2000Michigan</v>
          </cell>
          <cell r="F52">
            <v>2000</v>
          </cell>
          <cell r="G52" t="str">
            <v>Michigan</v>
          </cell>
          <cell r="H52" t="str">
            <v>Presidential</v>
          </cell>
          <cell r="J52">
            <v>1</v>
          </cell>
          <cell r="K52">
            <v>1953139</v>
          </cell>
          <cell r="L52">
            <v>2170418</v>
          </cell>
          <cell r="M52">
            <v>1</v>
          </cell>
          <cell r="N52">
            <v>5.2692129634681902E-2</v>
          </cell>
          <cell r="O52">
            <v>19</v>
          </cell>
          <cell r="P52">
            <v>-1</v>
          </cell>
          <cell r="Q52">
            <v>-0.5126436781609196</v>
          </cell>
          <cell r="R52">
            <v>0.48505747126436782</v>
          </cell>
          <cell r="S52">
            <v>0.04</v>
          </cell>
          <cell r="T52">
            <v>1327.33</v>
          </cell>
          <cell r="U52">
            <v>0.1953</v>
          </cell>
          <cell r="V52">
            <v>10481.56</v>
          </cell>
          <cell r="W52">
            <v>0.25219999999999998</v>
          </cell>
          <cell r="X52">
            <v>4.0921764488106618</v>
          </cell>
          <cell r="Y52">
            <v>0.63657564575645742</v>
          </cell>
          <cell r="Z52">
            <v>0.81</v>
          </cell>
          <cell r="AA52">
            <v>0.5846328413284132</v>
          </cell>
          <cell r="AB52">
            <v>0.112</v>
          </cell>
          <cell r="AC52">
            <v>0.42990959409594087</v>
          </cell>
          <cell r="AD52">
            <v>5.3999999999999999E-2</v>
          </cell>
          <cell r="AE52">
            <v>0.43985608856088554</v>
          </cell>
          <cell r="AF52">
            <v>2.4E-2</v>
          </cell>
          <cell r="AG52">
            <v>0.38128228782287815</v>
          </cell>
          <cell r="AH52">
            <v>0.14299999999999999</v>
          </cell>
          <cell r="AI52">
            <v>0.59678966789667887</v>
          </cell>
          <cell r="AJ52">
            <v>0.30299999999999999</v>
          </cell>
          <cell r="AK52">
            <v>0.71062177121771208</v>
          </cell>
          <cell r="AL52">
            <v>0.28899999999999998</v>
          </cell>
          <cell r="AM52">
            <v>0.74377675276752764</v>
          </cell>
          <cell r="AN52">
            <v>0.26500000000000001</v>
          </cell>
          <cell r="AO52">
            <v>0.35144280442804421</v>
          </cell>
          <cell r="AP52">
            <v>9.1999999999999998E-2</v>
          </cell>
          <cell r="AQ52">
            <v>0.52163837638376376</v>
          </cell>
          <cell r="AR52">
            <v>0.29499999999999998</v>
          </cell>
          <cell r="AS52">
            <v>0.72056826568265675</v>
          </cell>
          <cell r="AT52">
            <v>0.50600000000000001</v>
          </cell>
          <cell r="AU52">
            <v>0.92833948339483374</v>
          </cell>
        </row>
        <row r="53">
          <cell r="A53" t="str">
            <v>Red</v>
          </cell>
          <cell r="B53">
            <v>1</v>
          </cell>
          <cell r="C53">
            <v>4</v>
          </cell>
          <cell r="D53" t="str">
            <v>14</v>
          </cell>
          <cell r="E53" t="str">
            <v>2000Florida</v>
          </cell>
          <cell r="F53">
            <v>2000</v>
          </cell>
          <cell r="G53" t="str">
            <v>Florida</v>
          </cell>
          <cell r="H53" t="str">
            <v>Presidential</v>
          </cell>
          <cell r="J53">
            <v>1</v>
          </cell>
          <cell r="K53">
            <v>2912790</v>
          </cell>
          <cell r="L53">
            <v>2912253</v>
          </cell>
          <cell r="M53">
            <v>0</v>
          </cell>
          <cell r="N53">
            <v>-9.2188160671088609E-5</v>
          </cell>
          <cell r="O53">
            <v>19</v>
          </cell>
          <cell r="P53">
            <v>-1</v>
          </cell>
          <cell r="Q53">
            <v>-0.5126436781609196</v>
          </cell>
          <cell r="R53">
            <v>0.48505747126436782</v>
          </cell>
          <cell r="S53">
            <v>0.04</v>
          </cell>
          <cell r="T53">
            <v>1327.33</v>
          </cell>
          <cell r="U53">
            <v>0.1953</v>
          </cell>
          <cell r="V53">
            <v>10481.56</v>
          </cell>
          <cell r="W53">
            <v>0.25219999999999998</v>
          </cell>
          <cell r="X53">
            <v>4.0921764488106618</v>
          </cell>
          <cell r="Y53">
            <v>0.59406642066420667</v>
          </cell>
          <cell r="Z53">
            <v>0.81</v>
          </cell>
          <cell r="AA53">
            <v>0.54559225092250929</v>
          </cell>
          <cell r="AB53">
            <v>0.112</v>
          </cell>
          <cell r="AC53">
            <v>0.4012011070110702</v>
          </cell>
          <cell r="AD53">
            <v>5.3999999999999999E-2</v>
          </cell>
          <cell r="AE53">
            <v>0.41048339483394841</v>
          </cell>
          <cell r="AF53">
            <v>2.4E-2</v>
          </cell>
          <cell r="AG53">
            <v>0.35582103321033209</v>
          </cell>
          <cell r="AH53">
            <v>0.14299999999999999</v>
          </cell>
          <cell r="AI53">
            <v>0.55693726937269383</v>
          </cell>
          <cell r="AJ53">
            <v>0.30299999999999999</v>
          </cell>
          <cell r="AK53">
            <v>0.66316789667896692</v>
          </cell>
          <cell r="AL53">
            <v>0.28899999999999998</v>
          </cell>
          <cell r="AM53">
            <v>0.69410885608856099</v>
          </cell>
          <cell r="AN53">
            <v>0.26500000000000001</v>
          </cell>
          <cell r="AO53">
            <v>0.32797416974169746</v>
          </cell>
          <cell r="AP53">
            <v>9.1999999999999998E-2</v>
          </cell>
          <cell r="AQ53">
            <v>0.48680442804428048</v>
          </cell>
          <cell r="AR53">
            <v>0.29499999999999998</v>
          </cell>
          <cell r="AS53">
            <v>0.67245018450184513</v>
          </cell>
          <cell r="AT53">
            <v>0.50600000000000001</v>
          </cell>
          <cell r="AU53">
            <v>0.86634686346863476</v>
          </cell>
        </row>
        <row r="54">
          <cell r="A54" t="str">
            <v>Red</v>
          </cell>
          <cell r="B54">
            <v>1</v>
          </cell>
          <cell r="C54">
            <v>5</v>
          </cell>
          <cell r="D54" t="str">
            <v>15</v>
          </cell>
          <cell r="E54" t="str">
            <v>2000Colorado</v>
          </cell>
          <cell r="F54">
            <v>2000</v>
          </cell>
          <cell r="G54" t="str">
            <v>Colorado</v>
          </cell>
          <cell r="H54" t="str">
            <v>Presidential</v>
          </cell>
          <cell r="J54">
            <v>1</v>
          </cell>
          <cell r="K54">
            <v>883748</v>
          </cell>
          <cell r="L54">
            <v>738227</v>
          </cell>
          <cell r="M54">
            <v>0</v>
          </cell>
          <cell r="N54">
            <v>-8.9718398865580543E-2</v>
          </cell>
          <cell r="O54">
            <v>19</v>
          </cell>
          <cell r="P54">
            <v>-1</v>
          </cell>
          <cell r="Q54">
            <v>-0.5126436781609196</v>
          </cell>
          <cell r="R54">
            <v>0.48505747126436782</v>
          </cell>
          <cell r="S54">
            <v>0.04</v>
          </cell>
          <cell r="T54">
            <v>1327.33</v>
          </cell>
          <cell r="U54">
            <v>0.1953</v>
          </cell>
          <cell r="V54">
            <v>10481.56</v>
          </cell>
          <cell r="W54">
            <v>0.25219999999999998</v>
          </cell>
          <cell r="X54">
            <v>4.0921764488106618</v>
          </cell>
          <cell r="Y54">
            <v>0.61107011070110695</v>
          </cell>
          <cell r="Z54">
            <v>0.81</v>
          </cell>
          <cell r="AA54">
            <v>0.56120848708487081</v>
          </cell>
          <cell r="AB54">
            <v>0.112</v>
          </cell>
          <cell r="AC54">
            <v>0.41268450184501843</v>
          </cell>
          <cell r="AD54">
            <v>5.3999999999999999E-2</v>
          </cell>
          <cell r="AE54">
            <v>0.42223247232472327</v>
          </cell>
          <cell r="AF54">
            <v>2.4E-2</v>
          </cell>
          <cell r="AG54">
            <v>0.36600553505535049</v>
          </cell>
          <cell r="AH54">
            <v>0.14299999999999999</v>
          </cell>
          <cell r="AI54">
            <v>0.57287822878228778</v>
          </cell>
          <cell r="AJ54">
            <v>0.30299999999999999</v>
          </cell>
          <cell r="AK54">
            <v>0.68214944649446496</v>
          </cell>
          <cell r="AL54">
            <v>0.28899999999999998</v>
          </cell>
          <cell r="AM54">
            <v>0.7139760147601476</v>
          </cell>
          <cell r="AN54">
            <v>0.26500000000000001</v>
          </cell>
          <cell r="AO54">
            <v>0.33736162361623617</v>
          </cell>
          <cell r="AP54">
            <v>9.1999999999999998E-2</v>
          </cell>
          <cell r="AQ54">
            <v>0.50073800738007379</v>
          </cell>
          <cell r="AR54">
            <v>0.29499999999999998</v>
          </cell>
          <cell r="AS54">
            <v>0.69169741697416975</v>
          </cell>
          <cell r="AT54">
            <v>0.50600000000000001</v>
          </cell>
          <cell r="AU54">
            <v>0.89114391143911431</v>
          </cell>
        </row>
        <row r="55">
          <cell r="A55" t="str">
            <v>Blue</v>
          </cell>
          <cell r="B55">
            <v>1</v>
          </cell>
          <cell r="C55">
            <v>6</v>
          </cell>
          <cell r="D55" t="str">
            <v>16</v>
          </cell>
          <cell r="E55" t="str">
            <v>2000Iowa</v>
          </cell>
          <cell r="F55">
            <v>2000</v>
          </cell>
          <cell r="G55" t="str">
            <v>Iowa</v>
          </cell>
          <cell r="H55" t="str">
            <v>Presidential</v>
          </cell>
          <cell r="J55">
            <v>1</v>
          </cell>
          <cell r="K55">
            <v>634373</v>
          </cell>
          <cell r="L55">
            <v>638517</v>
          </cell>
          <cell r="M55">
            <v>1</v>
          </cell>
          <cell r="N55">
            <v>3.2555837503633464E-3</v>
          </cell>
          <cell r="O55">
            <v>19</v>
          </cell>
          <cell r="P55">
            <v>-1</v>
          </cell>
          <cell r="Q55">
            <v>-0.5126436781609196</v>
          </cell>
          <cell r="R55">
            <v>0.48505747126436782</v>
          </cell>
          <cell r="S55">
            <v>0.04</v>
          </cell>
          <cell r="T55">
            <v>1327.33</v>
          </cell>
          <cell r="U55">
            <v>0.1953</v>
          </cell>
          <cell r="V55">
            <v>10481.56</v>
          </cell>
          <cell r="W55">
            <v>0.25219999999999998</v>
          </cell>
          <cell r="X55">
            <v>4.0921764488106618</v>
          </cell>
          <cell r="Y55">
            <v>0.67164575645756452</v>
          </cell>
          <cell r="Z55">
            <v>0.81</v>
          </cell>
          <cell r="AA55">
            <v>0.6168413284132841</v>
          </cell>
          <cell r="AB55">
            <v>0.112</v>
          </cell>
          <cell r="AC55">
            <v>0.4535940959409594</v>
          </cell>
          <cell r="AD55">
            <v>5.3999999999999999E-2</v>
          </cell>
          <cell r="AE55">
            <v>0.46408856088560885</v>
          </cell>
          <cell r="AF55">
            <v>2.4E-2</v>
          </cell>
          <cell r="AG55">
            <v>0.40228782287822873</v>
          </cell>
          <cell r="AH55">
            <v>0.14299999999999999</v>
          </cell>
          <cell r="AI55">
            <v>0.62966789667896683</v>
          </cell>
          <cell r="AJ55">
            <v>0.30299999999999999</v>
          </cell>
          <cell r="AK55">
            <v>0.74977121771217714</v>
          </cell>
          <cell r="AL55">
            <v>0.28899999999999998</v>
          </cell>
          <cell r="AM55">
            <v>0.78475276752767531</v>
          </cell>
          <cell r="AN55">
            <v>0.26500000000000001</v>
          </cell>
          <cell r="AO55">
            <v>0.37080442804428043</v>
          </cell>
          <cell r="AP55">
            <v>9.1999999999999998E-2</v>
          </cell>
          <cell r="AQ55">
            <v>0.55037638376383757</v>
          </cell>
          <cell r="AR55">
            <v>0.29499999999999998</v>
          </cell>
          <cell r="AS55">
            <v>0.76026568265682659</v>
          </cell>
          <cell r="AT55">
            <v>0.50600000000000001</v>
          </cell>
          <cell r="AU55">
            <v>0.97948339483394831</v>
          </cell>
        </row>
        <row r="56">
          <cell r="A56" t="str">
            <v>Blue</v>
          </cell>
          <cell r="B56">
            <v>1</v>
          </cell>
          <cell r="C56">
            <v>7</v>
          </cell>
          <cell r="D56" t="str">
            <v>17</v>
          </cell>
          <cell r="E56" t="str">
            <v>2000Minnesota</v>
          </cell>
          <cell r="F56">
            <v>2000</v>
          </cell>
          <cell r="G56" t="str">
            <v>Minnesota</v>
          </cell>
          <cell r="H56" t="str">
            <v>Presidential</v>
          </cell>
          <cell r="J56">
            <v>1</v>
          </cell>
          <cell r="K56">
            <v>1109659</v>
          </cell>
          <cell r="L56">
            <v>1168266</v>
          </cell>
          <cell r="M56">
            <v>1</v>
          </cell>
          <cell r="N56">
            <v>2.5728239516226391E-2</v>
          </cell>
          <cell r="O56">
            <v>19</v>
          </cell>
          <cell r="P56">
            <v>-1</v>
          </cell>
          <cell r="Q56">
            <v>-0.5126436781609196</v>
          </cell>
          <cell r="R56">
            <v>0.48505747126436782</v>
          </cell>
          <cell r="S56">
            <v>0.04</v>
          </cell>
          <cell r="T56">
            <v>1327.33</v>
          </cell>
          <cell r="U56">
            <v>0.1953</v>
          </cell>
          <cell r="V56">
            <v>10481.56</v>
          </cell>
          <cell r="W56">
            <v>0.25219999999999998</v>
          </cell>
          <cell r="X56">
            <v>4.0921764488106618</v>
          </cell>
          <cell r="Y56">
            <v>0.73859778597785963</v>
          </cell>
          <cell r="Z56">
            <v>0.81</v>
          </cell>
          <cell r="AA56">
            <v>0.67833025830258298</v>
          </cell>
          <cell r="AB56">
            <v>0.112</v>
          </cell>
          <cell r="AC56">
            <v>0.49880996309963094</v>
          </cell>
          <cell r="AD56">
            <v>5.3999999999999999E-2</v>
          </cell>
          <cell r="AE56">
            <v>0.51035055350553504</v>
          </cell>
          <cell r="AF56">
            <v>2.4E-2</v>
          </cell>
          <cell r="AG56">
            <v>0.44238929889298884</v>
          </cell>
          <cell r="AH56">
            <v>0.14299999999999999</v>
          </cell>
          <cell r="AI56">
            <v>0.69243542435424354</v>
          </cell>
          <cell r="AJ56">
            <v>0.30299999999999999</v>
          </cell>
          <cell r="AK56">
            <v>0.82451107011070102</v>
          </cell>
          <cell r="AL56">
            <v>0.28899999999999998</v>
          </cell>
          <cell r="AM56">
            <v>0.86297970479704789</v>
          </cell>
          <cell r="AN56">
            <v>0.26500000000000001</v>
          </cell>
          <cell r="AO56">
            <v>0.40776752767527669</v>
          </cell>
          <cell r="AP56">
            <v>9.1999999999999998E-2</v>
          </cell>
          <cell r="AQ56">
            <v>0.60523985239852385</v>
          </cell>
          <cell r="AR56">
            <v>0.29499999999999998</v>
          </cell>
          <cell r="AS56">
            <v>0.83605166051660507</v>
          </cell>
          <cell r="AT56">
            <v>0.50600000000000001</v>
          </cell>
          <cell r="AU56">
            <v>1.0771217712177119</v>
          </cell>
        </row>
        <row r="57">
          <cell r="A57" t="str">
            <v>Red</v>
          </cell>
          <cell r="B57">
            <v>1</v>
          </cell>
          <cell r="C57">
            <v>8</v>
          </cell>
          <cell r="D57" t="str">
            <v>18</v>
          </cell>
          <cell r="E57" t="str">
            <v>2000Nevada</v>
          </cell>
          <cell r="F57">
            <v>2000</v>
          </cell>
          <cell r="G57" t="str">
            <v>Nevada</v>
          </cell>
          <cell r="H57" t="str">
            <v>Presidential</v>
          </cell>
          <cell r="J57">
            <v>1</v>
          </cell>
          <cell r="K57">
            <v>301575</v>
          </cell>
          <cell r="L57">
            <v>279978</v>
          </cell>
          <cell r="M57">
            <v>0</v>
          </cell>
          <cell r="N57">
            <v>-3.7136769993448573E-2</v>
          </cell>
          <cell r="O57">
            <v>19</v>
          </cell>
          <cell r="P57">
            <v>-1</v>
          </cell>
          <cell r="Q57">
            <v>-0.5126436781609196</v>
          </cell>
          <cell r="R57">
            <v>0.48505747126436782</v>
          </cell>
          <cell r="S57">
            <v>0.04</v>
          </cell>
          <cell r="T57">
            <v>1327.33</v>
          </cell>
          <cell r="U57">
            <v>0.1953</v>
          </cell>
          <cell r="V57">
            <v>10481.56</v>
          </cell>
          <cell r="W57">
            <v>0.25219999999999998</v>
          </cell>
          <cell r="X57">
            <v>4.0921764488106618</v>
          </cell>
          <cell r="Y57">
            <v>0.48035424354243533</v>
          </cell>
          <cell r="Z57">
            <v>0.81</v>
          </cell>
          <cell r="AA57">
            <v>0.44115867158671584</v>
          </cell>
          <cell r="AB57">
            <v>0.112</v>
          </cell>
          <cell r="AC57">
            <v>0.32440590405904057</v>
          </cell>
          <cell r="AD57">
            <v>5.3999999999999999E-2</v>
          </cell>
          <cell r="AE57">
            <v>0.33191143911439114</v>
          </cell>
          <cell r="AF57">
            <v>2.4E-2</v>
          </cell>
          <cell r="AG57">
            <v>0.28771217712177116</v>
          </cell>
          <cell r="AH57">
            <v>0.14299999999999999</v>
          </cell>
          <cell r="AI57">
            <v>0.45033210332103318</v>
          </cell>
          <cell r="AJ57">
            <v>0.30299999999999999</v>
          </cell>
          <cell r="AK57">
            <v>0.53622878228782289</v>
          </cell>
          <cell r="AL57">
            <v>0.28899999999999998</v>
          </cell>
          <cell r="AM57">
            <v>0.56124723247232466</v>
          </cell>
          <cell r="AN57">
            <v>0.26500000000000001</v>
          </cell>
          <cell r="AO57">
            <v>0.26519557195571952</v>
          </cell>
          <cell r="AP57">
            <v>9.1999999999999998E-2</v>
          </cell>
          <cell r="AQ57">
            <v>0.39362361623616232</v>
          </cell>
          <cell r="AR57">
            <v>0.29499999999999998</v>
          </cell>
          <cell r="AS57">
            <v>0.54373431734317335</v>
          </cell>
          <cell r="AT57">
            <v>0.50600000000000001</v>
          </cell>
          <cell r="AU57">
            <v>0.70051660516605152</v>
          </cell>
        </row>
        <row r="58">
          <cell r="A58" t="str">
            <v>Red</v>
          </cell>
          <cell r="B58">
            <v>1</v>
          </cell>
          <cell r="C58">
            <v>9</v>
          </cell>
          <cell r="D58" t="str">
            <v>19</v>
          </cell>
          <cell r="E58" t="str">
            <v>2000New Hampshire</v>
          </cell>
          <cell r="F58">
            <v>2000</v>
          </cell>
          <cell r="G58" t="str">
            <v>New Hampshire</v>
          </cell>
          <cell r="H58" t="str">
            <v>Presidential</v>
          </cell>
          <cell r="J58">
            <v>1</v>
          </cell>
          <cell r="K58">
            <v>273559</v>
          </cell>
          <cell r="L58">
            <v>266348</v>
          </cell>
          <cell r="M58">
            <v>0</v>
          </cell>
          <cell r="N58">
            <v>-1.3356003904376124E-2</v>
          </cell>
          <cell r="O58">
            <v>19</v>
          </cell>
          <cell r="P58">
            <v>-1</v>
          </cell>
          <cell r="Q58">
            <v>-0.5126436781609196</v>
          </cell>
          <cell r="R58">
            <v>0.48505747126436782</v>
          </cell>
          <cell r="S58">
            <v>0.04</v>
          </cell>
          <cell r="T58">
            <v>1327.33</v>
          </cell>
          <cell r="U58">
            <v>0.1953</v>
          </cell>
          <cell r="V58">
            <v>10481.56</v>
          </cell>
          <cell r="W58">
            <v>0.25219999999999998</v>
          </cell>
          <cell r="X58">
            <v>4.0921764488106618</v>
          </cell>
          <cell r="Y58">
            <v>0.67908487084870839</v>
          </cell>
          <cell r="Z58">
            <v>0.81</v>
          </cell>
          <cell r="AA58">
            <v>0.62367343173431733</v>
          </cell>
          <cell r="AB58">
            <v>0.112</v>
          </cell>
          <cell r="AC58">
            <v>0.45861808118081177</v>
          </cell>
          <cell r="AD58">
            <v>5.3999999999999999E-2</v>
          </cell>
          <cell r="AE58">
            <v>0.46922878228782289</v>
          </cell>
          <cell r="AF58">
            <v>2.4E-2</v>
          </cell>
          <cell r="AG58">
            <v>0.40674354243542427</v>
          </cell>
          <cell r="AH58">
            <v>0.14299999999999999</v>
          </cell>
          <cell r="AI58">
            <v>0.63664206642066423</v>
          </cell>
          <cell r="AJ58">
            <v>0.30299999999999999</v>
          </cell>
          <cell r="AK58">
            <v>0.75807564575645747</v>
          </cell>
          <cell r="AL58">
            <v>0.28899999999999998</v>
          </cell>
          <cell r="AM58">
            <v>0.7934446494464944</v>
          </cell>
          <cell r="AN58">
            <v>0.26500000000000001</v>
          </cell>
          <cell r="AO58">
            <v>0.37491143911439112</v>
          </cell>
          <cell r="AP58">
            <v>9.1999999999999998E-2</v>
          </cell>
          <cell r="AQ58">
            <v>0.55647232472324715</v>
          </cell>
          <cell r="AR58">
            <v>0.29499999999999998</v>
          </cell>
          <cell r="AS58">
            <v>0.76868634686346859</v>
          </cell>
          <cell r="AT58">
            <v>0.50600000000000001</v>
          </cell>
          <cell r="AU58">
            <v>0.99033210332103305</v>
          </cell>
        </row>
        <row r="59">
          <cell r="A59" t="str">
            <v>Red</v>
          </cell>
          <cell r="B59">
            <v>1</v>
          </cell>
          <cell r="C59">
            <v>10</v>
          </cell>
          <cell r="D59" t="str">
            <v>110</v>
          </cell>
          <cell r="E59" t="str">
            <v>2000North Carolina</v>
          </cell>
          <cell r="F59">
            <v>2000</v>
          </cell>
          <cell r="G59" t="str">
            <v>North Carolina</v>
          </cell>
          <cell r="H59" t="str">
            <v>Presidential</v>
          </cell>
          <cell r="J59">
            <v>1</v>
          </cell>
          <cell r="K59">
            <v>1631163</v>
          </cell>
          <cell r="L59">
            <v>1257692</v>
          </cell>
          <cell r="M59">
            <v>0</v>
          </cell>
          <cell r="N59">
            <v>-0.12927993963006104</v>
          </cell>
          <cell r="O59">
            <v>19</v>
          </cell>
          <cell r="P59">
            <v>-1</v>
          </cell>
          <cell r="Q59">
            <v>-0.5126436781609196</v>
          </cell>
          <cell r="R59">
            <v>0.48505747126436782</v>
          </cell>
          <cell r="S59">
            <v>0.04</v>
          </cell>
          <cell r="T59">
            <v>1327.33</v>
          </cell>
          <cell r="U59">
            <v>0.1953</v>
          </cell>
          <cell r="V59">
            <v>10481.56</v>
          </cell>
          <cell r="W59">
            <v>0.25219999999999998</v>
          </cell>
          <cell r="X59">
            <v>4.0921764488106618</v>
          </cell>
          <cell r="Y59">
            <v>0.53880442804428041</v>
          </cell>
          <cell r="Z59">
            <v>0.81</v>
          </cell>
          <cell r="AA59">
            <v>0.49483948339483397</v>
          </cell>
          <cell r="AB59">
            <v>0.112</v>
          </cell>
          <cell r="AC59">
            <v>0.363880073800738</v>
          </cell>
          <cell r="AD59">
            <v>5.3999999999999999E-2</v>
          </cell>
          <cell r="AE59">
            <v>0.37229889298892993</v>
          </cell>
          <cell r="AF59">
            <v>2.4E-2</v>
          </cell>
          <cell r="AG59">
            <v>0.32272140221402212</v>
          </cell>
          <cell r="AH59">
            <v>0.14299999999999999</v>
          </cell>
          <cell r="AI59">
            <v>0.50512915129151292</v>
          </cell>
          <cell r="AJ59">
            <v>0.30299999999999999</v>
          </cell>
          <cell r="AK59">
            <v>0.6014778597785978</v>
          </cell>
          <cell r="AL59">
            <v>0.28899999999999998</v>
          </cell>
          <cell r="AM59">
            <v>0.62954059040590404</v>
          </cell>
          <cell r="AN59">
            <v>0.26500000000000001</v>
          </cell>
          <cell r="AO59">
            <v>0.29746494464944651</v>
          </cell>
          <cell r="AP59">
            <v>9.1999999999999998E-2</v>
          </cell>
          <cell r="AQ59">
            <v>0.441520295202952</v>
          </cell>
          <cell r="AR59">
            <v>0.29499999999999998</v>
          </cell>
          <cell r="AS59">
            <v>0.60989667896678967</v>
          </cell>
          <cell r="AT59">
            <v>0.50600000000000001</v>
          </cell>
          <cell r="AU59">
            <v>0.78575645756457557</v>
          </cell>
        </row>
        <row r="60">
          <cell r="A60" t="str">
            <v>Blue</v>
          </cell>
          <cell r="B60">
            <v>1</v>
          </cell>
          <cell r="C60">
            <v>11</v>
          </cell>
          <cell r="D60" t="str">
            <v>111</v>
          </cell>
          <cell r="E60" t="str">
            <v>2000Wisconsin</v>
          </cell>
          <cell r="F60">
            <v>2000</v>
          </cell>
          <cell r="G60" t="str">
            <v>Wisconsin</v>
          </cell>
          <cell r="H60" t="str">
            <v>Presidential</v>
          </cell>
          <cell r="J60">
            <v>1</v>
          </cell>
          <cell r="K60">
            <v>1237279</v>
          </cell>
          <cell r="L60">
            <v>1242987</v>
          </cell>
          <cell r="M60">
            <v>1</v>
          </cell>
          <cell r="N60">
            <v>2.3013660631561292E-3</v>
          </cell>
          <cell r="O60">
            <v>19</v>
          </cell>
          <cell r="P60">
            <v>-1</v>
          </cell>
          <cell r="Q60">
            <v>-0.5126436781609196</v>
          </cell>
          <cell r="R60">
            <v>0.48505747126436782</v>
          </cell>
          <cell r="S60">
            <v>0.04</v>
          </cell>
          <cell r="T60">
            <v>1327.33</v>
          </cell>
          <cell r="U60">
            <v>0.1953</v>
          </cell>
          <cell r="V60">
            <v>10481.56</v>
          </cell>
          <cell r="W60">
            <v>0.25219999999999998</v>
          </cell>
          <cell r="X60">
            <v>4.0921764488106618</v>
          </cell>
          <cell r="Y60">
            <v>0.71840590405904048</v>
          </cell>
          <cell r="Z60">
            <v>0.81</v>
          </cell>
          <cell r="AA60">
            <v>0.65978597785977866</v>
          </cell>
          <cell r="AB60">
            <v>0.112</v>
          </cell>
          <cell r="AC60">
            <v>0.48517343173431737</v>
          </cell>
          <cell r="AD60">
            <v>5.3999999999999999E-2</v>
          </cell>
          <cell r="AE60">
            <v>0.49639852398523987</v>
          </cell>
          <cell r="AF60">
            <v>2.4E-2</v>
          </cell>
          <cell r="AG60">
            <v>0.4302952029520295</v>
          </cell>
          <cell r="AH60">
            <v>0.14299999999999999</v>
          </cell>
          <cell r="AI60">
            <v>0.6735055350553506</v>
          </cell>
          <cell r="AJ60">
            <v>0.30299999999999999</v>
          </cell>
          <cell r="AK60">
            <v>0.80197047970479707</v>
          </cell>
          <cell r="AL60">
            <v>0.28899999999999998</v>
          </cell>
          <cell r="AM60">
            <v>0.83938745387453884</v>
          </cell>
          <cell r="AN60">
            <v>0.26500000000000001</v>
          </cell>
          <cell r="AO60">
            <v>0.39661992619926201</v>
          </cell>
          <cell r="AP60">
            <v>9.1999999999999998E-2</v>
          </cell>
          <cell r="AQ60">
            <v>0.58869372693726929</v>
          </cell>
          <cell r="AR60">
            <v>0.29499999999999998</v>
          </cell>
          <cell r="AS60">
            <v>0.81319557195571956</v>
          </cell>
          <cell r="AT60">
            <v>0.50600000000000001</v>
          </cell>
          <cell r="AU60">
            <v>1.0476752767527675</v>
          </cell>
        </row>
        <row r="61">
          <cell r="A61" t="str">
            <v>Red</v>
          </cell>
          <cell r="B61">
            <v>1</v>
          </cell>
          <cell r="C61">
            <v>12</v>
          </cell>
          <cell r="D61" t="str">
            <v>112</v>
          </cell>
          <cell r="E61" t="str">
            <v>2000Virginia</v>
          </cell>
          <cell r="F61">
            <v>2000</v>
          </cell>
          <cell r="G61" t="str">
            <v>Virginia</v>
          </cell>
          <cell r="H61" t="str">
            <v>Presidential</v>
          </cell>
          <cell r="J61">
            <v>1</v>
          </cell>
          <cell r="K61">
            <v>1437490</v>
          </cell>
          <cell r="L61">
            <v>1217290</v>
          </cell>
          <cell r="M61">
            <v>0</v>
          </cell>
          <cell r="N61">
            <v>-8.2944726116665035E-2</v>
          </cell>
          <cell r="O61">
            <v>19</v>
          </cell>
          <cell r="P61">
            <v>-1</v>
          </cell>
          <cell r="Q61">
            <v>-0.5126436781609196</v>
          </cell>
          <cell r="R61">
            <v>0.48505747126436782</v>
          </cell>
          <cell r="S61">
            <v>0.04</v>
          </cell>
          <cell r="T61">
            <v>1327.33</v>
          </cell>
          <cell r="U61">
            <v>0.1953</v>
          </cell>
          <cell r="V61">
            <v>10481.56</v>
          </cell>
          <cell r="W61">
            <v>0.25219999999999998</v>
          </cell>
          <cell r="X61">
            <v>4.0921764488106618</v>
          </cell>
          <cell r="Y61">
            <v>0.57387453874538741</v>
          </cell>
          <cell r="Z61">
            <v>0.81</v>
          </cell>
          <cell r="AA61">
            <v>0.52704797047970486</v>
          </cell>
          <cell r="AB61">
            <v>0.112</v>
          </cell>
          <cell r="AC61">
            <v>0.38756457564575647</v>
          </cell>
          <cell r="AD61">
            <v>5.3999999999999999E-2</v>
          </cell>
          <cell r="AE61">
            <v>0.39653136531365318</v>
          </cell>
          <cell r="AF61">
            <v>2.4E-2</v>
          </cell>
          <cell r="AG61">
            <v>0.3437269372693727</v>
          </cell>
          <cell r="AH61">
            <v>0.14299999999999999</v>
          </cell>
          <cell r="AI61">
            <v>0.53800738007380078</v>
          </cell>
          <cell r="AJ61">
            <v>0.30299999999999999</v>
          </cell>
          <cell r="AK61">
            <v>0.64062730627306275</v>
          </cell>
          <cell r="AL61">
            <v>0.28899999999999998</v>
          </cell>
          <cell r="AM61">
            <v>0.67051660516605172</v>
          </cell>
          <cell r="AN61">
            <v>0.26500000000000001</v>
          </cell>
          <cell r="AO61">
            <v>0.31682656826568267</v>
          </cell>
          <cell r="AP61">
            <v>9.1999999999999998E-2</v>
          </cell>
          <cell r="AQ61">
            <v>0.47025830258302581</v>
          </cell>
          <cell r="AR61">
            <v>0.29499999999999998</v>
          </cell>
          <cell r="AS61">
            <v>0.64959409594095952</v>
          </cell>
          <cell r="AT61">
            <v>0.50600000000000001</v>
          </cell>
          <cell r="AU61">
            <v>0.83690036900369003</v>
          </cell>
        </row>
        <row r="62">
          <cell r="A62" t="str">
            <v>Blue</v>
          </cell>
          <cell r="B62">
            <v>1</v>
          </cell>
          <cell r="C62">
            <v>1</v>
          </cell>
          <cell r="D62" t="str">
            <v>11</v>
          </cell>
          <cell r="E62" t="str">
            <v>1996Ohio</v>
          </cell>
          <cell r="F62">
            <v>1996</v>
          </cell>
          <cell r="G62" t="str">
            <v>Ohio</v>
          </cell>
          <cell r="H62" t="str">
            <v>Presidential</v>
          </cell>
          <cell r="J62">
            <v>1</v>
          </cell>
          <cell r="K62">
            <v>1859883</v>
          </cell>
          <cell r="L62">
            <v>2148222</v>
          </cell>
          <cell r="M62">
            <v>1</v>
          </cell>
          <cell r="N62">
            <v>7.1938983634410772E-2</v>
          </cell>
          <cell r="O62">
            <v>18</v>
          </cell>
          <cell r="P62">
            <v>3</v>
          </cell>
          <cell r="Q62">
            <v>0.47586206896551725</v>
          </cell>
          <cell r="R62">
            <v>0.4689655172413793</v>
          </cell>
          <cell r="S62">
            <v>5.6000000000000001E-2</v>
          </cell>
          <cell r="T62">
            <v>541.72</v>
          </cell>
          <cell r="U62">
            <v>0.34110000000000001</v>
          </cell>
          <cell r="V62">
            <v>4494.28</v>
          </cell>
          <cell r="W62">
            <v>0.33450000000000002</v>
          </cell>
          <cell r="X62">
            <v>3.7958812294258735</v>
          </cell>
          <cell r="Y62">
            <v>0.58400386847195374</v>
          </cell>
          <cell r="Z62">
            <v>0.82699999999999996</v>
          </cell>
          <cell r="AA62">
            <v>0.51542359767891688</v>
          </cell>
          <cell r="AB62">
            <v>0.104</v>
          </cell>
          <cell r="AC62">
            <v>0.40612379110251456</v>
          </cell>
          <cell r="AD62">
            <v>4.5999999999999999E-2</v>
          </cell>
          <cell r="AE62">
            <v>0.43291295938104457</v>
          </cell>
          <cell r="AF62">
            <v>2.1999999999999999E-2</v>
          </cell>
          <cell r="AG62">
            <v>0.354688588007737</v>
          </cell>
          <cell r="AH62">
            <v>0.14899999999999999</v>
          </cell>
          <cell r="AI62">
            <v>0.54114119922630566</v>
          </cell>
          <cell r="AJ62">
            <v>0.318</v>
          </cell>
          <cell r="AK62">
            <v>0.66972920696324967</v>
          </cell>
          <cell r="AL62">
            <v>0.26600000000000001</v>
          </cell>
          <cell r="AM62">
            <v>0.70401934235976804</v>
          </cell>
          <cell r="AN62">
            <v>0.26800000000000002</v>
          </cell>
          <cell r="AO62">
            <v>0.34075822050290139</v>
          </cell>
          <cell r="AP62">
            <v>0.107</v>
          </cell>
          <cell r="AQ62">
            <v>0.48649129593810453</v>
          </cell>
          <cell r="AR62">
            <v>0.30599999999999999</v>
          </cell>
          <cell r="AS62">
            <v>0.66972920696324967</v>
          </cell>
          <cell r="AT62">
            <v>0.48599999999999999</v>
          </cell>
          <cell r="AU62">
            <v>0.87975628626692459</v>
          </cell>
        </row>
        <row r="63">
          <cell r="A63" t="str">
            <v>Blue</v>
          </cell>
          <cell r="B63">
            <v>1</v>
          </cell>
          <cell r="C63">
            <v>2</v>
          </cell>
          <cell r="D63" t="str">
            <v>12</v>
          </cell>
          <cell r="E63" t="str">
            <v>1996Pennsylvania</v>
          </cell>
          <cell r="F63">
            <v>1996</v>
          </cell>
          <cell r="G63" t="str">
            <v>Pennsylvania</v>
          </cell>
          <cell r="H63" t="str">
            <v>Presidential</v>
          </cell>
          <cell r="J63">
            <v>1</v>
          </cell>
          <cell r="K63">
            <v>1801169</v>
          </cell>
          <cell r="L63">
            <v>2215819</v>
          </cell>
          <cell r="M63">
            <v>1</v>
          </cell>
          <cell r="N63">
            <v>0.10322410721665089</v>
          </cell>
          <cell r="O63">
            <v>18</v>
          </cell>
          <cell r="P63">
            <v>3</v>
          </cell>
          <cell r="Q63">
            <v>0.47586206896551725</v>
          </cell>
          <cell r="R63">
            <v>0.4689655172413793</v>
          </cell>
          <cell r="S63">
            <v>5.6000000000000001E-2</v>
          </cell>
          <cell r="T63">
            <v>541.72</v>
          </cell>
          <cell r="U63">
            <v>0.34110000000000001</v>
          </cell>
          <cell r="V63">
            <v>4494.28</v>
          </cell>
          <cell r="W63">
            <v>0.33450000000000002</v>
          </cell>
          <cell r="X63">
            <v>3.7958812294258735</v>
          </cell>
          <cell r="Y63">
            <v>0.52391682785299809</v>
          </cell>
          <cell r="Z63">
            <v>0.82699999999999996</v>
          </cell>
          <cell r="AA63">
            <v>0.46239264990328816</v>
          </cell>
          <cell r="AB63">
            <v>0.104</v>
          </cell>
          <cell r="AC63">
            <v>0.36433849129593809</v>
          </cell>
          <cell r="AD63">
            <v>4.5999999999999999E-2</v>
          </cell>
          <cell r="AE63">
            <v>0.38837137330754351</v>
          </cell>
          <cell r="AF63">
            <v>2.1999999999999999E-2</v>
          </cell>
          <cell r="AG63">
            <v>0.31819535783365571</v>
          </cell>
          <cell r="AH63">
            <v>0.14899999999999999</v>
          </cell>
          <cell r="AI63">
            <v>0.48546421663442935</v>
          </cell>
          <cell r="AJ63">
            <v>0.318</v>
          </cell>
          <cell r="AK63">
            <v>0.60082205029013536</v>
          </cell>
          <cell r="AL63">
            <v>0.26600000000000001</v>
          </cell>
          <cell r="AM63">
            <v>0.63158413926499035</v>
          </cell>
          <cell r="AN63">
            <v>0.26800000000000002</v>
          </cell>
          <cell r="AO63">
            <v>0.30569825918762089</v>
          </cell>
          <cell r="AP63">
            <v>0.107</v>
          </cell>
          <cell r="AQ63">
            <v>0.43643713733075434</v>
          </cell>
          <cell r="AR63">
            <v>0.30599999999999999</v>
          </cell>
          <cell r="AS63">
            <v>0.60082205029013536</v>
          </cell>
          <cell r="AT63">
            <v>0.48599999999999999</v>
          </cell>
          <cell r="AU63">
            <v>0.78923984526112179</v>
          </cell>
        </row>
        <row r="64">
          <cell r="A64" t="str">
            <v>Blue</v>
          </cell>
          <cell r="B64">
            <v>1</v>
          </cell>
          <cell r="C64">
            <v>3</v>
          </cell>
          <cell r="D64" t="str">
            <v>13</v>
          </cell>
          <cell r="E64" t="str">
            <v>1996Michigan</v>
          </cell>
          <cell r="F64">
            <v>1996</v>
          </cell>
          <cell r="G64" t="str">
            <v>Michigan</v>
          </cell>
          <cell r="H64" t="str">
            <v>Presidential</v>
          </cell>
          <cell r="J64">
            <v>1</v>
          </cell>
          <cell r="K64">
            <v>1481212</v>
          </cell>
          <cell r="L64">
            <v>1989653</v>
          </cell>
          <cell r="M64">
            <v>1</v>
          </cell>
          <cell r="N64">
            <v>0.1464882673339355</v>
          </cell>
          <cell r="O64">
            <v>18</v>
          </cell>
          <cell r="P64">
            <v>3</v>
          </cell>
          <cell r="Q64">
            <v>0.47586206896551725</v>
          </cell>
          <cell r="R64">
            <v>0.4689655172413793</v>
          </cell>
          <cell r="S64">
            <v>5.6000000000000001E-2</v>
          </cell>
          <cell r="T64">
            <v>541.72</v>
          </cell>
          <cell r="U64">
            <v>0.34110000000000001</v>
          </cell>
          <cell r="V64">
            <v>4494.28</v>
          </cell>
          <cell r="W64">
            <v>0.33450000000000002</v>
          </cell>
          <cell r="X64">
            <v>3.7958812294258735</v>
          </cell>
          <cell r="Y64">
            <v>0.58294970986460348</v>
          </cell>
          <cell r="Z64">
            <v>0.82699999999999996</v>
          </cell>
          <cell r="AA64">
            <v>0.51449323017408122</v>
          </cell>
          <cell r="AB64">
            <v>0.104</v>
          </cell>
          <cell r="AC64">
            <v>0.40539071566731144</v>
          </cell>
          <cell r="AD64">
            <v>4.5999999999999999E-2</v>
          </cell>
          <cell r="AE64">
            <v>0.43213152804642169</v>
          </cell>
          <cell r="AF64">
            <v>2.1999999999999999E-2</v>
          </cell>
          <cell r="AG64">
            <v>0.35404835589941974</v>
          </cell>
          <cell r="AH64">
            <v>0.14899999999999999</v>
          </cell>
          <cell r="AI64">
            <v>0.54016441005802707</v>
          </cell>
          <cell r="AJ64">
            <v>0.318</v>
          </cell>
          <cell r="AK64">
            <v>0.66852030947775631</v>
          </cell>
          <cell r="AL64">
            <v>0.26600000000000001</v>
          </cell>
          <cell r="AM64">
            <v>0.70274854932301745</v>
          </cell>
          <cell r="AN64">
            <v>0.26800000000000002</v>
          </cell>
          <cell r="AO64">
            <v>0.34014313346228242</v>
          </cell>
          <cell r="AP64">
            <v>0.107</v>
          </cell>
          <cell r="AQ64">
            <v>0.48561315280464218</v>
          </cell>
          <cell r="AR64">
            <v>0.30599999999999999</v>
          </cell>
          <cell r="AS64">
            <v>0.66852030947775631</v>
          </cell>
          <cell r="AT64">
            <v>0.48599999999999999</v>
          </cell>
          <cell r="AU64">
            <v>0.87816827852998058</v>
          </cell>
        </row>
        <row r="65">
          <cell r="A65" t="str">
            <v>Blue</v>
          </cell>
          <cell r="B65">
            <v>1</v>
          </cell>
          <cell r="C65">
            <v>4</v>
          </cell>
          <cell r="D65" t="str">
            <v>14</v>
          </cell>
          <cell r="E65" t="str">
            <v>1996Florida</v>
          </cell>
          <cell r="F65">
            <v>1996</v>
          </cell>
          <cell r="G65" t="str">
            <v>Florida</v>
          </cell>
          <cell r="H65" t="str">
            <v>Presidential</v>
          </cell>
          <cell r="J65">
            <v>1</v>
          </cell>
          <cell r="K65">
            <v>2244536</v>
          </cell>
          <cell r="L65">
            <v>2546870</v>
          </cell>
          <cell r="M65">
            <v>1</v>
          </cell>
          <cell r="N65">
            <v>6.3099223902128104E-2</v>
          </cell>
          <cell r="O65">
            <v>18</v>
          </cell>
          <cell r="P65">
            <v>3</v>
          </cell>
          <cell r="Q65">
            <v>0.47586206896551725</v>
          </cell>
          <cell r="R65">
            <v>0.4689655172413793</v>
          </cell>
          <cell r="S65">
            <v>5.6000000000000001E-2</v>
          </cell>
          <cell r="T65">
            <v>541.72</v>
          </cell>
          <cell r="U65">
            <v>0.34110000000000001</v>
          </cell>
          <cell r="V65">
            <v>4494.28</v>
          </cell>
          <cell r="W65">
            <v>0.33450000000000002</v>
          </cell>
          <cell r="X65">
            <v>3.7958812294258735</v>
          </cell>
          <cell r="Y65">
            <v>0.54710831721470032</v>
          </cell>
          <cell r="Z65">
            <v>0.82699999999999996</v>
          </cell>
          <cell r="AA65">
            <v>0.48286073500967119</v>
          </cell>
          <cell r="AB65">
            <v>0.104</v>
          </cell>
          <cell r="AC65">
            <v>0.38046615087040625</v>
          </cell>
          <cell r="AD65">
            <v>4.5999999999999999E-2</v>
          </cell>
          <cell r="AE65">
            <v>0.40556286266924568</v>
          </cell>
          <cell r="AF65">
            <v>2.1999999999999999E-2</v>
          </cell>
          <cell r="AG65">
            <v>0.33228046421663449</v>
          </cell>
          <cell r="AH65">
            <v>0.14899999999999999</v>
          </cell>
          <cell r="AI65">
            <v>0.50695357833655708</v>
          </cell>
          <cell r="AJ65">
            <v>0.318</v>
          </cell>
          <cell r="AK65">
            <v>0.62741779497098649</v>
          </cell>
          <cell r="AL65">
            <v>0.26600000000000001</v>
          </cell>
          <cell r="AM65">
            <v>0.65954158607350111</v>
          </cell>
          <cell r="AN65">
            <v>0.26800000000000002</v>
          </cell>
          <cell r="AO65">
            <v>0.31923017408123794</v>
          </cell>
          <cell r="AP65">
            <v>0.107</v>
          </cell>
          <cell r="AQ65">
            <v>0.4557562862669246</v>
          </cell>
          <cell r="AR65">
            <v>0.30599999999999999</v>
          </cell>
          <cell r="AS65">
            <v>0.62741779497098649</v>
          </cell>
          <cell r="AT65">
            <v>0.48599999999999999</v>
          </cell>
          <cell r="AU65">
            <v>0.82417601547388786</v>
          </cell>
        </row>
        <row r="66">
          <cell r="A66" t="str">
            <v>Red</v>
          </cell>
          <cell r="B66">
            <v>1</v>
          </cell>
          <cell r="C66">
            <v>5</v>
          </cell>
          <cell r="D66" t="str">
            <v>15</v>
          </cell>
          <cell r="E66" t="str">
            <v>1996Colorado</v>
          </cell>
          <cell r="F66">
            <v>1996</v>
          </cell>
          <cell r="G66" t="str">
            <v>Colorado</v>
          </cell>
          <cell r="H66" t="str">
            <v>Presidential</v>
          </cell>
          <cell r="J66">
            <v>1</v>
          </cell>
          <cell r="K66">
            <v>691848</v>
          </cell>
          <cell r="L66">
            <v>671152</v>
          </cell>
          <cell r="M66">
            <v>0</v>
          </cell>
          <cell r="N66">
            <v>-1.5184152604548789E-2</v>
          </cell>
          <cell r="O66">
            <v>18</v>
          </cell>
          <cell r="P66">
            <v>3</v>
          </cell>
          <cell r="Q66">
            <v>0.47586206896551725</v>
          </cell>
          <cell r="R66">
            <v>0.4689655172413793</v>
          </cell>
          <cell r="S66">
            <v>5.6000000000000001E-2</v>
          </cell>
          <cell r="T66">
            <v>541.72</v>
          </cell>
          <cell r="U66">
            <v>0.34110000000000001</v>
          </cell>
          <cell r="V66">
            <v>4494.28</v>
          </cell>
          <cell r="W66">
            <v>0.33450000000000002</v>
          </cell>
          <cell r="X66">
            <v>3.7958812294258735</v>
          </cell>
          <cell r="Y66">
            <v>0.57451644100580279</v>
          </cell>
          <cell r="Z66">
            <v>0.82699999999999996</v>
          </cell>
          <cell r="AA66">
            <v>0.5070502901353966</v>
          </cell>
          <cell r="AB66">
            <v>0.104</v>
          </cell>
          <cell r="AC66">
            <v>0.39952611218568668</v>
          </cell>
          <cell r="AD66">
            <v>4.5999999999999999E-2</v>
          </cell>
          <cell r="AE66">
            <v>0.42588007736943911</v>
          </cell>
          <cell r="AF66">
            <v>2.1999999999999999E-2</v>
          </cell>
          <cell r="AG66">
            <v>0.34892649903288209</v>
          </cell>
          <cell r="AH66">
            <v>0.14899999999999999</v>
          </cell>
          <cell r="AI66">
            <v>0.53235009671179889</v>
          </cell>
          <cell r="AJ66">
            <v>0.318</v>
          </cell>
          <cell r="AK66">
            <v>0.65884912959381048</v>
          </cell>
          <cell r="AL66">
            <v>0.26600000000000001</v>
          </cell>
          <cell r="AM66">
            <v>0.69258220502901369</v>
          </cell>
          <cell r="AN66">
            <v>0.26800000000000002</v>
          </cell>
          <cell r="AO66">
            <v>0.3352224371373308</v>
          </cell>
          <cell r="AP66">
            <v>0.107</v>
          </cell>
          <cell r="AQ66">
            <v>0.47858800773694399</v>
          </cell>
          <cell r="AR66">
            <v>0.30599999999999999</v>
          </cell>
          <cell r="AS66">
            <v>0.65884912959381048</v>
          </cell>
          <cell r="AT66">
            <v>0.48599999999999999</v>
          </cell>
          <cell r="AU66">
            <v>0.86546421663442941</v>
          </cell>
        </row>
        <row r="67">
          <cell r="A67" t="str">
            <v>Blue</v>
          </cell>
          <cell r="B67">
            <v>1</v>
          </cell>
          <cell r="C67">
            <v>6</v>
          </cell>
          <cell r="D67" t="str">
            <v>16</v>
          </cell>
          <cell r="E67" t="str">
            <v>1996Iowa</v>
          </cell>
          <cell r="F67">
            <v>1996</v>
          </cell>
          <cell r="G67" t="str">
            <v>Iowa</v>
          </cell>
          <cell r="H67" t="str">
            <v>Presidential</v>
          </cell>
          <cell r="J67">
            <v>1</v>
          </cell>
          <cell r="K67">
            <v>492644</v>
          </cell>
          <cell r="L67">
            <v>620258</v>
          </cell>
          <cell r="M67">
            <v>1</v>
          </cell>
          <cell r="N67">
            <v>0.11466777847465455</v>
          </cell>
          <cell r="O67">
            <v>18</v>
          </cell>
          <cell r="P67">
            <v>3</v>
          </cell>
          <cell r="Q67">
            <v>0.47586206896551725</v>
          </cell>
          <cell r="R67">
            <v>0.4689655172413793</v>
          </cell>
          <cell r="S67">
            <v>5.6000000000000001E-2</v>
          </cell>
          <cell r="T67">
            <v>541.72</v>
          </cell>
          <cell r="U67">
            <v>0.34110000000000001</v>
          </cell>
          <cell r="V67">
            <v>4494.28</v>
          </cell>
          <cell r="W67">
            <v>0.33450000000000002</v>
          </cell>
          <cell r="X67">
            <v>3.7958812294258735</v>
          </cell>
          <cell r="Y67">
            <v>0.61984526112185678</v>
          </cell>
          <cell r="Z67">
            <v>0.82699999999999996</v>
          </cell>
          <cell r="AA67">
            <v>0.54705609284332679</v>
          </cell>
          <cell r="AB67">
            <v>0.104</v>
          </cell>
          <cell r="AC67">
            <v>0.4310483558994197</v>
          </cell>
          <cell r="AD67">
            <v>4.5999999999999999E-2</v>
          </cell>
          <cell r="AE67">
            <v>0.45948162475822046</v>
          </cell>
          <cell r="AF67">
            <v>2.1999999999999999E-2</v>
          </cell>
          <cell r="AG67">
            <v>0.37645647969052221</v>
          </cell>
          <cell r="AH67">
            <v>0.14899999999999999</v>
          </cell>
          <cell r="AI67">
            <v>0.57435203094777554</v>
          </cell>
          <cell r="AJ67">
            <v>0.318</v>
          </cell>
          <cell r="AK67">
            <v>0.71083172147001927</v>
          </cell>
          <cell r="AL67">
            <v>0.26600000000000001</v>
          </cell>
          <cell r="AM67">
            <v>0.74722630560928427</v>
          </cell>
          <cell r="AN67">
            <v>0.26800000000000002</v>
          </cell>
          <cell r="AO67">
            <v>0.36167117988394581</v>
          </cell>
          <cell r="AP67">
            <v>0.107</v>
          </cell>
          <cell r="AQ67">
            <v>0.51634816247582205</v>
          </cell>
          <cell r="AR67">
            <v>0.30599999999999999</v>
          </cell>
          <cell r="AS67">
            <v>0.71083172147001927</v>
          </cell>
          <cell r="AT67">
            <v>0.48599999999999999</v>
          </cell>
          <cell r="AU67">
            <v>0.93374854932301721</v>
          </cell>
        </row>
        <row r="68">
          <cell r="A68" t="str">
            <v>Blue</v>
          </cell>
          <cell r="B68">
            <v>1</v>
          </cell>
          <cell r="C68">
            <v>7</v>
          </cell>
          <cell r="D68" t="str">
            <v>17</v>
          </cell>
          <cell r="E68" t="str">
            <v>1996Minnesota</v>
          </cell>
          <cell r="F68">
            <v>1996</v>
          </cell>
          <cell r="G68" t="str">
            <v>Minnesota</v>
          </cell>
          <cell r="H68" t="str">
            <v>Presidential</v>
          </cell>
          <cell r="J68">
            <v>1</v>
          </cell>
          <cell r="K68">
            <v>766395</v>
          </cell>
          <cell r="L68">
            <v>1120380</v>
          </cell>
          <cell r="M68">
            <v>1</v>
          </cell>
          <cell r="N68">
            <v>0.1876137854275152</v>
          </cell>
          <cell r="O68">
            <v>18</v>
          </cell>
          <cell r="P68">
            <v>3</v>
          </cell>
          <cell r="Q68">
            <v>0.47586206896551725</v>
          </cell>
          <cell r="R68">
            <v>0.4689655172413793</v>
          </cell>
          <cell r="S68">
            <v>5.6000000000000001E-2</v>
          </cell>
          <cell r="T68">
            <v>541.72</v>
          </cell>
          <cell r="U68">
            <v>0.34110000000000001</v>
          </cell>
          <cell r="V68">
            <v>4494.28</v>
          </cell>
          <cell r="W68">
            <v>0.33450000000000002</v>
          </cell>
          <cell r="X68">
            <v>3.7958812294258735</v>
          </cell>
          <cell r="Y68">
            <v>0.69679883945841403</v>
          </cell>
          <cell r="Z68">
            <v>0.82699999999999996</v>
          </cell>
          <cell r="AA68">
            <v>0.61497292069632492</v>
          </cell>
          <cell r="AB68">
            <v>0.104</v>
          </cell>
          <cell r="AC68">
            <v>0.48456286266924564</v>
          </cell>
          <cell r="AD68">
            <v>4.5999999999999999E-2</v>
          </cell>
          <cell r="AE68">
            <v>0.51652611218568667</v>
          </cell>
          <cell r="AF68">
            <v>2.1999999999999999E-2</v>
          </cell>
          <cell r="AG68">
            <v>0.42319342359767892</v>
          </cell>
          <cell r="AH68">
            <v>0.14899999999999999</v>
          </cell>
          <cell r="AI68">
            <v>0.64565764023210837</v>
          </cell>
          <cell r="AJ68">
            <v>0.318</v>
          </cell>
          <cell r="AK68">
            <v>0.79908123791102514</v>
          </cell>
          <cell r="AL68">
            <v>0.26600000000000001</v>
          </cell>
          <cell r="AM68">
            <v>0.8399941972920697</v>
          </cell>
          <cell r="AN68">
            <v>0.26800000000000002</v>
          </cell>
          <cell r="AO68">
            <v>0.40657253384912961</v>
          </cell>
          <cell r="AP68">
            <v>0.107</v>
          </cell>
          <cell r="AQ68">
            <v>0.58045261121856873</v>
          </cell>
          <cell r="AR68">
            <v>0.30599999999999999</v>
          </cell>
          <cell r="AS68">
            <v>0.79908123791102514</v>
          </cell>
          <cell r="AT68">
            <v>0.48599999999999999</v>
          </cell>
          <cell r="AU68">
            <v>1.0496731141199225</v>
          </cell>
        </row>
        <row r="69">
          <cell r="A69" t="str">
            <v>Blue</v>
          </cell>
          <cell r="B69">
            <v>1</v>
          </cell>
          <cell r="C69">
            <v>8</v>
          </cell>
          <cell r="D69" t="str">
            <v>18</v>
          </cell>
          <cell r="E69" t="str">
            <v>1996Nevada</v>
          </cell>
          <cell r="F69">
            <v>1996</v>
          </cell>
          <cell r="G69" t="str">
            <v>Nevada</v>
          </cell>
          <cell r="H69" t="str">
            <v>Presidential</v>
          </cell>
          <cell r="J69">
            <v>1</v>
          </cell>
          <cell r="K69">
            <v>199244</v>
          </cell>
          <cell r="L69">
            <v>203974</v>
          </cell>
          <cell r="M69">
            <v>1</v>
          </cell>
          <cell r="N69">
            <v>1.1730627104940751E-2</v>
          </cell>
          <cell r="O69">
            <v>18</v>
          </cell>
          <cell r="P69">
            <v>3</v>
          </cell>
          <cell r="Q69">
            <v>0.47586206896551725</v>
          </cell>
          <cell r="R69">
            <v>0.4689655172413793</v>
          </cell>
          <cell r="S69">
            <v>5.6000000000000001E-2</v>
          </cell>
          <cell r="T69">
            <v>541.72</v>
          </cell>
          <cell r="U69">
            <v>0.34110000000000001</v>
          </cell>
          <cell r="V69">
            <v>4494.28</v>
          </cell>
          <cell r="W69">
            <v>0.33450000000000002</v>
          </cell>
          <cell r="X69">
            <v>3.7958812294258735</v>
          </cell>
          <cell r="Y69">
            <v>0.43115087040618955</v>
          </cell>
          <cell r="Z69">
            <v>0.82699999999999996</v>
          </cell>
          <cell r="AA69">
            <v>0.38052030947775622</v>
          </cell>
          <cell r="AB69">
            <v>0.104</v>
          </cell>
          <cell r="AC69">
            <v>0.29982785299806575</v>
          </cell>
          <cell r="AD69">
            <v>4.5999999999999999E-2</v>
          </cell>
          <cell r="AE69">
            <v>0.31960541586073499</v>
          </cell>
          <cell r="AF69">
            <v>2.1999999999999999E-2</v>
          </cell>
          <cell r="AG69">
            <v>0.26185493230174078</v>
          </cell>
          <cell r="AH69">
            <v>0.14899999999999999</v>
          </cell>
          <cell r="AI69">
            <v>0.39950676982591871</v>
          </cell>
          <cell r="AJ69">
            <v>0.318</v>
          </cell>
          <cell r="AK69">
            <v>0.49443907156673106</v>
          </cell>
          <cell r="AL69">
            <v>0.26600000000000001</v>
          </cell>
          <cell r="AM69">
            <v>0.51975435203094777</v>
          </cell>
          <cell r="AN69">
            <v>0.26800000000000002</v>
          </cell>
          <cell r="AO69">
            <v>0.25157059961315276</v>
          </cell>
          <cell r="AP69">
            <v>0.107</v>
          </cell>
          <cell r="AQ69">
            <v>0.35916054158607347</v>
          </cell>
          <cell r="AR69">
            <v>0.30599999999999999</v>
          </cell>
          <cell r="AS69">
            <v>0.49443907156673106</v>
          </cell>
          <cell r="AT69">
            <v>0.48599999999999999</v>
          </cell>
          <cell r="AU69">
            <v>0.64949516441005795</v>
          </cell>
        </row>
        <row r="70">
          <cell r="A70" t="str">
            <v>Blue</v>
          </cell>
          <cell r="B70">
            <v>1</v>
          </cell>
          <cell r="C70">
            <v>9</v>
          </cell>
          <cell r="D70" t="str">
            <v>19</v>
          </cell>
          <cell r="E70" t="str">
            <v>1996New Hampshire</v>
          </cell>
          <cell r="F70">
            <v>1996</v>
          </cell>
          <cell r="G70" t="str">
            <v>New Hampshire</v>
          </cell>
          <cell r="H70" t="str">
            <v>Presidential</v>
          </cell>
          <cell r="J70">
            <v>1</v>
          </cell>
          <cell r="K70">
            <v>196486</v>
          </cell>
          <cell r="L70">
            <v>246166</v>
          </cell>
          <cell r="M70">
            <v>1</v>
          </cell>
          <cell r="N70">
            <v>0.1122326342137842</v>
          </cell>
          <cell r="O70">
            <v>18</v>
          </cell>
          <cell r="P70">
            <v>3</v>
          </cell>
          <cell r="Q70">
            <v>0.47586206896551725</v>
          </cell>
          <cell r="R70">
            <v>0.4689655172413793</v>
          </cell>
          <cell r="S70">
            <v>5.6000000000000001E-2</v>
          </cell>
          <cell r="T70">
            <v>541.72</v>
          </cell>
          <cell r="U70">
            <v>0.34110000000000001</v>
          </cell>
          <cell r="V70">
            <v>4494.28</v>
          </cell>
          <cell r="W70">
            <v>0.33450000000000002</v>
          </cell>
          <cell r="X70">
            <v>3.7958812294258735</v>
          </cell>
          <cell r="Y70">
            <v>0.61457446808510641</v>
          </cell>
          <cell r="Z70">
            <v>0.82699999999999996</v>
          </cell>
          <cell r="AA70">
            <v>0.54240425531914893</v>
          </cell>
          <cell r="AB70">
            <v>0.104</v>
          </cell>
          <cell r="AC70">
            <v>0.42738297872340425</v>
          </cell>
          <cell r="AD70">
            <v>4.5999999999999999E-2</v>
          </cell>
          <cell r="AE70">
            <v>0.45557446808510638</v>
          </cell>
          <cell r="AF70">
            <v>2.1999999999999999E-2</v>
          </cell>
          <cell r="AG70">
            <v>0.37325531914893617</v>
          </cell>
          <cell r="AH70">
            <v>0.14899999999999999</v>
          </cell>
          <cell r="AI70">
            <v>0.56946808510638292</v>
          </cell>
          <cell r="AJ70">
            <v>0.318</v>
          </cell>
          <cell r="AK70">
            <v>0.70478723404255317</v>
          </cell>
          <cell r="AL70">
            <v>0.26600000000000001</v>
          </cell>
          <cell r="AM70">
            <v>0.74087234042553196</v>
          </cell>
          <cell r="AN70">
            <v>0.26800000000000002</v>
          </cell>
          <cell r="AO70">
            <v>0.35859574468085104</v>
          </cell>
          <cell r="AP70">
            <v>0.107</v>
          </cell>
          <cell r="AQ70">
            <v>0.51195744680851063</v>
          </cell>
          <cell r="AR70">
            <v>0.30599999999999999</v>
          </cell>
          <cell r="AS70">
            <v>0.70478723404255317</v>
          </cell>
          <cell r="AT70">
            <v>0.48599999999999999</v>
          </cell>
          <cell r="AU70">
            <v>0.92580851063829783</v>
          </cell>
        </row>
        <row r="71">
          <cell r="A71" t="str">
            <v>Red</v>
          </cell>
          <cell r="B71">
            <v>1</v>
          </cell>
          <cell r="C71">
            <v>10</v>
          </cell>
          <cell r="D71" t="str">
            <v>110</v>
          </cell>
          <cell r="E71" t="str">
            <v>1996North Carolina</v>
          </cell>
          <cell r="F71">
            <v>1996</v>
          </cell>
          <cell r="G71" t="str">
            <v>North Carolina</v>
          </cell>
          <cell r="H71" t="str">
            <v>Presidential</v>
          </cell>
          <cell r="J71">
            <v>1</v>
          </cell>
          <cell r="K71">
            <v>1225938</v>
          </cell>
          <cell r="L71">
            <v>1107849</v>
          </cell>
          <cell r="M71">
            <v>0</v>
          </cell>
          <cell r="N71">
            <v>-5.0599733394692835E-2</v>
          </cell>
          <cell r="O71">
            <v>18</v>
          </cell>
          <cell r="P71">
            <v>3</v>
          </cell>
          <cell r="Q71">
            <v>0.47586206896551725</v>
          </cell>
          <cell r="R71">
            <v>0.4689655172413793</v>
          </cell>
          <cell r="S71">
            <v>5.6000000000000001E-2</v>
          </cell>
          <cell r="T71">
            <v>541.72</v>
          </cell>
          <cell r="U71">
            <v>0.34110000000000001</v>
          </cell>
          <cell r="V71">
            <v>4494.28</v>
          </cell>
          <cell r="W71">
            <v>0.33450000000000002</v>
          </cell>
          <cell r="X71">
            <v>3.7958812294258735</v>
          </cell>
          <cell r="Y71">
            <v>0.48807543520309482</v>
          </cell>
          <cell r="Z71">
            <v>0.82699999999999996</v>
          </cell>
          <cell r="AA71">
            <v>0.43076015473887813</v>
          </cell>
          <cell r="AB71">
            <v>0.104</v>
          </cell>
          <cell r="AC71">
            <v>0.3394139264990329</v>
          </cell>
          <cell r="AD71">
            <v>4.5999999999999999E-2</v>
          </cell>
          <cell r="AE71">
            <v>0.36180270793036751</v>
          </cell>
          <cell r="AF71">
            <v>2.1999999999999999E-2</v>
          </cell>
          <cell r="AG71">
            <v>0.2964274661508704</v>
          </cell>
          <cell r="AH71">
            <v>0.14899999999999999</v>
          </cell>
          <cell r="AI71">
            <v>0.45225338491295941</v>
          </cell>
          <cell r="AJ71">
            <v>0.318</v>
          </cell>
          <cell r="AK71">
            <v>0.55971953578336553</v>
          </cell>
          <cell r="AL71">
            <v>0.26600000000000001</v>
          </cell>
          <cell r="AM71">
            <v>0.5883771760154739</v>
          </cell>
          <cell r="AN71">
            <v>0.26800000000000002</v>
          </cell>
          <cell r="AO71">
            <v>0.28478529980657641</v>
          </cell>
          <cell r="AP71">
            <v>0.107</v>
          </cell>
          <cell r="AQ71">
            <v>0.40658027079303677</v>
          </cell>
          <cell r="AR71">
            <v>0.30599999999999999</v>
          </cell>
          <cell r="AS71">
            <v>0.55971953578336553</v>
          </cell>
          <cell r="AT71">
            <v>0.48599999999999999</v>
          </cell>
          <cell r="AU71">
            <v>0.73524758220502895</v>
          </cell>
        </row>
        <row r="72">
          <cell r="A72" t="str">
            <v>Blue</v>
          </cell>
          <cell r="B72">
            <v>1</v>
          </cell>
          <cell r="C72">
            <v>11</v>
          </cell>
          <cell r="D72" t="str">
            <v>111</v>
          </cell>
          <cell r="E72" t="str">
            <v>1996Wisconsin</v>
          </cell>
          <cell r="F72">
            <v>1996</v>
          </cell>
          <cell r="G72" t="str">
            <v>Wisconsin</v>
          </cell>
          <cell r="H72" t="str">
            <v>Presidential</v>
          </cell>
          <cell r="J72">
            <v>1</v>
          </cell>
          <cell r="K72">
            <v>845029</v>
          </cell>
          <cell r="L72">
            <v>1071971</v>
          </cell>
          <cell r="M72">
            <v>1</v>
          </cell>
          <cell r="N72">
            <v>0.11838393322900365</v>
          </cell>
          <cell r="O72">
            <v>18</v>
          </cell>
          <cell r="P72">
            <v>3</v>
          </cell>
          <cell r="Q72">
            <v>0.47586206896551725</v>
          </cell>
          <cell r="R72">
            <v>0.4689655172413793</v>
          </cell>
          <cell r="S72">
            <v>5.6000000000000001E-2</v>
          </cell>
          <cell r="T72">
            <v>541.72</v>
          </cell>
          <cell r="U72">
            <v>0.34110000000000001</v>
          </cell>
          <cell r="V72">
            <v>4494.28</v>
          </cell>
          <cell r="W72">
            <v>0.33450000000000002</v>
          </cell>
          <cell r="X72">
            <v>3.7958812294258735</v>
          </cell>
          <cell r="Y72">
            <v>0.61562862669245644</v>
          </cell>
          <cell r="Z72">
            <v>0.82699999999999996</v>
          </cell>
          <cell r="AA72">
            <v>0.54333462282398448</v>
          </cell>
          <cell r="AB72">
            <v>0.104</v>
          </cell>
          <cell r="AC72">
            <v>0.42811605415860732</v>
          </cell>
          <cell r="AD72">
            <v>4.5999999999999999E-2</v>
          </cell>
          <cell r="AE72">
            <v>0.45635589941972921</v>
          </cell>
          <cell r="AF72">
            <v>2.1999999999999999E-2</v>
          </cell>
          <cell r="AG72">
            <v>0.37389555125725338</v>
          </cell>
          <cell r="AH72">
            <v>0.14899999999999999</v>
          </cell>
          <cell r="AI72">
            <v>0.57044487427466151</v>
          </cell>
          <cell r="AJ72">
            <v>0.318</v>
          </cell>
          <cell r="AK72">
            <v>0.7059961315280463</v>
          </cell>
          <cell r="AL72">
            <v>0.26600000000000001</v>
          </cell>
          <cell r="AM72">
            <v>0.74214313346228233</v>
          </cell>
          <cell r="AN72">
            <v>0.26800000000000002</v>
          </cell>
          <cell r="AO72">
            <v>0.35921083172147</v>
          </cell>
          <cell r="AP72">
            <v>0.107</v>
          </cell>
          <cell r="AQ72">
            <v>0.51283558994197287</v>
          </cell>
          <cell r="AR72">
            <v>0.30599999999999999</v>
          </cell>
          <cell r="AS72">
            <v>0.7059961315280463</v>
          </cell>
          <cell r="AT72">
            <v>0.48599999999999999</v>
          </cell>
          <cell r="AU72">
            <v>0.92739651837524162</v>
          </cell>
        </row>
        <row r="73">
          <cell r="A73" t="str">
            <v>Red</v>
          </cell>
          <cell r="B73">
            <v>1</v>
          </cell>
          <cell r="C73">
            <v>12</v>
          </cell>
          <cell r="D73" t="str">
            <v>112</v>
          </cell>
          <cell r="E73" t="str">
            <v>1996Virginia</v>
          </cell>
          <cell r="F73">
            <v>1996</v>
          </cell>
          <cell r="G73" t="str">
            <v>Virginia</v>
          </cell>
          <cell r="H73" t="str">
            <v>Presidential</v>
          </cell>
          <cell r="J73">
            <v>1</v>
          </cell>
          <cell r="K73">
            <v>1138350</v>
          </cell>
          <cell r="L73">
            <v>1091060</v>
          </cell>
          <cell r="M73">
            <v>0</v>
          </cell>
          <cell r="N73">
            <v>-2.1211890141337841E-2</v>
          </cell>
          <cell r="O73">
            <v>18</v>
          </cell>
          <cell r="P73">
            <v>3</v>
          </cell>
          <cell r="Q73">
            <v>0.47586206896551725</v>
          </cell>
          <cell r="R73">
            <v>0.4689655172413793</v>
          </cell>
          <cell r="S73">
            <v>5.6000000000000001E-2</v>
          </cell>
          <cell r="T73">
            <v>541.72</v>
          </cell>
          <cell r="U73">
            <v>0.34110000000000001</v>
          </cell>
          <cell r="V73">
            <v>4494.28</v>
          </cell>
          <cell r="W73">
            <v>0.33450000000000002</v>
          </cell>
          <cell r="X73">
            <v>3.7958812294258735</v>
          </cell>
          <cell r="Y73">
            <v>0.52918762088974858</v>
          </cell>
          <cell r="Z73">
            <v>0.82699999999999996</v>
          </cell>
          <cell r="AA73">
            <v>0.46704448742746613</v>
          </cell>
          <cell r="AB73">
            <v>0.104</v>
          </cell>
          <cell r="AC73">
            <v>0.3680038684719536</v>
          </cell>
          <cell r="AD73">
            <v>4.5999999999999999E-2</v>
          </cell>
          <cell r="AE73">
            <v>0.39227852998065765</v>
          </cell>
          <cell r="AF73">
            <v>2.1999999999999999E-2</v>
          </cell>
          <cell r="AG73">
            <v>0.3213965183752418</v>
          </cell>
          <cell r="AH73">
            <v>0.14899999999999999</v>
          </cell>
          <cell r="AI73">
            <v>0.49034816247582208</v>
          </cell>
          <cell r="AJ73">
            <v>0.318</v>
          </cell>
          <cell r="AK73">
            <v>0.60686653771760157</v>
          </cell>
          <cell r="AL73">
            <v>0.26600000000000001</v>
          </cell>
          <cell r="AM73">
            <v>0.63793810444874277</v>
          </cell>
          <cell r="AN73">
            <v>0.26800000000000002</v>
          </cell>
          <cell r="AO73">
            <v>0.30877369439071567</v>
          </cell>
          <cell r="AP73">
            <v>0.107</v>
          </cell>
          <cell r="AQ73">
            <v>0.44082785299806576</v>
          </cell>
          <cell r="AR73">
            <v>0.30599999999999999</v>
          </cell>
          <cell r="AS73">
            <v>0.60686653771760157</v>
          </cell>
          <cell r="AT73">
            <v>0.48599999999999999</v>
          </cell>
          <cell r="AU73">
            <v>0.79717988394584138</v>
          </cell>
        </row>
        <row r="74">
          <cell r="A74" t="str">
            <v>Blue</v>
          </cell>
          <cell r="B74">
            <v>1</v>
          </cell>
          <cell r="C74">
            <v>1</v>
          </cell>
          <cell r="D74" t="str">
            <v>11</v>
          </cell>
          <cell r="E74" t="str">
            <v>1992Ohio</v>
          </cell>
          <cell r="F74">
            <v>1992</v>
          </cell>
          <cell r="G74" t="str">
            <v>Ohio</v>
          </cell>
          <cell r="H74" t="str">
            <v>Presidential</v>
          </cell>
          <cell r="J74">
            <v>0</v>
          </cell>
          <cell r="K74">
            <v>1894310</v>
          </cell>
          <cell r="L74">
            <v>1984942</v>
          </cell>
          <cell r="M74">
            <v>1</v>
          </cell>
          <cell r="N74">
            <v>2.336326693909032E-2</v>
          </cell>
          <cell r="O74">
            <v>22</v>
          </cell>
          <cell r="P74">
            <v>-9</v>
          </cell>
          <cell r="Q74">
            <v>0.59310344827586203</v>
          </cell>
          <cell r="R74">
            <v>-0.38620689655172413</v>
          </cell>
          <cell r="S74">
            <v>7.2999999999999995E-2</v>
          </cell>
          <cell r="T74">
            <v>376.19</v>
          </cell>
          <cell r="U74">
            <v>0.2631</v>
          </cell>
          <cell r="V74">
            <v>2929.04</v>
          </cell>
          <cell r="W74">
            <v>0.20319999999999999</v>
          </cell>
          <cell r="X74">
            <v>3.5553961476675795</v>
          </cell>
          <cell r="Y74">
            <v>0.64992771084337353</v>
          </cell>
          <cell r="Z74">
            <v>0.84899999999999998</v>
          </cell>
          <cell r="AA74">
            <v>0.53386919104991393</v>
          </cell>
          <cell r="AB74">
            <v>9.8000000000000004E-2</v>
          </cell>
          <cell r="AC74">
            <v>0.43785714285714283</v>
          </cell>
          <cell r="AD74">
            <v>3.6999999999999998E-2</v>
          </cell>
          <cell r="AE74">
            <v>0.45157314974182444</v>
          </cell>
          <cell r="AF74">
            <v>1.7000000000000001E-2</v>
          </cell>
          <cell r="AG74">
            <v>0.45051807228915663</v>
          </cell>
          <cell r="AH74">
            <v>0.17699999999999999</v>
          </cell>
          <cell r="AI74">
            <v>0.62249569707401031</v>
          </cell>
          <cell r="AJ74">
            <v>0.33100000000000002</v>
          </cell>
          <cell r="AK74">
            <v>0.71745266781411365</v>
          </cell>
          <cell r="AL74">
            <v>0.23599999999999999</v>
          </cell>
          <cell r="AM74">
            <v>0.71745266781411365</v>
          </cell>
          <cell r="AN74">
            <v>0.25600000000000001</v>
          </cell>
          <cell r="AO74">
            <v>0.38932358003442341</v>
          </cell>
          <cell r="AP74">
            <v>0.123</v>
          </cell>
          <cell r="AQ74">
            <v>0.55813597246127367</v>
          </cell>
          <cell r="AR74">
            <v>0.33</v>
          </cell>
          <cell r="AS74">
            <v>0.75438037865748708</v>
          </cell>
          <cell r="AT74">
            <v>0.45700000000000002</v>
          </cell>
          <cell r="AU74">
            <v>0.9305783132530121</v>
          </cell>
        </row>
        <row r="75">
          <cell r="A75" t="str">
            <v>Blue</v>
          </cell>
          <cell r="B75">
            <v>1</v>
          </cell>
          <cell r="C75">
            <v>2</v>
          </cell>
          <cell r="D75" t="str">
            <v>12</v>
          </cell>
          <cell r="E75" t="str">
            <v>1992Pennsylvania</v>
          </cell>
          <cell r="F75">
            <v>1992</v>
          </cell>
          <cell r="G75" t="str">
            <v>Pennsylvania</v>
          </cell>
          <cell r="H75" t="str">
            <v>Presidential</v>
          </cell>
          <cell r="J75">
            <v>0</v>
          </cell>
          <cell r="K75">
            <v>1791841</v>
          </cell>
          <cell r="L75">
            <v>2239164</v>
          </cell>
          <cell r="M75">
            <v>1</v>
          </cell>
          <cell r="N75">
            <v>0.1109705892203061</v>
          </cell>
          <cell r="O75">
            <v>22</v>
          </cell>
          <cell r="P75">
            <v>-9</v>
          </cell>
          <cell r="Q75">
            <v>0.59310344827586203</v>
          </cell>
          <cell r="R75">
            <v>-0.38620689655172413</v>
          </cell>
          <cell r="S75">
            <v>7.2999999999999995E-2</v>
          </cell>
          <cell r="T75">
            <v>376.19</v>
          </cell>
          <cell r="U75">
            <v>0.2631</v>
          </cell>
          <cell r="V75">
            <v>2929.04</v>
          </cell>
          <cell r="W75">
            <v>0.20319999999999999</v>
          </cell>
          <cell r="X75">
            <v>3.5553961476675795</v>
          </cell>
          <cell r="Y75">
            <v>0.58207228915662657</v>
          </cell>
          <cell r="Z75">
            <v>0.84899999999999998</v>
          </cell>
          <cell r="AA75">
            <v>0.47813080895008614</v>
          </cell>
          <cell r="AB75">
            <v>9.8000000000000004E-2</v>
          </cell>
          <cell r="AC75">
            <v>0.39214285714285718</v>
          </cell>
          <cell r="AD75">
            <v>3.6999999999999998E-2</v>
          </cell>
          <cell r="AE75">
            <v>0.40442685025817565</v>
          </cell>
          <cell r="AF75">
            <v>1.7000000000000001E-2</v>
          </cell>
          <cell r="AG75">
            <v>0.40348192771084346</v>
          </cell>
          <cell r="AH75">
            <v>0.17699999999999999</v>
          </cell>
          <cell r="AI75">
            <v>0.55750430292598974</v>
          </cell>
          <cell r="AJ75">
            <v>0.33100000000000002</v>
          </cell>
          <cell r="AK75">
            <v>0.64254733218588655</v>
          </cell>
          <cell r="AL75">
            <v>0.23599999999999999</v>
          </cell>
          <cell r="AM75">
            <v>0.64254733218588655</v>
          </cell>
          <cell r="AN75">
            <v>0.25600000000000001</v>
          </cell>
          <cell r="AO75">
            <v>0.34867641996557663</v>
          </cell>
          <cell r="AP75">
            <v>0.123</v>
          </cell>
          <cell r="AQ75">
            <v>0.49986402753872644</v>
          </cell>
          <cell r="AR75">
            <v>0.33</v>
          </cell>
          <cell r="AS75">
            <v>0.67561962134251297</v>
          </cell>
          <cell r="AT75">
            <v>0.45700000000000002</v>
          </cell>
          <cell r="AU75">
            <v>0.83342168674698813</v>
          </cell>
        </row>
        <row r="76">
          <cell r="A76" t="str">
            <v>Blue</v>
          </cell>
          <cell r="B76">
            <v>1</v>
          </cell>
          <cell r="C76">
            <v>3</v>
          </cell>
          <cell r="D76" t="str">
            <v>13</v>
          </cell>
          <cell r="E76" t="str">
            <v>1992Michigan</v>
          </cell>
          <cell r="F76">
            <v>1992</v>
          </cell>
          <cell r="G76" t="str">
            <v>Michigan</v>
          </cell>
          <cell r="H76" t="str">
            <v>Presidential</v>
          </cell>
          <cell r="J76">
            <v>0</v>
          </cell>
          <cell r="K76">
            <v>1554940</v>
          </cell>
          <cell r="L76">
            <v>1871182</v>
          </cell>
          <cell r="M76">
            <v>1</v>
          </cell>
          <cell r="N76">
            <v>9.2303192939422476E-2</v>
          </cell>
          <cell r="O76">
            <v>22</v>
          </cell>
          <cell r="P76">
            <v>-9</v>
          </cell>
          <cell r="Q76">
            <v>0.59310344827586203</v>
          </cell>
          <cell r="R76">
            <v>-0.38620689655172413</v>
          </cell>
          <cell r="S76">
            <v>7.2999999999999995E-2</v>
          </cell>
          <cell r="T76">
            <v>376.19</v>
          </cell>
          <cell r="U76">
            <v>0.2631</v>
          </cell>
          <cell r="V76">
            <v>2929.04</v>
          </cell>
          <cell r="W76">
            <v>0.20319999999999999</v>
          </cell>
          <cell r="X76">
            <v>3.5553961476675795</v>
          </cell>
          <cell r="Y76">
            <v>0.66795180722891578</v>
          </cell>
          <cell r="Z76">
            <v>0.84899999999999998</v>
          </cell>
          <cell r="AA76">
            <v>0.54867469879518083</v>
          </cell>
          <cell r="AB76">
            <v>9.8000000000000004E-2</v>
          </cell>
          <cell r="AC76">
            <v>0.45000000000000007</v>
          </cell>
          <cell r="AD76">
            <v>3.6999999999999998E-2</v>
          </cell>
          <cell r="AE76">
            <v>0.46409638554216875</v>
          </cell>
          <cell r="AF76">
            <v>1.7000000000000001E-2</v>
          </cell>
          <cell r="AG76">
            <v>0.46301204819277114</v>
          </cell>
          <cell r="AH76">
            <v>0.17699999999999999</v>
          </cell>
          <cell r="AI76">
            <v>0.63975903614457841</v>
          </cell>
          <cell r="AJ76">
            <v>0.33100000000000002</v>
          </cell>
          <cell r="AK76">
            <v>0.73734939759036155</v>
          </cell>
          <cell r="AL76">
            <v>0.23599999999999999</v>
          </cell>
          <cell r="AM76">
            <v>0.73734939759036155</v>
          </cell>
          <cell r="AN76">
            <v>0.25600000000000001</v>
          </cell>
          <cell r="AO76">
            <v>0.40012048192771088</v>
          </cell>
          <cell r="AP76">
            <v>0.123</v>
          </cell>
          <cell r="AQ76">
            <v>0.57361445783132536</v>
          </cell>
          <cell r="AR76">
            <v>0.33</v>
          </cell>
          <cell r="AS76">
            <v>0.77530120481927722</v>
          </cell>
          <cell r="AT76">
            <v>0.45700000000000002</v>
          </cell>
          <cell r="AU76">
            <v>0.95638554216867488</v>
          </cell>
        </row>
        <row r="77">
          <cell r="A77" t="str">
            <v>Red</v>
          </cell>
          <cell r="B77">
            <v>1</v>
          </cell>
          <cell r="C77">
            <v>4</v>
          </cell>
          <cell r="D77" t="str">
            <v>14</v>
          </cell>
          <cell r="E77" t="str">
            <v>1992Florida</v>
          </cell>
          <cell r="F77">
            <v>1992</v>
          </cell>
          <cell r="G77" t="str">
            <v>Florida</v>
          </cell>
          <cell r="H77" t="str">
            <v>Presidential</v>
          </cell>
          <cell r="J77">
            <v>0</v>
          </cell>
          <cell r="K77">
            <v>2173310</v>
          </cell>
          <cell r="L77">
            <v>2072698</v>
          </cell>
          <cell r="M77">
            <v>0</v>
          </cell>
          <cell r="N77">
            <v>-2.3695668967180467E-2</v>
          </cell>
          <cell r="O77">
            <v>22</v>
          </cell>
          <cell r="P77">
            <v>-9</v>
          </cell>
          <cell r="Q77">
            <v>0.59310344827586203</v>
          </cell>
          <cell r="R77">
            <v>-0.38620689655172413</v>
          </cell>
          <cell r="S77">
            <v>7.2999999999999995E-2</v>
          </cell>
          <cell r="T77">
            <v>376.19</v>
          </cell>
          <cell r="U77">
            <v>0.2631</v>
          </cell>
          <cell r="V77">
            <v>2929.04</v>
          </cell>
          <cell r="W77">
            <v>0.20319999999999999</v>
          </cell>
          <cell r="X77">
            <v>3.5553961476675795</v>
          </cell>
          <cell r="Y77">
            <v>0.59267469879518075</v>
          </cell>
          <cell r="Z77">
            <v>0.84899999999999998</v>
          </cell>
          <cell r="AA77">
            <v>0.48683993115318425</v>
          </cell>
          <cell r="AB77">
            <v>9.8000000000000004E-2</v>
          </cell>
          <cell r="AC77">
            <v>0.3992857142857143</v>
          </cell>
          <cell r="AD77">
            <v>3.6999999999999998E-2</v>
          </cell>
          <cell r="AE77">
            <v>0.41179345955249574</v>
          </cell>
          <cell r="AF77">
            <v>1.7000000000000001E-2</v>
          </cell>
          <cell r="AG77">
            <v>0.41083132530120486</v>
          </cell>
          <cell r="AH77">
            <v>0.17699999999999999</v>
          </cell>
          <cell r="AI77">
            <v>0.56765920826161798</v>
          </cell>
          <cell r="AJ77">
            <v>0.33100000000000002</v>
          </cell>
          <cell r="AK77">
            <v>0.65425129087779699</v>
          </cell>
          <cell r="AL77">
            <v>0.23599999999999999</v>
          </cell>
          <cell r="AM77">
            <v>0.65425129087779699</v>
          </cell>
          <cell r="AN77">
            <v>0.25600000000000001</v>
          </cell>
          <cell r="AO77">
            <v>0.35502753872633397</v>
          </cell>
          <cell r="AP77">
            <v>0.123</v>
          </cell>
          <cell r="AQ77">
            <v>0.5089690189328745</v>
          </cell>
          <cell r="AR77">
            <v>0.33</v>
          </cell>
          <cell r="AS77">
            <v>0.68792598967297769</v>
          </cell>
          <cell r="AT77">
            <v>0.45700000000000002</v>
          </cell>
          <cell r="AU77">
            <v>0.84860240963855438</v>
          </cell>
        </row>
        <row r="78">
          <cell r="A78" t="str">
            <v>Blue</v>
          </cell>
          <cell r="B78">
            <v>1</v>
          </cell>
          <cell r="C78">
            <v>5</v>
          </cell>
          <cell r="D78" t="str">
            <v>15</v>
          </cell>
          <cell r="E78" t="str">
            <v>1992Colorado</v>
          </cell>
          <cell r="F78">
            <v>1992</v>
          </cell>
          <cell r="G78" t="str">
            <v>Colorado</v>
          </cell>
          <cell r="H78" t="str">
            <v>Presidential</v>
          </cell>
          <cell r="J78">
            <v>0</v>
          </cell>
          <cell r="K78">
            <v>562850</v>
          </cell>
          <cell r="L78">
            <v>629681</v>
          </cell>
          <cell r="M78">
            <v>1</v>
          </cell>
          <cell r="N78">
            <v>5.6041310456499661E-2</v>
          </cell>
          <cell r="O78">
            <v>22</v>
          </cell>
          <cell r="P78">
            <v>-9</v>
          </cell>
          <cell r="Q78">
            <v>0.59310344827586203</v>
          </cell>
          <cell r="R78">
            <v>-0.38620689655172413</v>
          </cell>
          <cell r="S78">
            <v>7.2999999999999995E-2</v>
          </cell>
          <cell r="T78">
            <v>376.19</v>
          </cell>
          <cell r="U78">
            <v>0.2631</v>
          </cell>
          <cell r="V78">
            <v>2929.04</v>
          </cell>
          <cell r="W78">
            <v>0.20319999999999999</v>
          </cell>
          <cell r="X78">
            <v>3.5553961476675795</v>
          </cell>
          <cell r="Y78">
            <v>0.6668915662650603</v>
          </cell>
          <cell r="Z78">
            <v>0.84899999999999998</v>
          </cell>
          <cell r="AA78">
            <v>0.54780378657487094</v>
          </cell>
          <cell r="AB78">
            <v>9.8000000000000004E-2</v>
          </cell>
          <cell r="AC78">
            <v>0.44928571428571429</v>
          </cell>
          <cell r="AD78">
            <v>3.6999999999999998E-2</v>
          </cell>
          <cell r="AE78">
            <v>0.46335972461273667</v>
          </cell>
          <cell r="AF78">
            <v>1.7000000000000001E-2</v>
          </cell>
          <cell r="AG78">
            <v>0.46227710843373498</v>
          </cell>
          <cell r="AH78">
            <v>0.17699999999999999</v>
          </cell>
          <cell r="AI78">
            <v>0.63874354561101554</v>
          </cell>
          <cell r="AJ78">
            <v>0.33100000000000002</v>
          </cell>
          <cell r="AK78">
            <v>0.73617900172117046</v>
          </cell>
          <cell r="AL78">
            <v>0.23599999999999999</v>
          </cell>
          <cell r="AM78">
            <v>0.73617900172117046</v>
          </cell>
          <cell r="AN78">
            <v>0.25600000000000001</v>
          </cell>
          <cell r="AO78">
            <v>0.39948537005163515</v>
          </cell>
          <cell r="AP78">
            <v>0.123</v>
          </cell>
          <cell r="AQ78">
            <v>0.5727039586919106</v>
          </cell>
          <cell r="AR78">
            <v>0.33</v>
          </cell>
          <cell r="AS78">
            <v>0.77407056798623064</v>
          </cell>
          <cell r="AT78">
            <v>0.45700000000000002</v>
          </cell>
          <cell r="AU78">
            <v>0.95486746987951809</v>
          </cell>
        </row>
        <row r="79">
          <cell r="A79" t="str">
            <v>Blue</v>
          </cell>
          <cell r="B79">
            <v>1</v>
          </cell>
          <cell r="C79">
            <v>6</v>
          </cell>
          <cell r="D79" t="str">
            <v>16</v>
          </cell>
          <cell r="E79" t="str">
            <v>1992Iowa</v>
          </cell>
          <cell r="F79">
            <v>1992</v>
          </cell>
          <cell r="G79" t="str">
            <v>Iowa</v>
          </cell>
          <cell r="H79" t="str">
            <v>Presidential</v>
          </cell>
          <cell r="J79">
            <v>0</v>
          </cell>
          <cell r="K79">
            <v>504891</v>
          </cell>
          <cell r="L79">
            <v>586353</v>
          </cell>
          <cell r="M79">
            <v>1</v>
          </cell>
          <cell r="N79">
            <v>7.465058227124273E-2</v>
          </cell>
          <cell r="O79">
            <v>22</v>
          </cell>
          <cell r="P79">
            <v>-9</v>
          </cell>
          <cell r="Q79">
            <v>0.59310344827586203</v>
          </cell>
          <cell r="R79">
            <v>-0.38620689655172413</v>
          </cell>
          <cell r="S79">
            <v>7.2999999999999995E-2</v>
          </cell>
          <cell r="T79">
            <v>376.19</v>
          </cell>
          <cell r="U79">
            <v>0.2631</v>
          </cell>
          <cell r="V79">
            <v>2929.04</v>
          </cell>
          <cell r="W79">
            <v>0.20319999999999999</v>
          </cell>
          <cell r="X79">
            <v>3.5553961476675795</v>
          </cell>
          <cell r="Y79">
            <v>0.69763855421686749</v>
          </cell>
          <cell r="Z79">
            <v>0.84899999999999998</v>
          </cell>
          <cell r="AA79">
            <v>0.57306024096385544</v>
          </cell>
          <cell r="AB79">
            <v>9.8000000000000004E-2</v>
          </cell>
          <cell r="AC79">
            <v>0.47000000000000003</v>
          </cell>
          <cell r="AD79">
            <v>3.6999999999999998E-2</v>
          </cell>
          <cell r="AE79">
            <v>0.48472289156626508</v>
          </cell>
          <cell r="AF79">
            <v>1.7000000000000001E-2</v>
          </cell>
          <cell r="AG79">
            <v>0.48359036144578316</v>
          </cell>
          <cell r="AH79">
            <v>0.17699999999999999</v>
          </cell>
          <cell r="AI79">
            <v>0.66819277108433739</v>
          </cell>
          <cell r="AJ79">
            <v>0.33100000000000002</v>
          </cell>
          <cell r="AK79">
            <v>0.77012048192771099</v>
          </cell>
          <cell r="AL79">
            <v>0.23599999999999999</v>
          </cell>
          <cell r="AM79">
            <v>0.77012048192771099</v>
          </cell>
          <cell r="AN79">
            <v>0.25600000000000001</v>
          </cell>
          <cell r="AO79">
            <v>0.41790361445783136</v>
          </cell>
          <cell r="AP79">
            <v>0.123</v>
          </cell>
          <cell r="AQ79">
            <v>0.59910843373493983</v>
          </cell>
          <cell r="AR79">
            <v>0.33</v>
          </cell>
          <cell r="AS79">
            <v>0.80975903614457834</v>
          </cell>
          <cell r="AT79">
            <v>0.45700000000000002</v>
          </cell>
          <cell r="AU79">
            <v>0.99889156626506037</v>
          </cell>
        </row>
        <row r="80">
          <cell r="A80" t="str">
            <v>Blue</v>
          </cell>
          <cell r="B80">
            <v>1</v>
          </cell>
          <cell r="C80">
            <v>7</v>
          </cell>
          <cell r="D80" t="str">
            <v>17</v>
          </cell>
          <cell r="E80" t="str">
            <v>1992Minnesota</v>
          </cell>
          <cell r="F80">
            <v>1992</v>
          </cell>
          <cell r="G80" t="str">
            <v>Minnesota</v>
          </cell>
          <cell r="H80" t="str">
            <v>Presidential</v>
          </cell>
          <cell r="J80">
            <v>0</v>
          </cell>
          <cell r="K80">
            <v>747841</v>
          </cell>
          <cell r="L80">
            <v>1020997</v>
          </cell>
          <cell r="M80">
            <v>1</v>
          </cell>
          <cell r="N80">
            <v>0.15442680448972715</v>
          </cell>
          <cell r="O80">
            <v>22</v>
          </cell>
          <cell r="P80">
            <v>-9</v>
          </cell>
          <cell r="Q80">
            <v>0.59310344827586203</v>
          </cell>
          <cell r="R80">
            <v>-0.38620689655172413</v>
          </cell>
          <cell r="S80">
            <v>7.2999999999999995E-2</v>
          </cell>
          <cell r="T80">
            <v>376.19</v>
          </cell>
          <cell r="U80">
            <v>0.2631</v>
          </cell>
          <cell r="V80">
            <v>2929.04</v>
          </cell>
          <cell r="W80">
            <v>0.20319999999999999</v>
          </cell>
          <cell r="X80">
            <v>3.5553961476675795</v>
          </cell>
          <cell r="Y80">
            <v>0.78139759036144585</v>
          </cell>
          <cell r="Z80">
            <v>0.84899999999999998</v>
          </cell>
          <cell r="AA80">
            <v>0.64186230636833053</v>
          </cell>
          <cell r="AB80">
            <v>9.8000000000000004E-2</v>
          </cell>
          <cell r="AC80">
            <v>0.52642857142857147</v>
          </cell>
          <cell r="AD80">
            <v>3.6999999999999998E-2</v>
          </cell>
          <cell r="AE80">
            <v>0.54291910499139417</v>
          </cell>
          <cell r="AF80">
            <v>1.7000000000000001E-2</v>
          </cell>
          <cell r="AG80">
            <v>0.54165060240963858</v>
          </cell>
          <cell r="AH80">
            <v>0.17699999999999999</v>
          </cell>
          <cell r="AI80">
            <v>0.74841652323580043</v>
          </cell>
          <cell r="AJ80">
            <v>0.33100000000000002</v>
          </cell>
          <cell r="AK80">
            <v>0.8625817555938039</v>
          </cell>
          <cell r="AL80">
            <v>0.23599999999999999</v>
          </cell>
          <cell r="AM80">
            <v>0.8625817555938039</v>
          </cell>
          <cell r="AN80">
            <v>0.25600000000000001</v>
          </cell>
          <cell r="AO80">
            <v>0.46807745266781414</v>
          </cell>
          <cell r="AP80">
            <v>0.123</v>
          </cell>
          <cell r="AQ80">
            <v>0.67103786574870927</v>
          </cell>
          <cell r="AR80">
            <v>0.33</v>
          </cell>
          <cell r="AS80">
            <v>0.90697934595524965</v>
          </cell>
          <cell r="AT80">
            <v>0.45700000000000002</v>
          </cell>
          <cell r="AU80">
            <v>1.1188192771084338</v>
          </cell>
        </row>
        <row r="81">
          <cell r="A81" t="str">
            <v>Blue</v>
          </cell>
          <cell r="B81">
            <v>1</v>
          </cell>
          <cell r="C81">
            <v>8</v>
          </cell>
          <cell r="D81" t="str">
            <v>18</v>
          </cell>
          <cell r="E81" t="str">
            <v>1992Nevada</v>
          </cell>
          <cell r="F81">
            <v>1992</v>
          </cell>
          <cell r="G81" t="str">
            <v>Nevada</v>
          </cell>
          <cell r="H81" t="str">
            <v>Presidential</v>
          </cell>
          <cell r="J81">
            <v>0</v>
          </cell>
          <cell r="K81">
            <v>175828</v>
          </cell>
          <cell r="L81">
            <v>189148</v>
          </cell>
          <cell r="M81">
            <v>1</v>
          </cell>
          <cell r="N81">
            <v>3.6495550392354567E-2</v>
          </cell>
          <cell r="O81">
            <v>22</v>
          </cell>
          <cell r="P81">
            <v>-9</v>
          </cell>
          <cell r="Q81">
            <v>0.59310344827586203</v>
          </cell>
          <cell r="R81">
            <v>-0.38620689655172413</v>
          </cell>
          <cell r="S81">
            <v>7.2999999999999995E-2</v>
          </cell>
          <cell r="T81">
            <v>376.19</v>
          </cell>
          <cell r="U81">
            <v>0.2631</v>
          </cell>
          <cell r="V81">
            <v>2929.04</v>
          </cell>
          <cell r="W81">
            <v>0.20319999999999999</v>
          </cell>
          <cell r="X81">
            <v>3.5553961476675795</v>
          </cell>
          <cell r="Y81">
            <v>0.57146987951807238</v>
          </cell>
          <cell r="Z81">
            <v>0.84899999999999998</v>
          </cell>
          <cell r="AA81">
            <v>0.46942168674698803</v>
          </cell>
          <cell r="AB81">
            <v>9.8000000000000004E-2</v>
          </cell>
          <cell r="AC81">
            <v>0.38500000000000001</v>
          </cell>
          <cell r="AD81">
            <v>3.6999999999999998E-2</v>
          </cell>
          <cell r="AE81">
            <v>0.39706024096385545</v>
          </cell>
          <cell r="AF81">
            <v>1.7000000000000001E-2</v>
          </cell>
          <cell r="AG81">
            <v>0.39613253012048194</v>
          </cell>
          <cell r="AH81">
            <v>0.17699999999999999</v>
          </cell>
          <cell r="AI81">
            <v>0.5473493975903615</v>
          </cell>
          <cell r="AJ81">
            <v>0.33100000000000002</v>
          </cell>
          <cell r="AK81">
            <v>0.63084337349397601</v>
          </cell>
          <cell r="AL81">
            <v>0.23599999999999999</v>
          </cell>
          <cell r="AM81">
            <v>0.63084337349397601</v>
          </cell>
          <cell r="AN81">
            <v>0.25600000000000001</v>
          </cell>
          <cell r="AO81">
            <v>0.3423253012048193</v>
          </cell>
          <cell r="AP81">
            <v>0.123</v>
          </cell>
          <cell r="AQ81">
            <v>0.49075903614457839</v>
          </cell>
          <cell r="AR81">
            <v>0.33</v>
          </cell>
          <cell r="AS81">
            <v>0.66331325301204824</v>
          </cell>
          <cell r="AT81">
            <v>0.45700000000000002</v>
          </cell>
          <cell r="AU81">
            <v>0.81824096385542178</v>
          </cell>
        </row>
        <row r="82">
          <cell r="A82" t="str">
            <v>Blue</v>
          </cell>
          <cell r="B82">
            <v>1</v>
          </cell>
          <cell r="C82">
            <v>9</v>
          </cell>
          <cell r="D82" t="str">
            <v>19</v>
          </cell>
          <cell r="E82" t="str">
            <v>1992New Hampshire</v>
          </cell>
          <cell r="F82">
            <v>1992</v>
          </cell>
          <cell r="G82" t="str">
            <v>New Hampshire</v>
          </cell>
          <cell r="H82" t="str">
            <v>Presidential</v>
          </cell>
          <cell r="J82">
            <v>0</v>
          </cell>
          <cell r="K82">
            <v>202484</v>
          </cell>
          <cell r="L82">
            <v>209040</v>
          </cell>
          <cell r="M82">
            <v>1</v>
          </cell>
          <cell r="N82">
            <v>1.5931027108989998E-2</v>
          </cell>
          <cell r="O82">
            <v>22</v>
          </cell>
          <cell r="P82">
            <v>-9</v>
          </cell>
          <cell r="Q82">
            <v>0.59310344827586203</v>
          </cell>
          <cell r="R82">
            <v>-0.38620689655172413</v>
          </cell>
          <cell r="S82">
            <v>7.2999999999999995E-2</v>
          </cell>
          <cell r="T82">
            <v>376.19</v>
          </cell>
          <cell r="U82">
            <v>0.2631</v>
          </cell>
          <cell r="V82">
            <v>2929.04</v>
          </cell>
          <cell r="W82">
            <v>0.20319999999999999</v>
          </cell>
          <cell r="X82">
            <v>3.5553961476675795</v>
          </cell>
          <cell r="Y82">
            <v>0.70081927710843384</v>
          </cell>
          <cell r="Z82">
            <v>0.84899999999999998</v>
          </cell>
          <cell r="AA82">
            <v>0.57567297762478498</v>
          </cell>
          <cell r="AB82">
            <v>9.8000000000000004E-2</v>
          </cell>
          <cell r="AC82">
            <v>0.4721428571428572</v>
          </cell>
          <cell r="AD82">
            <v>3.6999999999999998E-2</v>
          </cell>
          <cell r="AE82">
            <v>0.48693287435456112</v>
          </cell>
          <cell r="AF82">
            <v>1.7000000000000001E-2</v>
          </cell>
          <cell r="AG82">
            <v>0.48579518072289163</v>
          </cell>
          <cell r="AH82">
            <v>0.17699999999999999</v>
          </cell>
          <cell r="AI82">
            <v>0.67123924268502588</v>
          </cell>
          <cell r="AJ82">
            <v>0.33100000000000002</v>
          </cell>
          <cell r="AK82">
            <v>0.77363166953528417</v>
          </cell>
          <cell r="AL82">
            <v>0.23599999999999999</v>
          </cell>
          <cell r="AM82">
            <v>0.77363166953528417</v>
          </cell>
          <cell r="AN82">
            <v>0.25600000000000001</v>
          </cell>
          <cell r="AO82">
            <v>0.41980895008605856</v>
          </cell>
          <cell r="AP82">
            <v>0.123</v>
          </cell>
          <cell r="AQ82">
            <v>0.60183993115318424</v>
          </cell>
          <cell r="AR82">
            <v>0.33</v>
          </cell>
          <cell r="AS82">
            <v>0.81345094664371775</v>
          </cell>
          <cell r="AT82">
            <v>0.45700000000000002</v>
          </cell>
          <cell r="AU82">
            <v>1.0034457831325303</v>
          </cell>
        </row>
        <row r="83">
          <cell r="A83" t="str">
            <v>Red</v>
          </cell>
          <cell r="B83">
            <v>1</v>
          </cell>
          <cell r="C83">
            <v>10</v>
          </cell>
          <cell r="D83" t="str">
            <v>110</v>
          </cell>
          <cell r="E83" t="str">
            <v>1992North Carolina</v>
          </cell>
          <cell r="F83">
            <v>1992</v>
          </cell>
          <cell r="G83" t="str">
            <v>North Carolina</v>
          </cell>
          <cell r="H83" t="str">
            <v>Presidential</v>
          </cell>
          <cell r="J83">
            <v>0</v>
          </cell>
          <cell r="K83">
            <v>1134661</v>
          </cell>
          <cell r="L83">
            <v>1114042</v>
          </cell>
          <cell r="M83">
            <v>0</v>
          </cell>
          <cell r="N83">
            <v>-9.1692855837342685E-3</v>
          </cell>
          <cell r="O83">
            <v>22</v>
          </cell>
          <cell r="P83">
            <v>-9</v>
          </cell>
          <cell r="Q83">
            <v>0.59310344827586203</v>
          </cell>
          <cell r="R83">
            <v>-0.38620689655172413</v>
          </cell>
          <cell r="S83">
            <v>7.2999999999999995E-2</v>
          </cell>
          <cell r="T83">
            <v>376.19</v>
          </cell>
          <cell r="U83">
            <v>0.2631</v>
          </cell>
          <cell r="V83">
            <v>2929.04</v>
          </cell>
          <cell r="W83">
            <v>0.20319999999999999</v>
          </cell>
          <cell r="X83">
            <v>3.5553961476675795</v>
          </cell>
          <cell r="Y83">
            <v>0.54496385542168679</v>
          </cell>
          <cell r="Z83">
            <v>0.84899999999999998</v>
          </cell>
          <cell r="AA83">
            <v>0.44764888123924274</v>
          </cell>
          <cell r="AB83">
            <v>9.8000000000000004E-2</v>
          </cell>
          <cell r="AC83">
            <v>0.36714285714285716</v>
          </cell>
          <cell r="AD83">
            <v>3.6999999999999998E-2</v>
          </cell>
          <cell r="AE83">
            <v>0.37864371772805511</v>
          </cell>
          <cell r="AF83">
            <v>1.7000000000000001E-2</v>
          </cell>
          <cell r="AG83">
            <v>0.37775903614457834</v>
          </cell>
          <cell r="AH83">
            <v>0.17699999999999999</v>
          </cell>
          <cell r="AI83">
            <v>0.5219621342512909</v>
          </cell>
          <cell r="AJ83">
            <v>0.33100000000000002</v>
          </cell>
          <cell r="AK83">
            <v>0.60158347676419976</v>
          </cell>
          <cell r="AL83">
            <v>0.23599999999999999</v>
          </cell>
          <cell r="AM83">
            <v>0.60158347676419976</v>
          </cell>
          <cell r="AN83">
            <v>0.25600000000000001</v>
          </cell>
          <cell r="AO83">
            <v>0.32644750430292602</v>
          </cell>
          <cell r="AP83">
            <v>0.123</v>
          </cell>
          <cell r="AQ83">
            <v>0.46799655765920833</v>
          </cell>
          <cell r="AR83">
            <v>0.33</v>
          </cell>
          <cell r="AS83">
            <v>0.63254733218588644</v>
          </cell>
          <cell r="AT83">
            <v>0.45700000000000002</v>
          </cell>
          <cell r="AU83">
            <v>0.78028915662650611</v>
          </cell>
        </row>
        <row r="84">
          <cell r="A84" t="str">
            <v>Blue</v>
          </cell>
          <cell r="B84">
            <v>1</v>
          </cell>
          <cell r="C84">
            <v>11</v>
          </cell>
          <cell r="D84" t="str">
            <v>111</v>
          </cell>
          <cell r="E84" t="str">
            <v>1992Wisconsin</v>
          </cell>
          <cell r="F84">
            <v>1992</v>
          </cell>
          <cell r="G84" t="str">
            <v>Wisconsin</v>
          </cell>
          <cell r="H84" t="str">
            <v>Presidential</v>
          </cell>
          <cell r="J84">
            <v>0</v>
          </cell>
          <cell r="K84">
            <v>930855</v>
          </cell>
          <cell r="L84">
            <v>1041066</v>
          </cell>
          <cell r="M84">
            <v>1</v>
          </cell>
          <cell r="N84">
            <v>5.5890170042308999E-2</v>
          </cell>
          <cell r="O84">
            <v>22</v>
          </cell>
          <cell r="P84">
            <v>-9</v>
          </cell>
          <cell r="Q84">
            <v>0.59310344827586203</v>
          </cell>
          <cell r="R84">
            <v>-0.38620689655172413</v>
          </cell>
          <cell r="S84">
            <v>7.2999999999999995E-2</v>
          </cell>
          <cell r="T84">
            <v>376.19</v>
          </cell>
          <cell r="U84">
            <v>0.2631</v>
          </cell>
          <cell r="V84">
            <v>2929.04</v>
          </cell>
          <cell r="W84">
            <v>0.20319999999999999</v>
          </cell>
          <cell r="X84">
            <v>3.5553961476675795</v>
          </cell>
          <cell r="Y84">
            <v>0.74110843373493973</v>
          </cell>
          <cell r="Z84">
            <v>0.84899999999999998</v>
          </cell>
          <cell r="AA84">
            <v>0.60876764199655764</v>
          </cell>
          <cell r="AB84">
            <v>9.8000000000000004E-2</v>
          </cell>
          <cell r="AC84">
            <v>0.49928571428571428</v>
          </cell>
          <cell r="AD84">
            <v>3.6999999999999998E-2</v>
          </cell>
          <cell r="AE84">
            <v>0.51492598967297765</v>
          </cell>
          <cell r="AF84">
            <v>1.7000000000000001E-2</v>
          </cell>
          <cell r="AG84">
            <v>0.51372289156626505</v>
          </cell>
          <cell r="AH84">
            <v>0.17699999999999999</v>
          </cell>
          <cell r="AI84">
            <v>0.7098278829604131</v>
          </cell>
          <cell r="AJ84">
            <v>0.33100000000000002</v>
          </cell>
          <cell r="AK84">
            <v>0.81810671256454393</v>
          </cell>
          <cell r="AL84">
            <v>0.23599999999999999</v>
          </cell>
          <cell r="AM84">
            <v>0.81810671256454393</v>
          </cell>
          <cell r="AN84">
            <v>0.25600000000000001</v>
          </cell>
          <cell r="AO84">
            <v>0.44394320137693632</v>
          </cell>
          <cell r="AP84">
            <v>0.123</v>
          </cell>
          <cell r="AQ84">
            <v>0.6364388984509467</v>
          </cell>
          <cell r="AR84">
            <v>0.33</v>
          </cell>
          <cell r="AS84">
            <v>0.86021514629948359</v>
          </cell>
          <cell r="AT84">
            <v>0.45700000000000002</v>
          </cell>
          <cell r="AU84">
            <v>1.0611325301204819</v>
          </cell>
        </row>
        <row r="85">
          <cell r="A85" t="str">
            <v>Red</v>
          </cell>
          <cell r="B85">
            <v>1</v>
          </cell>
          <cell r="C85">
            <v>12</v>
          </cell>
          <cell r="D85" t="str">
            <v>112</v>
          </cell>
          <cell r="E85" t="str">
            <v>1992Virginia</v>
          </cell>
          <cell r="F85">
            <v>1992</v>
          </cell>
          <cell r="G85" t="str">
            <v>Virginia</v>
          </cell>
          <cell r="H85" t="str">
            <v>Presidential</v>
          </cell>
          <cell r="J85">
            <v>0</v>
          </cell>
          <cell r="K85">
            <v>1150517</v>
          </cell>
          <cell r="L85">
            <v>1038650</v>
          </cell>
          <cell r="M85">
            <v>0</v>
          </cell>
          <cell r="N85">
            <v>-5.1100258682868875E-2</v>
          </cell>
          <cell r="O85">
            <v>22</v>
          </cell>
          <cell r="P85">
            <v>-9</v>
          </cell>
          <cell r="Q85">
            <v>0.59310344827586203</v>
          </cell>
          <cell r="R85">
            <v>-0.38620689655172413</v>
          </cell>
          <cell r="S85">
            <v>7.2999999999999995E-2</v>
          </cell>
          <cell r="T85">
            <v>376.19</v>
          </cell>
          <cell r="U85">
            <v>0.2631</v>
          </cell>
          <cell r="V85">
            <v>2929.04</v>
          </cell>
          <cell r="W85">
            <v>0.20319999999999999</v>
          </cell>
          <cell r="X85">
            <v>3.5553961476675795</v>
          </cell>
          <cell r="Y85">
            <v>0.58737349397590366</v>
          </cell>
          <cell r="Z85">
            <v>0.84899999999999998</v>
          </cell>
          <cell r="AA85">
            <v>0.48248537005163522</v>
          </cell>
          <cell r="AB85">
            <v>9.8000000000000004E-2</v>
          </cell>
          <cell r="AC85">
            <v>0.39571428571428574</v>
          </cell>
          <cell r="AD85">
            <v>3.6999999999999998E-2</v>
          </cell>
          <cell r="AE85">
            <v>0.4081101549053357</v>
          </cell>
          <cell r="AF85">
            <v>1.7000000000000001E-2</v>
          </cell>
          <cell r="AG85">
            <v>0.40715662650602413</v>
          </cell>
          <cell r="AH85">
            <v>0.17699999999999999</v>
          </cell>
          <cell r="AI85">
            <v>0.56258175559380386</v>
          </cell>
          <cell r="AJ85">
            <v>0.33100000000000002</v>
          </cell>
          <cell r="AK85">
            <v>0.64839931153184183</v>
          </cell>
          <cell r="AL85">
            <v>0.23599999999999999</v>
          </cell>
          <cell r="AM85">
            <v>0.64839931153184183</v>
          </cell>
          <cell r="AN85">
            <v>0.25600000000000001</v>
          </cell>
          <cell r="AO85">
            <v>0.3518519793459553</v>
          </cell>
          <cell r="AP85">
            <v>0.123</v>
          </cell>
          <cell r="AQ85">
            <v>0.50441652323580044</v>
          </cell>
          <cell r="AR85">
            <v>0.33</v>
          </cell>
          <cell r="AS85">
            <v>0.68177280550774533</v>
          </cell>
          <cell r="AT85">
            <v>0.45700000000000002</v>
          </cell>
          <cell r="AU85">
            <v>0.8410120481927712</v>
          </cell>
        </row>
        <row r="86">
          <cell r="A86" t="str">
            <v>Red</v>
          </cell>
          <cell r="B86">
            <v>1</v>
          </cell>
          <cell r="C86">
            <v>1</v>
          </cell>
          <cell r="D86" t="str">
            <v>11</v>
          </cell>
          <cell r="E86" t="str">
            <v>1988Ohio</v>
          </cell>
          <cell r="F86">
            <v>1988</v>
          </cell>
          <cell r="G86" t="str">
            <v>Ohio</v>
          </cell>
          <cell r="H86" t="str">
            <v>Presidential</v>
          </cell>
          <cell r="J86">
            <v>0</v>
          </cell>
          <cell r="K86">
            <v>2416549</v>
          </cell>
          <cell r="L86">
            <v>1939629</v>
          </cell>
          <cell r="M86">
            <v>0</v>
          </cell>
          <cell r="N86">
            <v>-0.10948129300501494</v>
          </cell>
          <cell r="O86">
            <v>-13</v>
          </cell>
          <cell r="P86">
            <v>-2</v>
          </cell>
          <cell r="Q86">
            <v>-0.4022988505747126</v>
          </cell>
          <cell r="R86">
            <v>-0.40689655172413797</v>
          </cell>
          <cell r="S86">
            <v>5.7000000000000002E-2</v>
          </cell>
          <cell r="T86">
            <v>287</v>
          </cell>
          <cell r="U86">
            <v>2.0299999999999999E-2</v>
          </cell>
          <cell r="V86">
            <v>2277.5300000000002</v>
          </cell>
          <cell r="W86">
            <v>2.2599999999999999E-2</v>
          </cell>
          <cell r="X86">
            <v>4.2039719794129553</v>
          </cell>
          <cell r="Y86">
            <v>0.58864772727272741</v>
          </cell>
          <cell r="Z86">
            <v>0.85099999999999998</v>
          </cell>
          <cell r="AA86">
            <v>0.49459090909090914</v>
          </cell>
          <cell r="AB86">
            <v>9.7000000000000003E-2</v>
          </cell>
          <cell r="AC86">
            <v>0.40687500000000004</v>
          </cell>
          <cell r="AD86">
            <v>3.5999999999999997E-2</v>
          </cell>
          <cell r="AE86">
            <v>0.4364659090909091</v>
          </cell>
          <cell r="AF86">
            <v>1.7000000000000001E-2</v>
          </cell>
          <cell r="AG86">
            <v>0.37728409090909093</v>
          </cell>
          <cell r="AH86">
            <v>0.18099999999999999</v>
          </cell>
          <cell r="AI86">
            <v>0.57279545454545466</v>
          </cell>
          <cell r="AJ86">
            <v>0.32100000000000001</v>
          </cell>
          <cell r="AK86">
            <v>0.68376136363636375</v>
          </cell>
          <cell r="AL86">
            <v>0.23</v>
          </cell>
          <cell r="AM86">
            <v>0.68376136363636375</v>
          </cell>
          <cell r="AN86">
            <v>0.26800000000000002</v>
          </cell>
          <cell r="AO86">
            <v>0.38045454545454549</v>
          </cell>
          <cell r="AP86">
            <v>0.154</v>
          </cell>
          <cell r="AQ86">
            <v>0.52101136363636369</v>
          </cell>
          <cell r="AR86">
            <v>0.33900000000000002</v>
          </cell>
          <cell r="AS86">
            <v>0.67107954545454551</v>
          </cell>
          <cell r="AT86">
            <v>0.38700000000000001</v>
          </cell>
          <cell r="AU86">
            <v>0.87504545454545457</v>
          </cell>
        </row>
        <row r="87">
          <cell r="A87" t="str">
            <v>Red</v>
          </cell>
          <cell r="B87">
            <v>1</v>
          </cell>
          <cell r="C87">
            <v>2</v>
          </cell>
          <cell r="D87" t="str">
            <v>12</v>
          </cell>
          <cell r="E87" t="str">
            <v>1988Pennsylvania</v>
          </cell>
          <cell r="F87">
            <v>1988</v>
          </cell>
          <cell r="G87" t="str">
            <v>Pennsylvania</v>
          </cell>
          <cell r="H87" t="str">
            <v>Presidential</v>
          </cell>
          <cell r="J87">
            <v>0</v>
          </cell>
          <cell r="K87">
            <v>2300087</v>
          </cell>
          <cell r="L87">
            <v>2194944</v>
          </cell>
          <cell r="M87">
            <v>0</v>
          </cell>
          <cell r="N87">
            <v>-2.3390939906754813E-2</v>
          </cell>
          <cell r="O87">
            <v>-13</v>
          </cell>
          <cell r="P87">
            <v>-2</v>
          </cell>
          <cell r="Q87">
            <v>-0.4022988505747126</v>
          </cell>
          <cell r="R87">
            <v>-0.40689655172413797</v>
          </cell>
          <cell r="S87">
            <v>5.7000000000000002E-2</v>
          </cell>
          <cell r="T87">
            <v>287</v>
          </cell>
          <cell r="U87">
            <v>2.0299999999999999E-2</v>
          </cell>
          <cell r="V87">
            <v>2277.5300000000002</v>
          </cell>
          <cell r="W87">
            <v>2.2599999999999999E-2</v>
          </cell>
          <cell r="X87">
            <v>4.2039719794129553</v>
          </cell>
          <cell r="Y87">
            <v>0.53801136363636359</v>
          </cell>
          <cell r="Z87">
            <v>0.85099999999999998</v>
          </cell>
          <cell r="AA87">
            <v>0.45204545454545453</v>
          </cell>
          <cell r="AB87">
            <v>9.7000000000000003E-2</v>
          </cell>
          <cell r="AC87">
            <v>0.37187499999999996</v>
          </cell>
          <cell r="AD87">
            <v>3.5999999999999997E-2</v>
          </cell>
          <cell r="AE87">
            <v>0.39892045454545449</v>
          </cell>
          <cell r="AF87">
            <v>1.7000000000000001E-2</v>
          </cell>
          <cell r="AG87">
            <v>0.34482954545454542</v>
          </cell>
          <cell r="AH87">
            <v>0.18099999999999999</v>
          </cell>
          <cell r="AI87">
            <v>0.52352272727272731</v>
          </cell>
          <cell r="AJ87">
            <v>0.32100000000000001</v>
          </cell>
          <cell r="AK87">
            <v>0.62494318181818176</v>
          </cell>
          <cell r="AL87">
            <v>0.23</v>
          </cell>
          <cell r="AM87">
            <v>0.62494318181818176</v>
          </cell>
          <cell r="AN87">
            <v>0.26800000000000002</v>
          </cell>
          <cell r="AO87">
            <v>0.34772727272727266</v>
          </cell>
          <cell r="AP87">
            <v>0.154</v>
          </cell>
          <cell r="AQ87">
            <v>0.47619318181818177</v>
          </cell>
          <cell r="AR87">
            <v>0.33900000000000002</v>
          </cell>
          <cell r="AS87">
            <v>0.61335227272727266</v>
          </cell>
          <cell r="AT87">
            <v>0.38700000000000001</v>
          </cell>
          <cell r="AU87">
            <v>0.79977272727272719</v>
          </cell>
        </row>
        <row r="88">
          <cell r="A88" t="str">
            <v>Red</v>
          </cell>
          <cell r="B88">
            <v>1</v>
          </cell>
          <cell r="C88">
            <v>3</v>
          </cell>
          <cell r="D88" t="str">
            <v>13</v>
          </cell>
          <cell r="E88" t="str">
            <v>1988Michigan</v>
          </cell>
          <cell r="F88">
            <v>1988</v>
          </cell>
          <cell r="G88" t="str">
            <v>Michigan</v>
          </cell>
          <cell r="H88" t="str">
            <v>Presidential</v>
          </cell>
          <cell r="J88">
            <v>0</v>
          </cell>
          <cell r="K88">
            <v>1965486</v>
          </cell>
          <cell r="L88">
            <v>1675783</v>
          </cell>
          <cell r="M88">
            <v>0</v>
          </cell>
          <cell r="N88">
            <v>-7.9560999201102697E-2</v>
          </cell>
          <cell r="O88">
            <v>-13</v>
          </cell>
          <cell r="P88">
            <v>-2</v>
          </cell>
          <cell r="Q88">
            <v>-0.4022988505747126</v>
          </cell>
          <cell r="R88">
            <v>-0.40689655172413797</v>
          </cell>
          <cell r="S88">
            <v>5.7000000000000002E-2</v>
          </cell>
          <cell r="T88">
            <v>287</v>
          </cell>
          <cell r="U88">
            <v>2.0299999999999999E-2</v>
          </cell>
          <cell r="V88">
            <v>2277.5300000000002</v>
          </cell>
          <cell r="W88">
            <v>2.2599999999999999E-2</v>
          </cell>
          <cell r="X88">
            <v>4.2039719794129553</v>
          </cell>
          <cell r="Y88">
            <v>0.58548295454545463</v>
          </cell>
          <cell r="Z88">
            <v>0.85099999999999998</v>
          </cell>
          <cell r="AA88">
            <v>0.49193181818181825</v>
          </cell>
          <cell r="AB88">
            <v>9.7000000000000003E-2</v>
          </cell>
          <cell r="AC88">
            <v>0.40468750000000003</v>
          </cell>
          <cell r="AD88">
            <v>3.5999999999999997E-2</v>
          </cell>
          <cell r="AE88">
            <v>0.4341193181818182</v>
          </cell>
          <cell r="AF88">
            <v>1.7000000000000001E-2</v>
          </cell>
          <cell r="AG88">
            <v>0.37525568181818186</v>
          </cell>
          <cell r="AH88">
            <v>0.18099999999999999</v>
          </cell>
          <cell r="AI88">
            <v>0.56971590909090919</v>
          </cell>
          <cell r="AJ88">
            <v>0.32100000000000001</v>
          </cell>
          <cell r="AK88">
            <v>0.68008522727272736</v>
          </cell>
          <cell r="AL88">
            <v>0.23</v>
          </cell>
          <cell r="AM88">
            <v>0.68008522727272736</v>
          </cell>
          <cell r="AN88">
            <v>0.26800000000000002</v>
          </cell>
          <cell r="AO88">
            <v>0.37840909090909092</v>
          </cell>
          <cell r="AP88">
            <v>0.154</v>
          </cell>
          <cell r="AQ88">
            <v>0.51821022727272736</v>
          </cell>
          <cell r="AR88">
            <v>0.33900000000000002</v>
          </cell>
          <cell r="AS88">
            <v>0.66747159090909103</v>
          </cell>
          <cell r="AT88">
            <v>0.38700000000000001</v>
          </cell>
          <cell r="AU88">
            <v>0.87034090909090911</v>
          </cell>
        </row>
        <row r="89">
          <cell r="A89" t="str">
            <v>Red</v>
          </cell>
          <cell r="B89">
            <v>1</v>
          </cell>
          <cell r="C89">
            <v>4</v>
          </cell>
          <cell r="D89" t="str">
            <v>14</v>
          </cell>
          <cell r="E89" t="str">
            <v>1988Florida</v>
          </cell>
          <cell r="F89">
            <v>1988</v>
          </cell>
          <cell r="G89" t="str">
            <v>Florida</v>
          </cell>
          <cell r="H89" t="str">
            <v>Presidential</v>
          </cell>
          <cell r="J89">
            <v>0</v>
          </cell>
          <cell r="K89">
            <v>2618885</v>
          </cell>
          <cell r="L89">
            <v>1656701</v>
          </cell>
          <cell r="M89">
            <v>0</v>
          </cell>
          <cell r="N89">
            <v>-0.22504143291703171</v>
          </cell>
          <cell r="O89">
            <v>-13</v>
          </cell>
          <cell r="P89">
            <v>-2</v>
          </cell>
          <cell r="Q89">
            <v>-0.4022988505747126</v>
          </cell>
          <cell r="R89">
            <v>-0.40689655172413797</v>
          </cell>
          <cell r="S89">
            <v>5.7000000000000002E-2</v>
          </cell>
          <cell r="T89">
            <v>287</v>
          </cell>
          <cell r="U89">
            <v>2.0299999999999999E-2</v>
          </cell>
          <cell r="V89">
            <v>2277.5300000000002</v>
          </cell>
          <cell r="W89">
            <v>2.2599999999999999E-2</v>
          </cell>
          <cell r="X89">
            <v>4.2039719794129553</v>
          </cell>
          <cell r="Y89">
            <v>0.51691287878787884</v>
          </cell>
          <cell r="Z89">
            <v>0.85099999999999998</v>
          </cell>
          <cell r="AA89">
            <v>0.43431818181818183</v>
          </cell>
          <cell r="AB89">
            <v>9.7000000000000003E-2</v>
          </cell>
          <cell r="AC89">
            <v>0.35729166666666667</v>
          </cell>
          <cell r="AD89">
            <v>3.5999999999999997E-2</v>
          </cell>
          <cell r="AE89">
            <v>0.38327651515151512</v>
          </cell>
          <cell r="AF89">
            <v>1.7000000000000001E-2</v>
          </cell>
          <cell r="AG89">
            <v>0.33130681818181817</v>
          </cell>
          <cell r="AH89">
            <v>0.18099999999999999</v>
          </cell>
          <cell r="AI89">
            <v>0.5029924242424243</v>
          </cell>
          <cell r="AJ89">
            <v>0.32100000000000001</v>
          </cell>
          <cell r="AK89">
            <v>0.60043560606060609</v>
          </cell>
          <cell r="AL89">
            <v>0.23</v>
          </cell>
          <cell r="AM89">
            <v>0.60043560606060609</v>
          </cell>
          <cell r="AN89">
            <v>0.26800000000000002</v>
          </cell>
          <cell r="AO89">
            <v>0.33409090909090905</v>
          </cell>
          <cell r="AP89">
            <v>0.154</v>
          </cell>
          <cell r="AQ89">
            <v>0.45751893939393934</v>
          </cell>
          <cell r="AR89">
            <v>0.33900000000000002</v>
          </cell>
          <cell r="AS89">
            <v>0.58929924242424236</v>
          </cell>
          <cell r="AT89">
            <v>0.38700000000000001</v>
          </cell>
          <cell r="AU89">
            <v>0.76840909090909082</v>
          </cell>
        </row>
        <row r="90">
          <cell r="A90" t="str">
            <v>Red</v>
          </cell>
          <cell r="B90">
            <v>1</v>
          </cell>
          <cell r="C90">
            <v>5</v>
          </cell>
          <cell r="D90" t="str">
            <v>15</v>
          </cell>
          <cell r="E90" t="str">
            <v>1988Colorado</v>
          </cell>
          <cell r="F90">
            <v>1988</v>
          </cell>
          <cell r="G90" t="str">
            <v>Colorado</v>
          </cell>
          <cell r="H90" t="str">
            <v>Presidential</v>
          </cell>
          <cell r="J90">
            <v>0</v>
          </cell>
          <cell r="K90">
            <v>728177</v>
          </cell>
          <cell r="L90">
            <v>621453</v>
          </cell>
          <cell r="M90">
            <v>0</v>
          </cell>
          <cell r="N90">
            <v>-7.9076487629943015E-2</v>
          </cell>
          <cell r="O90">
            <v>-13</v>
          </cell>
          <cell r="P90">
            <v>-2</v>
          </cell>
          <cell r="Q90">
            <v>-0.4022988505747126</v>
          </cell>
          <cell r="R90">
            <v>-0.40689655172413797</v>
          </cell>
          <cell r="S90">
            <v>5.7000000000000002E-2</v>
          </cell>
          <cell r="T90">
            <v>287</v>
          </cell>
          <cell r="U90">
            <v>2.0299999999999999E-2</v>
          </cell>
          <cell r="V90">
            <v>2277.5300000000002</v>
          </cell>
          <cell r="W90">
            <v>2.2599999999999999E-2</v>
          </cell>
          <cell r="X90">
            <v>4.2039719794129553</v>
          </cell>
          <cell r="Y90">
            <v>0.62240530303030295</v>
          </cell>
          <cell r="Z90">
            <v>0.85099999999999998</v>
          </cell>
          <cell r="AA90">
            <v>0.52295454545454534</v>
          </cell>
          <cell r="AB90">
            <v>9.7000000000000003E-2</v>
          </cell>
          <cell r="AC90">
            <v>0.43020833333333325</v>
          </cell>
          <cell r="AD90">
            <v>3.5999999999999997E-2</v>
          </cell>
          <cell r="AE90">
            <v>0.461496212121212</v>
          </cell>
          <cell r="AF90">
            <v>1.7000000000000001E-2</v>
          </cell>
          <cell r="AG90">
            <v>0.39892045454545444</v>
          </cell>
          <cell r="AH90">
            <v>0.18099999999999999</v>
          </cell>
          <cell r="AI90">
            <v>0.60564393939393935</v>
          </cell>
          <cell r="AJ90">
            <v>0.32100000000000001</v>
          </cell>
          <cell r="AK90">
            <v>0.72297348484848478</v>
          </cell>
          <cell r="AL90">
            <v>0.23</v>
          </cell>
          <cell r="AM90">
            <v>0.72297348484848478</v>
          </cell>
          <cell r="AN90">
            <v>0.26800000000000002</v>
          </cell>
          <cell r="AO90">
            <v>0.40227272727272717</v>
          </cell>
          <cell r="AP90">
            <v>0.154</v>
          </cell>
          <cell r="AQ90">
            <v>0.55089015151515142</v>
          </cell>
          <cell r="AR90">
            <v>0.33900000000000002</v>
          </cell>
          <cell r="AS90">
            <v>0.70956439393939386</v>
          </cell>
          <cell r="AT90">
            <v>0.38700000000000001</v>
          </cell>
          <cell r="AU90">
            <v>0.92522727272727245</v>
          </cell>
        </row>
        <row r="91">
          <cell r="A91" t="str">
            <v>Blue</v>
          </cell>
          <cell r="B91">
            <v>1</v>
          </cell>
          <cell r="C91">
            <v>6</v>
          </cell>
          <cell r="D91" t="str">
            <v>16</v>
          </cell>
          <cell r="E91" t="str">
            <v>1988Iowa</v>
          </cell>
          <cell r="F91">
            <v>1988</v>
          </cell>
          <cell r="G91" t="str">
            <v>Iowa</v>
          </cell>
          <cell r="H91" t="str">
            <v>Presidential</v>
          </cell>
          <cell r="J91">
            <v>0</v>
          </cell>
          <cell r="K91">
            <v>545355</v>
          </cell>
          <cell r="L91">
            <v>670557</v>
          </cell>
          <cell r="M91">
            <v>1</v>
          </cell>
          <cell r="N91">
            <v>0.10296962280165012</v>
          </cell>
          <cell r="O91">
            <v>-13</v>
          </cell>
          <cell r="P91">
            <v>-2</v>
          </cell>
          <cell r="Q91">
            <v>-0.4022988505747126</v>
          </cell>
          <cell r="R91">
            <v>-0.40689655172413797</v>
          </cell>
          <cell r="S91">
            <v>5.7000000000000002E-2</v>
          </cell>
          <cell r="T91">
            <v>287</v>
          </cell>
          <cell r="U91">
            <v>2.0299999999999999E-2</v>
          </cell>
          <cell r="V91">
            <v>2277.5300000000002</v>
          </cell>
          <cell r="W91">
            <v>2.2599999999999999E-2</v>
          </cell>
          <cell r="X91">
            <v>4.2039719794129553</v>
          </cell>
          <cell r="Y91">
            <v>0.639284090909091</v>
          </cell>
          <cell r="Z91">
            <v>0.85099999999999998</v>
          </cell>
          <cell r="AA91">
            <v>0.53713636363636363</v>
          </cell>
          <cell r="AB91">
            <v>9.7000000000000003E-2</v>
          </cell>
          <cell r="AC91">
            <v>0.44187500000000002</v>
          </cell>
          <cell r="AD91">
            <v>3.5999999999999997E-2</v>
          </cell>
          <cell r="AE91">
            <v>0.47401136363636359</v>
          </cell>
          <cell r="AF91">
            <v>1.7000000000000001E-2</v>
          </cell>
          <cell r="AG91">
            <v>0.40973863636363633</v>
          </cell>
          <cell r="AH91">
            <v>0.18099999999999999</v>
          </cell>
          <cell r="AI91">
            <v>0.6220681818181818</v>
          </cell>
          <cell r="AJ91">
            <v>0.32100000000000001</v>
          </cell>
          <cell r="AK91">
            <v>0.74257954545454541</v>
          </cell>
          <cell r="AL91">
            <v>0.23</v>
          </cell>
          <cell r="AM91">
            <v>0.74257954545454541</v>
          </cell>
          <cell r="AN91">
            <v>0.26800000000000002</v>
          </cell>
          <cell r="AO91">
            <v>0.41318181818181815</v>
          </cell>
          <cell r="AP91">
            <v>0.154</v>
          </cell>
          <cell r="AQ91">
            <v>0.56582954545454545</v>
          </cell>
          <cell r="AR91">
            <v>0.33900000000000002</v>
          </cell>
          <cell r="AS91">
            <v>0.72880681818181814</v>
          </cell>
          <cell r="AT91">
            <v>0.38700000000000001</v>
          </cell>
          <cell r="AU91">
            <v>0.95031818181818173</v>
          </cell>
        </row>
        <row r="92">
          <cell r="A92" t="str">
            <v>Blue</v>
          </cell>
          <cell r="B92">
            <v>1</v>
          </cell>
          <cell r="C92">
            <v>7</v>
          </cell>
          <cell r="D92" t="str">
            <v>17</v>
          </cell>
          <cell r="E92" t="str">
            <v>1988Minnesota</v>
          </cell>
          <cell r="F92">
            <v>1988</v>
          </cell>
          <cell r="G92" t="str">
            <v>Minnesota</v>
          </cell>
          <cell r="H92" t="str">
            <v>Presidential</v>
          </cell>
          <cell r="J92">
            <v>0</v>
          </cell>
          <cell r="K92">
            <v>962337</v>
          </cell>
          <cell r="L92">
            <v>1109471</v>
          </cell>
          <cell r="M92">
            <v>1</v>
          </cell>
          <cell r="N92">
            <v>7.1017198504880766E-2</v>
          </cell>
          <cell r="O92">
            <v>-13</v>
          </cell>
          <cell r="P92">
            <v>-2</v>
          </cell>
          <cell r="Q92">
            <v>-0.4022988505747126</v>
          </cell>
          <cell r="R92">
            <v>-0.40689655172413797</v>
          </cell>
          <cell r="S92">
            <v>5.7000000000000002E-2</v>
          </cell>
          <cell r="T92">
            <v>287</v>
          </cell>
          <cell r="U92">
            <v>2.0299999999999999E-2</v>
          </cell>
          <cell r="V92">
            <v>2277.5300000000002</v>
          </cell>
          <cell r="W92">
            <v>2.2599999999999999E-2</v>
          </cell>
          <cell r="X92">
            <v>4.2039719794129553</v>
          </cell>
          <cell r="Y92">
            <v>0.71629356060606075</v>
          </cell>
          <cell r="Z92">
            <v>0.85099999999999998</v>
          </cell>
          <cell r="AA92">
            <v>0.60184090909090915</v>
          </cell>
          <cell r="AB92">
            <v>9.7000000000000003E-2</v>
          </cell>
          <cell r="AC92">
            <v>0.49510416666666673</v>
          </cell>
          <cell r="AD92">
            <v>3.5999999999999997E-2</v>
          </cell>
          <cell r="AE92">
            <v>0.53111174242424242</v>
          </cell>
          <cell r="AF92">
            <v>1.7000000000000001E-2</v>
          </cell>
          <cell r="AG92">
            <v>0.45909659090909094</v>
          </cell>
          <cell r="AH92">
            <v>0.18099999999999999</v>
          </cell>
          <cell r="AI92">
            <v>0.69700378787878803</v>
          </cell>
          <cell r="AJ92">
            <v>0.32100000000000001</v>
          </cell>
          <cell r="AK92">
            <v>0.8320321969696971</v>
          </cell>
          <cell r="AL92">
            <v>0.23</v>
          </cell>
          <cell r="AM92">
            <v>0.8320321969696971</v>
          </cell>
          <cell r="AN92">
            <v>0.26800000000000002</v>
          </cell>
          <cell r="AO92">
            <v>0.46295454545454551</v>
          </cell>
          <cell r="AP92">
            <v>0.154</v>
          </cell>
          <cell r="AQ92">
            <v>0.63399053030303032</v>
          </cell>
          <cell r="AR92">
            <v>0.33900000000000002</v>
          </cell>
          <cell r="AS92">
            <v>0.81660037878787883</v>
          </cell>
          <cell r="AT92">
            <v>0.38700000000000001</v>
          </cell>
          <cell r="AU92">
            <v>1.0647954545454545</v>
          </cell>
        </row>
        <row r="93">
          <cell r="A93" t="str">
            <v>Red</v>
          </cell>
          <cell r="B93">
            <v>1</v>
          </cell>
          <cell r="C93">
            <v>8</v>
          </cell>
          <cell r="D93" t="str">
            <v>18</v>
          </cell>
          <cell r="E93" t="str">
            <v>1988Nevada</v>
          </cell>
          <cell r="F93">
            <v>1988</v>
          </cell>
          <cell r="G93" t="str">
            <v>Nevada</v>
          </cell>
          <cell r="H93" t="str">
            <v>Presidential</v>
          </cell>
          <cell r="J93">
            <v>0</v>
          </cell>
          <cell r="K93">
            <v>206040</v>
          </cell>
          <cell r="L93">
            <v>132738</v>
          </cell>
          <cell r="M93">
            <v>0</v>
          </cell>
          <cell r="N93">
            <v>-0.21637178329171317</v>
          </cell>
          <cell r="O93">
            <v>-13</v>
          </cell>
          <cell r="P93">
            <v>-2</v>
          </cell>
          <cell r="Q93">
            <v>-0.4022988505747126</v>
          </cell>
          <cell r="R93">
            <v>-0.40689655172413797</v>
          </cell>
          <cell r="S93">
            <v>5.7000000000000002E-2</v>
          </cell>
          <cell r="T93">
            <v>287</v>
          </cell>
          <cell r="U93">
            <v>2.0299999999999999E-2</v>
          </cell>
          <cell r="V93">
            <v>2277.5300000000002</v>
          </cell>
          <cell r="W93">
            <v>2.2599999999999999E-2</v>
          </cell>
          <cell r="X93">
            <v>4.2039719794129553</v>
          </cell>
          <cell r="Y93">
            <v>0.48104545454545461</v>
          </cell>
          <cell r="Z93">
            <v>0.85099999999999998</v>
          </cell>
          <cell r="AA93">
            <v>0.4041818181818182</v>
          </cell>
          <cell r="AB93">
            <v>9.7000000000000003E-2</v>
          </cell>
          <cell r="AC93">
            <v>0.33250000000000002</v>
          </cell>
          <cell r="AD93">
            <v>3.5999999999999997E-2</v>
          </cell>
          <cell r="AE93">
            <v>0.35668181818181816</v>
          </cell>
          <cell r="AF93">
            <v>1.7000000000000001E-2</v>
          </cell>
          <cell r="AG93">
            <v>0.30831818181818182</v>
          </cell>
          <cell r="AH93">
            <v>0.18099999999999999</v>
          </cell>
          <cell r="AI93">
            <v>0.46809090909090911</v>
          </cell>
          <cell r="AJ93">
            <v>0.32100000000000001</v>
          </cell>
          <cell r="AK93">
            <v>0.55877272727272731</v>
          </cell>
          <cell r="AL93">
            <v>0.23</v>
          </cell>
          <cell r="AM93">
            <v>0.55877272727272731</v>
          </cell>
          <cell r="AN93">
            <v>0.26800000000000002</v>
          </cell>
          <cell r="AO93">
            <v>0.31090909090909091</v>
          </cell>
          <cell r="AP93">
            <v>0.154</v>
          </cell>
          <cell r="AQ93">
            <v>0.42577272727272725</v>
          </cell>
          <cell r="AR93">
            <v>0.33900000000000002</v>
          </cell>
          <cell r="AS93">
            <v>0.54840909090909096</v>
          </cell>
          <cell r="AT93">
            <v>0.38700000000000001</v>
          </cell>
          <cell r="AU93">
            <v>0.71509090909090911</v>
          </cell>
        </row>
        <row r="94">
          <cell r="A94" t="str">
            <v>Red</v>
          </cell>
          <cell r="B94">
            <v>1</v>
          </cell>
          <cell r="C94">
            <v>9</v>
          </cell>
          <cell r="D94" t="str">
            <v>19</v>
          </cell>
          <cell r="E94" t="str">
            <v>1988New Hampshire</v>
          </cell>
          <cell r="F94">
            <v>1988</v>
          </cell>
          <cell r="G94" t="str">
            <v>New Hampshire</v>
          </cell>
          <cell r="H94" t="str">
            <v>Presidential</v>
          </cell>
          <cell r="J94">
            <v>0</v>
          </cell>
          <cell r="K94">
            <v>281537</v>
          </cell>
          <cell r="L94">
            <v>163696</v>
          </cell>
          <cell r="M94">
            <v>0</v>
          </cell>
          <cell r="N94">
            <v>-0.26467265454267763</v>
          </cell>
          <cell r="O94">
            <v>-13</v>
          </cell>
          <cell r="P94">
            <v>-2</v>
          </cell>
          <cell r="Q94">
            <v>-0.4022988505747126</v>
          </cell>
          <cell r="R94">
            <v>-0.40689655172413797</v>
          </cell>
          <cell r="S94">
            <v>5.7000000000000002E-2</v>
          </cell>
          <cell r="T94">
            <v>287</v>
          </cell>
          <cell r="U94">
            <v>2.0299999999999999E-2</v>
          </cell>
          <cell r="V94">
            <v>2277.5300000000002</v>
          </cell>
          <cell r="W94">
            <v>2.2599999999999999E-2</v>
          </cell>
          <cell r="X94">
            <v>4.2039719794129553</v>
          </cell>
          <cell r="Y94">
            <v>0.59497727272727274</v>
          </cell>
          <cell r="Z94">
            <v>0.85099999999999998</v>
          </cell>
          <cell r="AA94">
            <v>0.49990909090909091</v>
          </cell>
          <cell r="AB94">
            <v>9.7000000000000003E-2</v>
          </cell>
          <cell r="AC94">
            <v>0.41125</v>
          </cell>
          <cell r="AD94">
            <v>3.5999999999999997E-2</v>
          </cell>
          <cell r="AE94">
            <v>0.44115909090909083</v>
          </cell>
          <cell r="AF94">
            <v>1.7000000000000001E-2</v>
          </cell>
          <cell r="AG94">
            <v>0.38134090909090906</v>
          </cell>
          <cell r="AH94">
            <v>0.18099999999999999</v>
          </cell>
          <cell r="AI94">
            <v>0.5789545454545455</v>
          </cell>
          <cell r="AJ94">
            <v>0.32100000000000001</v>
          </cell>
          <cell r="AK94">
            <v>0.69111363636363632</v>
          </cell>
          <cell r="AL94">
            <v>0.23</v>
          </cell>
          <cell r="AM94">
            <v>0.69111363636363632</v>
          </cell>
          <cell r="AN94">
            <v>0.26800000000000002</v>
          </cell>
          <cell r="AO94">
            <v>0.38454545454545452</v>
          </cell>
          <cell r="AP94">
            <v>0.154</v>
          </cell>
          <cell r="AQ94">
            <v>0.52661363636363634</v>
          </cell>
          <cell r="AR94">
            <v>0.33900000000000002</v>
          </cell>
          <cell r="AS94">
            <v>0.67829545454545448</v>
          </cell>
          <cell r="AT94">
            <v>0.38700000000000001</v>
          </cell>
          <cell r="AU94">
            <v>0.88445454545454538</v>
          </cell>
        </row>
        <row r="95">
          <cell r="A95" t="str">
            <v>Red</v>
          </cell>
          <cell r="B95">
            <v>1</v>
          </cell>
          <cell r="C95">
            <v>10</v>
          </cell>
          <cell r="D95" t="str">
            <v>110</v>
          </cell>
          <cell r="E95" t="str">
            <v>1988North Carolina</v>
          </cell>
          <cell r="F95">
            <v>1988</v>
          </cell>
          <cell r="G95" t="str">
            <v>North Carolina</v>
          </cell>
          <cell r="H95" t="str">
            <v>Presidential</v>
          </cell>
          <cell r="J95">
            <v>0</v>
          </cell>
          <cell r="K95">
            <v>1237258</v>
          </cell>
          <cell r="L95">
            <v>890167</v>
          </cell>
          <cell r="M95">
            <v>0</v>
          </cell>
          <cell r="N95">
            <v>-0.16315075737100015</v>
          </cell>
          <cell r="O95">
            <v>-13</v>
          </cell>
          <cell r="P95">
            <v>-2</v>
          </cell>
          <cell r="Q95">
            <v>-0.4022988505747126</v>
          </cell>
          <cell r="R95">
            <v>-0.40689655172413797</v>
          </cell>
          <cell r="S95">
            <v>5.7000000000000002E-2</v>
          </cell>
          <cell r="T95">
            <v>287</v>
          </cell>
          <cell r="U95">
            <v>2.0299999999999999E-2</v>
          </cell>
          <cell r="V95">
            <v>2277.5300000000002</v>
          </cell>
          <cell r="W95">
            <v>2.2599999999999999E-2</v>
          </cell>
          <cell r="X95">
            <v>4.2039719794129553</v>
          </cell>
          <cell r="Y95">
            <v>0.46944128787878792</v>
          </cell>
          <cell r="Z95">
            <v>0.85099999999999998</v>
          </cell>
          <cell r="AA95">
            <v>0.39443181818181822</v>
          </cell>
          <cell r="AB95">
            <v>9.7000000000000003E-2</v>
          </cell>
          <cell r="AC95">
            <v>0.32447916666666665</v>
          </cell>
          <cell r="AD95">
            <v>3.5999999999999997E-2</v>
          </cell>
          <cell r="AE95">
            <v>0.34807765151515146</v>
          </cell>
          <cell r="AF95">
            <v>1.7000000000000001E-2</v>
          </cell>
          <cell r="AG95">
            <v>0.30088068181818178</v>
          </cell>
          <cell r="AH95">
            <v>0.18099999999999999</v>
          </cell>
          <cell r="AI95">
            <v>0.45679924242424247</v>
          </cell>
          <cell r="AJ95">
            <v>0.32100000000000001</v>
          </cell>
          <cell r="AK95">
            <v>0.5452935606060606</v>
          </cell>
          <cell r="AL95">
            <v>0.23</v>
          </cell>
          <cell r="AM95">
            <v>0.5452935606060606</v>
          </cell>
          <cell r="AN95">
            <v>0.26800000000000002</v>
          </cell>
          <cell r="AO95">
            <v>0.30340909090909091</v>
          </cell>
          <cell r="AP95">
            <v>0.154</v>
          </cell>
          <cell r="AQ95">
            <v>0.41550189393939391</v>
          </cell>
          <cell r="AR95">
            <v>0.33900000000000002</v>
          </cell>
          <cell r="AS95">
            <v>0.53517992424242422</v>
          </cell>
          <cell r="AT95">
            <v>0.38700000000000001</v>
          </cell>
          <cell r="AU95">
            <v>0.69784090909090901</v>
          </cell>
        </row>
        <row r="96">
          <cell r="A96" t="str">
            <v>Blue</v>
          </cell>
          <cell r="B96">
            <v>1</v>
          </cell>
          <cell r="C96">
            <v>11</v>
          </cell>
          <cell r="D96" t="str">
            <v>111</v>
          </cell>
          <cell r="E96" t="str">
            <v>1988Wisconsin</v>
          </cell>
          <cell r="F96">
            <v>1988</v>
          </cell>
          <cell r="G96" t="str">
            <v>Wisconsin</v>
          </cell>
          <cell r="H96" t="str">
            <v>Presidential</v>
          </cell>
          <cell r="J96">
            <v>0</v>
          </cell>
          <cell r="K96">
            <v>1047499</v>
          </cell>
          <cell r="L96">
            <v>1126794</v>
          </cell>
          <cell r="M96">
            <v>1</v>
          </cell>
          <cell r="N96">
            <v>3.6469325891220733E-2</v>
          </cell>
          <cell r="O96">
            <v>-13</v>
          </cell>
          <cell r="P96">
            <v>-2</v>
          </cell>
          <cell r="Q96">
            <v>-0.4022988505747126</v>
          </cell>
          <cell r="R96">
            <v>-0.40689655172413797</v>
          </cell>
          <cell r="S96">
            <v>5.7000000000000002E-2</v>
          </cell>
          <cell r="T96">
            <v>287</v>
          </cell>
          <cell r="U96">
            <v>2.0299999999999999E-2</v>
          </cell>
          <cell r="V96">
            <v>2277.5300000000002</v>
          </cell>
          <cell r="W96">
            <v>2.2599999999999999E-2</v>
          </cell>
          <cell r="X96">
            <v>4.2039719794129553</v>
          </cell>
          <cell r="Y96">
            <v>0.66249242424242438</v>
          </cell>
          <cell r="Z96">
            <v>0.85099999999999998</v>
          </cell>
          <cell r="AA96">
            <v>0.55663636363636371</v>
          </cell>
          <cell r="AB96">
            <v>9.7000000000000003E-2</v>
          </cell>
          <cell r="AC96">
            <v>0.45791666666666669</v>
          </cell>
          <cell r="AD96">
            <v>3.5999999999999997E-2</v>
          </cell>
          <cell r="AE96">
            <v>0.49121969696969697</v>
          </cell>
          <cell r="AF96">
            <v>1.7000000000000001E-2</v>
          </cell>
          <cell r="AG96">
            <v>0.42461363636363636</v>
          </cell>
          <cell r="AH96">
            <v>0.18099999999999999</v>
          </cell>
          <cell r="AI96">
            <v>0.6446515151515152</v>
          </cell>
          <cell r="AJ96">
            <v>0.32100000000000001</v>
          </cell>
          <cell r="AK96">
            <v>0.76953787878787883</v>
          </cell>
          <cell r="AL96">
            <v>0.23</v>
          </cell>
          <cell r="AM96">
            <v>0.76953787878787883</v>
          </cell>
          <cell r="AN96">
            <v>0.26800000000000002</v>
          </cell>
          <cell r="AO96">
            <v>0.42818181818181816</v>
          </cell>
          <cell r="AP96">
            <v>0.154</v>
          </cell>
          <cell r="AQ96">
            <v>0.58637121212121213</v>
          </cell>
          <cell r="AR96">
            <v>0.33900000000000002</v>
          </cell>
          <cell r="AS96">
            <v>0.75526515151515161</v>
          </cell>
          <cell r="AT96">
            <v>0.38700000000000001</v>
          </cell>
          <cell r="AU96">
            <v>0.98481818181818181</v>
          </cell>
        </row>
        <row r="97">
          <cell r="A97" t="str">
            <v>Red</v>
          </cell>
          <cell r="B97">
            <v>1</v>
          </cell>
          <cell r="C97">
            <v>12</v>
          </cell>
          <cell r="D97" t="str">
            <v>112</v>
          </cell>
          <cell r="E97" t="str">
            <v>1988Virginia</v>
          </cell>
          <cell r="F97">
            <v>1988</v>
          </cell>
          <cell r="G97" t="str">
            <v>Virginia</v>
          </cell>
          <cell r="H97" t="str">
            <v>Presidential</v>
          </cell>
          <cell r="J97">
            <v>0</v>
          </cell>
          <cell r="K97">
            <v>1309162</v>
          </cell>
          <cell r="L97">
            <v>859799</v>
          </cell>
          <cell r="M97">
            <v>0</v>
          </cell>
          <cell r="N97">
            <v>-0.20717892115164818</v>
          </cell>
          <cell r="O97">
            <v>-13</v>
          </cell>
          <cell r="P97">
            <v>-2</v>
          </cell>
          <cell r="Q97">
            <v>-0.4022988505747126</v>
          </cell>
          <cell r="R97">
            <v>-0.40689655172413797</v>
          </cell>
          <cell r="S97">
            <v>5.7000000000000002E-2</v>
          </cell>
          <cell r="T97">
            <v>287</v>
          </cell>
          <cell r="U97">
            <v>2.0299999999999999E-2</v>
          </cell>
          <cell r="V97">
            <v>2277.5300000000002</v>
          </cell>
          <cell r="W97">
            <v>2.2599999999999999E-2</v>
          </cell>
          <cell r="X97">
            <v>4.2039719794129553</v>
          </cell>
          <cell r="Y97">
            <v>0.5253522727272727</v>
          </cell>
          <cell r="Z97">
            <v>0.85099999999999998</v>
          </cell>
          <cell r="AA97">
            <v>0.44140909090909092</v>
          </cell>
          <cell r="AB97">
            <v>9.7000000000000003E-2</v>
          </cell>
          <cell r="AC97">
            <v>0.36312499999999998</v>
          </cell>
          <cell r="AD97">
            <v>3.5999999999999997E-2</v>
          </cell>
          <cell r="AE97">
            <v>0.38953409090909086</v>
          </cell>
          <cell r="AF97">
            <v>1.7000000000000001E-2</v>
          </cell>
          <cell r="AG97">
            <v>0.33671590909090904</v>
          </cell>
          <cell r="AH97">
            <v>0.18099999999999999</v>
          </cell>
          <cell r="AI97">
            <v>0.51120454545454541</v>
          </cell>
          <cell r="AJ97">
            <v>0.32100000000000001</v>
          </cell>
          <cell r="AK97">
            <v>0.61023863636363629</v>
          </cell>
          <cell r="AL97">
            <v>0.23</v>
          </cell>
          <cell r="AM97">
            <v>0.61023863636363629</v>
          </cell>
          <cell r="AN97">
            <v>0.26800000000000002</v>
          </cell>
          <cell r="AO97">
            <v>0.33954545454545448</v>
          </cell>
          <cell r="AP97">
            <v>0.154</v>
          </cell>
          <cell r="AQ97">
            <v>0.46498863636363635</v>
          </cell>
          <cell r="AR97">
            <v>0.33900000000000002</v>
          </cell>
          <cell r="AS97">
            <v>0.59892045454545451</v>
          </cell>
          <cell r="AT97">
            <v>0.38700000000000001</v>
          </cell>
          <cell r="AU97">
            <v>0.78095454545454535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web/laus/lauhsthl.ht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ransition.fec.gov/pubrec/fe2016/2016presgeresults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s.google.com/public-data/docs/canonical/states_csv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lectproject.org/home/voter-turnout/voter-turnout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0EC4B-B237-A446-B70D-6C2ED6BC7BA9}">
  <dimension ref="A1:BB97"/>
  <sheetViews>
    <sheetView workbookViewId="0">
      <selection activeCell="J2" sqref="J2"/>
    </sheetView>
  </sheetViews>
  <sheetFormatPr baseColWidth="10" defaultRowHeight="16" x14ac:dyDescent="0.2"/>
  <sheetData>
    <row r="1" spans="1:54" x14ac:dyDescent="0.2">
      <c r="A1" t="str">
        <f>[1]Input!A1</f>
        <v>Party</v>
      </c>
      <c r="B1" t="str">
        <f>[1]Input!B1</f>
        <v>Type_ID</v>
      </c>
      <c r="C1" t="str">
        <f>[1]Input!C1</f>
        <v>S_ID</v>
      </c>
      <c r="D1" t="str">
        <f>[1]Input!D1</f>
        <v>Statetype</v>
      </c>
      <c r="E1" t="str">
        <f>[1]Input!E1</f>
        <v xml:space="preserve">YearState </v>
      </c>
      <c r="F1" t="str">
        <f>[1]Input!F1</f>
        <v>Year</v>
      </c>
      <c r="G1" t="str">
        <f>[1]Input!G1</f>
        <v xml:space="preserve">State </v>
      </c>
      <c r="H1" t="s">
        <v>0</v>
      </c>
      <c r="I1" t="str">
        <f>[1]Input!H1</f>
        <v>Type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tr">
        <f>[1]Input!J1</f>
        <v>PartyContinuation</v>
      </c>
      <c r="P1" t="str">
        <f>[1]Input!K1</f>
        <v>Red Votes</v>
      </c>
      <c r="Q1" t="str">
        <f>[1]Input!L1</f>
        <v>Blue Votes</v>
      </c>
      <c r="R1" t="str">
        <f>[1]Input!M1</f>
        <v>Winner</v>
      </c>
      <c r="S1" t="str">
        <f>[1]Input!N1</f>
        <v>SignedMargin</v>
      </c>
      <c r="T1" t="str">
        <f>[1]Input!O1</f>
        <v>ANA</v>
      </c>
      <c r="U1" t="s">
        <v>6</v>
      </c>
      <c r="V1" t="s">
        <v>7</v>
      </c>
      <c r="W1" t="str">
        <f>[1]Input!P1</f>
        <v>Hchange</v>
      </c>
      <c r="X1" t="str">
        <f>[1]Input!Q1</f>
        <v>Hocc</v>
      </c>
      <c r="Y1" t="str">
        <f>[1]Input!R1</f>
        <v>PHOcc</v>
      </c>
      <c r="Z1" t="str">
        <f>[1]Input!S1</f>
        <v>Unemployment</v>
      </c>
      <c r="AA1" t="str">
        <f>[1]Input!T1</f>
        <v>AverageSP</v>
      </c>
      <c r="AB1" t="str">
        <f>[1]Input!U1</f>
        <v>SP</v>
      </c>
      <c r="AC1" t="str">
        <f>[1]Input!V1</f>
        <v>AverageDOJ</v>
      </c>
      <c r="AD1" t="str">
        <f>[1]Input!W1</f>
        <v>DOJ</v>
      </c>
      <c r="AE1" t="str">
        <f>[1]Input!X1</f>
        <v>GDP</v>
      </c>
      <c r="AF1" t="str">
        <f>[1]Input!Y1</f>
        <v>WVTO</v>
      </c>
      <c r="AG1" t="str">
        <f>[1]Input!Z1</f>
        <v>WSE</v>
      </c>
      <c r="AH1" t="str">
        <f>[1]Input!AA1</f>
        <v>BVTO</v>
      </c>
      <c r="AI1" t="str">
        <f>[1]Input!AB1</f>
        <v>BSE</v>
      </c>
      <c r="AJ1" t="str">
        <f>[1]Input!AC1</f>
        <v>HVTO</v>
      </c>
      <c r="AK1" t="str">
        <f>[1]Input!AD1</f>
        <v>HSE</v>
      </c>
      <c r="AL1" t="str">
        <f>[1]Input!AE1</f>
        <v>OVTO</v>
      </c>
      <c r="AM1" t="str">
        <f>[1]Input!AF1</f>
        <v>OSE</v>
      </c>
      <c r="AN1" t="str">
        <f>[1]Input!AG1</f>
        <v>MVTO</v>
      </c>
      <c r="AO1" t="str">
        <f>[1]Input!AH1</f>
        <v>MSE</v>
      </c>
      <c r="AP1" t="str">
        <f>[1]Input!AI1</f>
        <v>EVTO</v>
      </c>
      <c r="AQ1" t="str">
        <f>[1]Input!AJ1</f>
        <v>ESE</v>
      </c>
      <c r="AR1" t="str">
        <f>[1]Input!AK1</f>
        <v>TVTO</v>
      </c>
      <c r="AS1" t="str">
        <f>[1]Input!AL1</f>
        <v>TSE</v>
      </c>
      <c r="AT1" t="str">
        <f>[1]Input!AM1</f>
        <v>FVTO</v>
      </c>
      <c r="AU1" t="str">
        <f>[1]Input!AN1</f>
        <v>FSE</v>
      </c>
      <c r="AV1" t="str">
        <f>[1]Input!AO1</f>
        <v>SVTO</v>
      </c>
      <c r="AW1" t="str">
        <f>[1]Input!AP1</f>
        <v>SSE</v>
      </c>
      <c r="AX1" t="str">
        <f>[1]Input!AQ1</f>
        <v>BHVTO</v>
      </c>
      <c r="AY1" t="str">
        <f>[1]Input!AR1</f>
        <v>BHSE</v>
      </c>
      <c r="AZ1" t="str">
        <f>[1]Input!AS1</f>
        <v>HGVTO</v>
      </c>
      <c r="BA1" t="str">
        <f>[1]Input!AT1</f>
        <v>HGSE</v>
      </c>
      <c r="BB1" t="str">
        <f>[1]Input!AU1</f>
        <v>CVTO</v>
      </c>
    </row>
    <row r="2" spans="1:54" x14ac:dyDescent="0.2">
      <c r="A2" t="str">
        <f>[1]Input!A2</f>
        <v>Red</v>
      </c>
      <c r="B2">
        <f>[1]Input!B2</f>
        <v>1</v>
      </c>
      <c r="C2">
        <f>[1]Input!C2</f>
        <v>1</v>
      </c>
      <c r="D2" t="str">
        <f>[1]Input!D2</f>
        <v>11</v>
      </c>
      <c r="E2" t="str">
        <f>[1]Input!E2</f>
        <v>2016Ohio</v>
      </c>
      <c r="F2">
        <f>[1]Input!F2</f>
        <v>2016</v>
      </c>
      <c r="G2" t="str">
        <f>[1]Input!G2</f>
        <v>Ohio</v>
      </c>
      <c r="H2">
        <v>1.07</v>
      </c>
      <c r="I2" t="str">
        <f>[1]Input!H2</f>
        <v>Presidential</v>
      </c>
      <c r="J2">
        <f>S2-K2</f>
        <v>-0.1062536915427181</v>
      </c>
      <c r="K2">
        <v>2.0899999999999998E-2</v>
      </c>
      <c r="L2">
        <f>_xlfn.IFS(F2=2016,0,F2=2012,1,F2=2008,0,F2=2004,1,F2=2000,0,F2=1996,1,F2=1992,1,F2=1988,0,F2=1984,1,F2=1980,0,F2=1976,0)</f>
        <v>0</v>
      </c>
      <c r="M2">
        <f>_xlfn.IFS(F2=2016,1,F2=2012,1,F2=2008,0,F2=2004,0,F2=2000,1,F2=1996,1,F2=1992,0,F2=1988,0,F2=1984,0,F2=1980,1,F2=1976,0)</f>
        <v>1</v>
      </c>
      <c r="N2">
        <f>IF(P2&gt;Q2,((P2/(Q2+P2))-(Q2/(Q2+P2))),((Q2/(Q2+P2))-(P2/(Q2+P2))))*100</f>
        <v>8.535369154271816</v>
      </c>
      <c r="O2">
        <f>[1]Input!J2</f>
        <v>1</v>
      </c>
      <c r="P2">
        <f>[1]Input!K2</f>
        <v>2841005</v>
      </c>
      <c r="Q2">
        <f>[1]Input!L2</f>
        <v>2394164</v>
      </c>
      <c r="R2">
        <f>[1]Input!M2</f>
        <v>0</v>
      </c>
      <c r="S2">
        <f>[1]Input!N2</f>
        <v>-8.5353691542718102E-2</v>
      </c>
      <c r="T2">
        <f>[1]Input!O2</f>
        <v>1</v>
      </c>
      <c r="U2">
        <f>((T2/200)+0.5)*H2</f>
        <v>0.54035</v>
      </c>
      <c r="V2">
        <f>((AE2/20)+0.5)*H2</f>
        <v>0.6144624368357432</v>
      </c>
      <c r="W2">
        <f>[1]Input!P2</f>
        <v>-6</v>
      </c>
      <c r="X2">
        <f>[1]Input!Q2</f>
        <v>-0.55402298850574705</v>
      </c>
      <c r="Y2">
        <f>[1]Input!R2</f>
        <v>0.43218390804597701</v>
      </c>
      <c r="Z2">
        <f>[1]Input!S2</f>
        <v>4.9000000000000002E-2</v>
      </c>
      <c r="AA2">
        <f>[1]Input!T2</f>
        <v>2061.0700000000002</v>
      </c>
      <c r="AB2">
        <f>[1]Input!U2</f>
        <v>-7.3000000000000001E-3</v>
      </c>
      <c r="AC2">
        <f>[1]Input!V2</f>
        <v>17587.03</v>
      </c>
      <c r="AD2">
        <f>[1]Input!W2</f>
        <v>-2.23E-2</v>
      </c>
      <c r="AE2">
        <f>[1]Input!X2</f>
        <v>1.4852791931914595</v>
      </c>
      <c r="AF2">
        <v>0.60619004027114343</v>
      </c>
      <c r="AG2">
        <v>0.59796918392743781</v>
      </c>
      <c r="AH2" s="1">
        <v>0.79998000000000002</v>
      </c>
      <c r="AI2">
        <f>[1]Input!Y2</f>
        <v>0.67650488599348535</v>
      </c>
      <c r="AJ2">
        <f>[1]Input!Z2</f>
        <v>0.73599999999999999</v>
      </c>
      <c r="AK2">
        <f>[1]Input!AA2</f>
        <v>0.62631596091205211</v>
      </c>
      <c r="AL2">
        <f>[1]Input!AB2</f>
        <v>0.123</v>
      </c>
      <c r="AM2">
        <f>[1]Input!AC2</f>
        <v>0.46947557003257329</v>
      </c>
      <c r="AN2">
        <f>[1]Input!AD2</f>
        <v>9.0999999999999998E-2</v>
      </c>
      <c r="AO2">
        <f>[1]Input!AE2</f>
        <v>0.48411400651465802</v>
      </c>
      <c r="AP2">
        <f>[1]Input!AF2</f>
        <v>0.05</v>
      </c>
      <c r="AQ2">
        <f>[1]Input!AG2</f>
        <v>0.45379153094462543</v>
      </c>
      <c r="AR2">
        <f>[1]Input!AH2</f>
        <v>0.157</v>
      </c>
      <c r="AS2">
        <f>[1]Input!AI2</f>
        <v>0.59494788273615629</v>
      </c>
      <c r="AT2">
        <f>[1]Input!AJ2</f>
        <v>0.22500000000000001</v>
      </c>
      <c r="AU2">
        <f>[1]Input!AK2</f>
        <v>0.69218892508143326</v>
      </c>
      <c r="AV2">
        <f>[1]Input!AL2</f>
        <v>0.28199999999999997</v>
      </c>
      <c r="AW2">
        <f>[1]Input!AM2</f>
        <v>0.74656026058631919</v>
      </c>
      <c r="AX2">
        <f>[1]Input!AN2</f>
        <v>0.33600000000000002</v>
      </c>
      <c r="AY2">
        <f>[1]Input!AO2</f>
        <v>0.32100000000000001</v>
      </c>
      <c r="AZ2">
        <f>[1]Input!AP2</f>
        <v>5.0999999999999997E-2</v>
      </c>
      <c r="BA2">
        <f>[1]Input!AQ2</f>
        <v>0.51025407166123782</v>
      </c>
      <c r="BB2">
        <f>[1]Input!AR2</f>
        <v>0.246</v>
      </c>
    </row>
    <row r="3" spans="1:54" x14ac:dyDescent="0.2">
      <c r="A3" t="str">
        <f>[1]Input!A3</f>
        <v>Red</v>
      </c>
      <c r="B3">
        <f>[1]Input!B3</f>
        <v>1</v>
      </c>
      <c r="C3">
        <f>[1]Input!C3</f>
        <v>2</v>
      </c>
      <c r="D3" t="str">
        <f>[1]Input!D3</f>
        <v>12</v>
      </c>
      <c r="E3" t="str">
        <f>[1]Input!E3</f>
        <v>2016Pennsylvania</v>
      </c>
      <c r="F3">
        <f>[1]Input!F3</f>
        <v>2016</v>
      </c>
      <c r="G3" t="str">
        <f>[1]Input!G3</f>
        <v>Pennsylvania</v>
      </c>
      <c r="H3">
        <v>0.93</v>
      </c>
      <c r="I3" t="str">
        <f>[1]Input!H3</f>
        <v>Presidential</v>
      </c>
      <c r="J3">
        <f t="shared" ref="J3:J66" si="0">S3-K3</f>
        <v>-2.8410716149803276E-2</v>
      </c>
      <c r="K3">
        <v>2.0899999999999998E-2</v>
      </c>
      <c r="L3">
        <f t="shared" ref="L3:L66" si="1">_xlfn.IFS(F3=2016,0,F3=2012,1,F3=2008,0,F3=2004,1,F3=2000,0,F3=1996,1,F3=1992,1,F3=1988,0,F3=1984,1,F3=1980,0,F3=1976,0)</f>
        <v>0</v>
      </c>
      <c r="M3">
        <f t="shared" ref="M3:M66" si="2">_xlfn.IFS(F3=2016,1,F3=2012,1,F3=2008,0,F3=2004,0,F3=2000,1,F3=1996,1,F3=1992,0,F3=1988,0,F3=1984,0,F3=1980,1,F3=1976,0)</f>
        <v>1</v>
      </c>
      <c r="O3">
        <f>[1]Input!J3</f>
        <v>1</v>
      </c>
      <c r="P3">
        <f>[1]Input!K3</f>
        <v>2970733</v>
      </c>
      <c r="Q3">
        <f>[1]Input!L3</f>
        <v>2926441</v>
      </c>
      <c r="R3">
        <f>[1]Input!M3</f>
        <v>0</v>
      </c>
      <c r="S3">
        <f>[1]Input!N3</f>
        <v>-7.5107161498032789E-3</v>
      </c>
      <c r="T3">
        <f>[1]Input!O3</f>
        <v>1</v>
      </c>
      <c r="U3">
        <f t="shared" ref="U3:U66" si="3">((T3/200)+0.5)*H3</f>
        <v>0.46965000000000001</v>
      </c>
      <c r="V3">
        <f t="shared" ref="V3:V66" si="4">((AE3/20)+0.5)*H3</f>
        <v>0.53406548248340291</v>
      </c>
      <c r="W3">
        <f>[1]Input!P3</f>
        <v>-6</v>
      </c>
      <c r="X3">
        <f>[1]Input!Q3</f>
        <v>-0.55402298850574705</v>
      </c>
      <c r="Y3">
        <f>[1]Input!R3</f>
        <v>0.43218390804597701</v>
      </c>
      <c r="Z3">
        <f>[1]Input!S3</f>
        <v>4.9000000000000002E-2</v>
      </c>
      <c r="AA3">
        <f>[1]Input!T3</f>
        <v>2061.0700000000002</v>
      </c>
      <c r="AB3">
        <f>[1]Input!U3</f>
        <v>-7.3000000000000001E-3</v>
      </c>
      <c r="AC3">
        <f>[1]Input!V3</f>
        <v>17587.03</v>
      </c>
      <c r="AD3">
        <f>[1]Input!W3</f>
        <v>-2.23E-2</v>
      </c>
      <c r="AE3">
        <f>[1]Input!X3</f>
        <v>1.4852791931914595</v>
      </c>
      <c r="AF3">
        <v>0.57278467666869237</v>
      </c>
      <c r="AG3">
        <v>0.5642342038451531</v>
      </c>
      <c r="AH3" s="1">
        <v>0.74475619999999998</v>
      </c>
      <c r="AI3">
        <f>[1]Input!Y3</f>
        <v>0.64552475570032575</v>
      </c>
      <c r="AJ3">
        <f>[1]Input!Z3</f>
        <v>0.73599999999999999</v>
      </c>
      <c r="AK3">
        <f>[1]Input!AA3</f>
        <v>0.59763420195439743</v>
      </c>
      <c r="AL3">
        <f>[1]Input!AB3</f>
        <v>0.123</v>
      </c>
      <c r="AM3">
        <f>[1]Input!AC3</f>
        <v>0.44797622149837135</v>
      </c>
      <c r="AN3">
        <f>[1]Input!AD3</f>
        <v>9.0999999999999998E-2</v>
      </c>
      <c r="AO3">
        <f>[1]Input!AE3</f>
        <v>0.46194429967426714</v>
      </c>
      <c r="AP3">
        <f>[1]Input!AF3</f>
        <v>0.05</v>
      </c>
      <c r="AQ3">
        <f>[1]Input!AG3</f>
        <v>0.43301042345276874</v>
      </c>
      <c r="AR3">
        <f>[1]Input!AH3</f>
        <v>0.157</v>
      </c>
      <c r="AS3">
        <f>[1]Input!AI3</f>
        <v>0.56770260586319221</v>
      </c>
      <c r="AT3">
        <f>[1]Input!AJ3</f>
        <v>0.22500000000000001</v>
      </c>
      <c r="AU3">
        <f>[1]Input!AK3</f>
        <v>0.66049055374592847</v>
      </c>
      <c r="AV3">
        <f>[1]Input!AL3</f>
        <v>0.28199999999999997</v>
      </c>
      <c r="AW3">
        <f>[1]Input!AM3</f>
        <v>0.71237198697068405</v>
      </c>
      <c r="AX3">
        <f>[1]Input!AN3</f>
        <v>0.33600000000000002</v>
      </c>
      <c r="AY3">
        <f>[1]Input!AO3</f>
        <v>0.30630000000000002</v>
      </c>
      <c r="AZ3">
        <f>[1]Input!AP3</f>
        <v>5.0999999999999997E-2</v>
      </c>
      <c r="BA3">
        <f>[1]Input!AQ3</f>
        <v>0.48688729641693812</v>
      </c>
      <c r="BB3">
        <f>[1]Input!AR3</f>
        <v>0.246</v>
      </c>
    </row>
    <row r="4" spans="1:54" x14ac:dyDescent="0.2">
      <c r="A4" t="str">
        <f>[1]Input!A4</f>
        <v>Red</v>
      </c>
      <c r="B4">
        <f>[1]Input!B4</f>
        <v>1</v>
      </c>
      <c r="C4">
        <f>[1]Input!C4</f>
        <v>3</v>
      </c>
      <c r="D4" t="str">
        <f>[1]Input!D4</f>
        <v>13</v>
      </c>
      <c r="E4" t="str">
        <f>[1]Input!E4</f>
        <v>2016Michigan</v>
      </c>
      <c r="F4">
        <f>[1]Input!F4</f>
        <v>2016</v>
      </c>
      <c r="G4" t="str">
        <f>[1]Input!G4</f>
        <v>Michigan</v>
      </c>
      <c r="H4">
        <v>1.03</v>
      </c>
      <c r="I4" t="str">
        <f>[1]Input!H4</f>
        <v>Presidential</v>
      </c>
      <c r="J4">
        <f t="shared" si="0"/>
        <v>-2.3253364339230961E-2</v>
      </c>
      <c r="K4">
        <v>2.0899999999999998E-2</v>
      </c>
      <c r="L4">
        <f t="shared" si="1"/>
        <v>0</v>
      </c>
      <c r="M4">
        <f t="shared" si="2"/>
        <v>1</v>
      </c>
      <c r="O4">
        <f>[1]Input!J4</f>
        <v>1</v>
      </c>
      <c r="P4">
        <f>[1]Input!K4</f>
        <v>2279543</v>
      </c>
      <c r="Q4">
        <f>[1]Input!L4</f>
        <v>2268839</v>
      </c>
      <c r="R4">
        <f>[1]Input!M4</f>
        <v>0</v>
      </c>
      <c r="S4">
        <f>[1]Input!N4</f>
        <v>-2.3533643392309616E-3</v>
      </c>
      <c r="T4">
        <f>[1]Input!O4</f>
        <v>1</v>
      </c>
      <c r="U4">
        <f t="shared" si="3"/>
        <v>0.52015</v>
      </c>
      <c r="V4">
        <f t="shared" si="4"/>
        <v>0.59149187844936024</v>
      </c>
      <c r="W4">
        <f>[1]Input!P4</f>
        <v>-6</v>
      </c>
      <c r="X4">
        <f>[1]Input!Q4</f>
        <v>-0.55402298850574705</v>
      </c>
      <c r="Y4">
        <f>[1]Input!R4</f>
        <v>0.43218390804597701</v>
      </c>
      <c r="Z4">
        <f>[1]Input!S4</f>
        <v>4.9000000000000002E-2</v>
      </c>
      <c r="AA4">
        <f>[1]Input!T4</f>
        <v>2061.0700000000002</v>
      </c>
      <c r="AB4">
        <f>[1]Input!U4</f>
        <v>-7.3000000000000001E-3</v>
      </c>
      <c r="AC4">
        <f>[1]Input!V4</f>
        <v>17587.03</v>
      </c>
      <c r="AD4">
        <f>[1]Input!W4</f>
        <v>-2.23E-2</v>
      </c>
      <c r="AE4">
        <f>[1]Input!X4</f>
        <v>1.4852791931914595</v>
      </c>
      <c r="AF4">
        <v>0.6234418544160325</v>
      </c>
      <c r="AG4">
        <v>0.61431093039478823</v>
      </c>
      <c r="AH4" s="1">
        <v>0.8115985</v>
      </c>
      <c r="AI4">
        <f>[1]Input!Y4</f>
        <v>0.6923110749185668</v>
      </c>
      <c r="AJ4">
        <f>[1]Input!Z4</f>
        <v>0.73599999999999999</v>
      </c>
      <c r="AK4">
        <f>[1]Input!AA4</f>
        <v>0.64094951140065148</v>
      </c>
      <c r="AL4">
        <f>[1]Input!AB4</f>
        <v>0.123</v>
      </c>
      <c r="AM4">
        <f>[1]Input!AC4</f>
        <v>0.48044462540716615</v>
      </c>
      <c r="AN4">
        <f>[1]Input!AD4</f>
        <v>9.0999999999999998E-2</v>
      </c>
      <c r="AO4">
        <f>[1]Input!AE4</f>
        <v>0.49542508143322478</v>
      </c>
      <c r="AP4">
        <f>[1]Input!AF4</f>
        <v>0.05</v>
      </c>
      <c r="AQ4">
        <f>[1]Input!AG4</f>
        <v>0.4643941368078176</v>
      </c>
      <c r="AR4">
        <f>[1]Input!AH4</f>
        <v>0.157</v>
      </c>
      <c r="AS4">
        <f>[1]Input!AI4</f>
        <v>0.60884853420195439</v>
      </c>
      <c r="AT4">
        <f>[1]Input!AJ4</f>
        <v>0.22500000000000001</v>
      </c>
      <c r="AU4">
        <f>[1]Input!AK4</f>
        <v>0.70836156351791535</v>
      </c>
      <c r="AV4">
        <f>[1]Input!AL4</f>
        <v>0.28199999999999997</v>
      </c>
      <c r="AW4">
        <f>[1]Input!AM4</f>
        <v>0.76400325732899022</v>
      </c>
      <c r="AX4">
        <f>[1]Input!AN4</f>
        <v>0.33600000000000002</v>
      </c>
      <c r="AY4">
        <f>[1]Input!AO4</f>
        <v>0.32850000000000001</v>
      </c>
      <c r="AZ4">
        <f>[1]Input!AP4</f>
        <v>5.0999999999999997E-2</v>
      </c>
      <c r="BA4">
        <f>[1]Input!AQ4</f>
        <v>0.5221758957654723</v>
      </c>
      <c r="BB4">
        <f>[1]Input!AR4</f>
        <v>0.246</v>
      </c>
    </row>
    <row r="5" spans="1:54" x14ac:dyDescent="0.2">
      <c r="A5" t="str">
        <f>[1]Input!A5</f>
        <v>Red</v>
      </c>
      <c r="B5">
        <f>[1]Input!B5</f>
        <v>1</v>
      </c>
      <c r="C5">
        <f>[1]Input!C5</f>
        <v>4</v>
      </c>
      <c r="D5" t="str">
        <f>[1]Input!D5</f>
        <v>14</v>
      </c>
      <c r="E5" t="str">
        <f>[1]Input!E5</f>
        <v>2016Florida</v>
      </c>
      <c r="F5">
        <f>[1]Input!F5</f>
        <v>2016</v>
      </c>
      <c r="G5" t="str">
        <f>[1]Input!G5</f>
        <v>Florida</v>
      </c>
      <c r="H5">
        <v>1.05</v>
      </c>
      <c r="I5" t="str">
        <f>[1]Input!H5</f>
        <v>Presidential</v>
      </c>
      <c r="J5">
        <f t="shared" si="0"/>
        <v>-3.3276709455509625E-2</v>
      </c>
      <c r="K5">
        <v>2.0899999999999998E-2</v>
      </c>
      <c r="L5">
        <f t="shared" si="1"/>
        <v>0</v>
      </c>
      <c r="M5">
        <f t="shared" si="2"/>
        <v>1</v>
      </c>
      <c r="O5">
        <f>[1]Input!J5</f>
        <v>1</v>
      </c>
      <c r="P5">
        <f>[1]Input!K5</f>
        <v>4617886</v>
      </c>
      <c r="Q5">
        <f>[1]Input!L5</f>
        <v>4504975</v>
      </c>
      <c r="R5">
        <f>[1]Input!M5</f>
        <v>0</v>
      </c>
      <c r="S5">
        <f>[1]Input!N5</f>
        <v>-1.2376709455509626E-2</v>
      </c>
      <c r="T5">
        <f>[1]Input!O5</f>
        <v>1</v>
      </c>
      <c r="U5">
        <f t="shared" si="3"/>
        <v>0.53025</v>
      </c>
      <c r="V5">
        <f t="shared" si="4"/>
        <v>0.60297715764255166</v>
      </c>
      <c r="W5">
        <f>[1]Input!P5</f>
        <v>-6</v>
      </c>
      <c r="X5">
        <f>[1]Input!Q5</f>
        <v>-0.55402298850574705</v>
      </c>
      <c r="Y5">
        <f>[1]Input!R5</f>
        <v>0.43218390804597701</v>
      </c>
      <c r="Z5">
        <f>[1]Input!S5</f>
        <v>4.9000000000000002E-2</v>
      </c>
      <c r="AA5">
        <f>[1]Input!T5</f>
        <v>2061.0700000000002</v>
      </c>
      <c r="AB5">
        <f>[1]Input!U5</f>
        <v>-7.3000000000000001E-3</v>
      </c>
      <c r="AC5">
        <f>[1]Input!V5</f>
        <v>17587.03</v>
      </c>
      <c r="AD5">
        <f>[1]Input!W5</f>
        <v>-2.23E-2</v>
      </c>
      <c r="AE5">
        <f>[1]Input!X5</f>
        <v>1.4852791931914595</v>
      </c>
      <c r="AF5">
        <v>0.59058471006130964</v>
      </c>
      <c r="AG5">
        <v>0.5800301900711512</v>
      </c>
      <c r="AH5" s="1">
        <v>0.76299980000000001</v>
      </c>
      <c r="AI5">
        <f>[1]Input!Y5</f>
        <v>0.6923110749185668</v>
      </c>
      <c r="AJ5">
        <f>[1]Input!Z5</f>
        <v>0.73599999999999999</v>
      </c>
      <c r="AK5">
        <f>[1]Input!AA5</f>
        <v>0.64094951140065148</v>
      </c>
      <c r="AL5">
        <f>[1]Input!AB5</f>
        <v>0.123</v>
      </c>
      <c r="AM5">
        <f>[1]Input!AC5</f>
        <v>0.48044462540716615</v>
      </c>
      <c r="AN5">
        <f>[1]Input!AD5</f>
        <v>9.0999999999999998E-2</v>
      </c>
      <c r="AO5">
        <f>[1]Input!AE5</f>
        <v>0.49542508143322478</v>
      </c>
      <c r="AP5">
        <f>[1]Input!AF5</f>
        <v>0.05</v>
      </c>
      <c r="AQ5">
        <f>[1]Input!AG5</f>
        <v>0.4643941368078176</v>
      </c>
      <c r="AR5">
        <f>[1]Input!AH5</f>
        <v>0.157</v>
      </c>
      <c r="AS5">
        <f>[1]Input!AI5</f>
        <v>0.60884853420195439</v>
      </c>
      <c r="AT5">
        <f>[1]Input!AJ5</f>
        <v>0.22500000000000001</v>
      </c>
      <c r="AU5">
        <f>[1]Input!AK5</f>
        <v>0.70836156351791535</v>
      </c>
      <c r="AV5">
        <f>[1]Input!AL5</f>
        <v>0.28199999999999997</v>
      </c>
      <c r="AW5">
        <f>[1]Input!AM5</f>
        <v>0.76400325732899022</v>
      </c>
      <c r="AX5">
        <f>[1]Input!AN5</f>
        <v>0.33600000000000002</v>
      </c>
      <c r="AY5">
        <f>[1]Input!AO5</f>
        <v>0.32850000000000001</v>
      </c>
      <c r="AZ5">
        <f>[1]Input!AP5</f>
        <v>5.0999999999999997E-2</v>
      </c>
      <c r="BA5">
        <f>[1]Input!AQ5</f>
        <v>0.5221758957654723</v>
      </c>
      <c r="BB5">
        <f>[1]Input!AR5</f>
        <v>0.246</v>
      </c>
    </row>
    <row r="6" spans="1:54" x14ac:dyDescent="0.2">
      <c r="A6" t="str">
        <f>[1]Input!A6</f>
        <v>Blue</v>
      </c>
      <c r="B6">
        <f>[1]Input!B6</f>
        <v>1</v>
      </c>
      <c r="C6">
        <f>[1]Input!C6</f>
        <v>5</v>
      </c>
      <c r="D6" t="str">
        <f>[1]Input!D6</f>
        <v>15</v>
      </c>
      <c r="E6" t="str">
        <f>[1]Input!E6</f>
        <v>2016Colorado</v>
      </c>
      <c r="F6">
        <f>[1]Input!F6</f>
        <v>2016</v>
      </c>
      <c r="G6" t="str">
        <f>[1]Input!G6</f>
        <v>Colorado</v>
      </c>
      <c r="H6">
        <v>1.1599999999999999</v>
      </c>
      <c r="I6" t="str">
        <f>[1]Input!H6</f>
        <v>Presidential</v>
      </c>
      <c r="J6">
        <f t="shared" si="0"/>
        <v>3.2766667453648729E-2</v>
      </c>
      <c r="K6">
        <v>2.0899999999999998E-2</v>
      </c>
      <c r="L6">
        <f t="shared" si="1"/>
        <v>0</v>
      </c>
      <c r="M6">
        <f t="shared" si="2"/>
        <v>1</v>
      </c>
      <c r="O6">
        <f>[1]Input!J6</f>
        <v>1</v>
      </c>
      <c r="P6">
        <f>[1]Input!K6</f>
        <v>1202484</v>
      </c>
      <c r="Q6">
        <f>[1]Input!L6</f>
        <v>1338870</v>
      </c>
      <c r="R6">
        <f>[1]Input!M6</f>
        <v>1</v>
      </c>
      <c r="S6">
        <f>[1]Input!N6</f>
        <v>5.3666667453648724E-2</v>
      </c>
      <c r="T6">
        <f>[1]Input!O6</f>
        <v>1</v>
      </c>
      <c r="U6">
        <f t="shared" si="3"/>
        <v>0.58579999999999999</v>
      </c>
      <c r="V6">
        <f t="shared" si="4"/>
        <v>0.6661461932051046</v>
      </c>
      <c r="W6">
        <f>[1]Input!P6</f>
        <v>-6</v>
      </c>
      <c r="X6">
        <f>[1]Input!Q6</f>
        <v>-0.55402298850574705</v>
      </c>
      <c r="Y6">
        <f>[1]Input!R6</f>
        <v>0.43218390804597701</v>
      </c>
      <c r="Z6">
        <f>[1]Input!S6</f>
        <v>4.9000000000000002E-2</v>
      </c>
      <c r="AA6">
        <f>[1]Input!T6</f>
        <v>2061.0700000000002</v>
      </c>
      <c r="AB6">
        <f>[1]Input!U6</f>
        <v>-7.3000000000000001E-3</v>
      </c>
      <c r="AC6">
        <f>[1]Input!V6</f>
        <v>17587.03</v>
      </c>
      <c r="AD6">
        <f>[1]Input!W6</f>
        <v>-2.23E-2</v>
      </c>
      <c r="AE6">
        <f>[1]Input!X6</f>
        <v>1.4852791931914595</v>
      </c>
      <c r="AF6">
        <v>0.64599845780489085</v>
      </c>
      <c r="AG6">
        <v>0.6365766930022192</v>
      </c>
      <c r="AH6" s="1">
        <v>0.82409739999999998</v>
      </c>
      <c r="AI6">
        <f>[1]Input!Y6</f>
        <v>0.75975081433224767</v>
      </c>
      <c r="AJ6">
        <f>[1]Input!Z6</f>
        <v>0.73599999999999999</v>
      </c>
      <c r="AK6">
        <f>[1]Input!AA6</f>
        <v>0.70338599348534203</v>
      </c>
      <c r="AL6">
        <f>[1]Input!AB6</f>
        <v>0.123</v>
      </c>
      <c r="AM6">
        <f>[1]Input!AC6</f>
        <v>0.52724592833876227</v>
      </c>
      <c r="AN6">
        <f>[1]Input!AD6</f>
        <v>9.0999999999999998E-2</v>
      </c>
      <c r="AO6">
        <f>[1]Input!AE6</f>
        <v>0.54368566775244309</v>
      </c>
      <c r="AP6">
        <f>[1]Input!AF6</f>
        <v>0.05</v>
      </c>
      <c r="AQ6">
        <f>[1]Input!AG6</f>
        <v>0.50963192182410422</v>
      </c>
      <c r="AR6">
        <f>[1]Input!AH6</f>
        <v>0.157</v>
      </c>
      <c r="AS6">
        <f>[1]Input!AI6</f>
        <v>0.66815798045602603</v>
      </c>
      <c r="AT6">
        <f>[1]Input!AJ6</f>
        <v>0.22500000000000001</v>
      </c>
      <c r="AU6">
        <f>[1]Input!AK6</f>
        <v>0.77736482084690561</v>
      </c>
      <c r="AV6">
        <f>[1]Input!AL6</f>
        <v>0.28199999999999997</v>
      </c>
      <c r="AW6">
        <f>[1]Input!AM6</f>
        <v>0.83842671009771985</v>
      </c>
      <c r="AX6">
        <f>[1]Input!AN6</f>
        <v>0.33600000000000002</v>
      </c>
      <c r="AY6">
        <f>[1]Input!AO6</f>
        <v>0.36050000000000004</v>
      </c>
      <c r="AZ6">
        <f>[1]Input!AP6</f>
        <v>5.0999999999999997E-2</v>
      </c>
      <c r="BA6">
        <f>[1]Input!AQ6</f>
        <v>0.57304234527687303</v>
      </c>
      <c r="BB6">
        <f>[1]Input!AR6</f>
        <v>0.246</v>
      </c>
    </row>
    <row r="7" spans="1:54" x14ac:dyDescent="0.2">
      <c r="A7" t="str">
        <f>[1]Input!A7</f>
        <v>Red</v>
      </c>
      <c r="B7">
        <f>[1]Input!B7</f>
        <v>1</v>
      </c>
      <c r="C7">
        <f>[1]Input!C7</f>
        <v>6</v>
      </c>
      <c r="D7" t="str">
        <f>[1]Input!D7</f>
        <v>16</v>
      </c>
      <c r="E7" t="str">
        <f>[1]Input!E7</f>
        <v>2016Iowa</v>
      </c>
      <c r="F7">
        <f>[1]Input!F7</f>
        <v>2016</v>
      </c>
      <c r="G7" t="str">
        <f>[1]Input!G7</f>
        <v>Iowa</v>
      </c>
      <c r="H7">
        <v>1.17</v>
      </c>
      <c r="I7" t="str">
        <f>[1]Input!H7</f>
        <v>Presidential</v>
      </c>
      <c r="J7">
        <f t="shared" si="0"/>
        <v>-0.1221709569024069</v>
      </c>
      <c r="K7">
        <v>2.0899999999999998E-2</v>
      </c>
      <c r="L7">
        <f t="shared" si="1"/>
        <v>0</v>
      </c>
      <c r="M7">
        <f t="shared" si="2"/>
        <v>1</v>
      </c>
      <c r="O7">
        <f>[1]Input!J7</f>
        <v>1</v>
      </c>
      <c r="P7">
        <f>[1]Input!K7</f>
        <v>800983</v>
      </c>
      <c r="Q7">
        <f>[1]Input!L7</f>
        <v>653669</v>
      </c>
      <c r="R7">
        <f>[1]Input!M7</f>
        <v>0</v>
      </c>
      <c r="S7">
        <f>[1]Input!N7</f>
        <v>-0.10127095690240689</v>
      </c>
      <c r="T7">
        <f>[1]Input!O7</f>
        <v>1</v>
      </c>
      <c r="U7">
        <f t="shared" si="3"/>
        <v>0.59084999999999999</v>
      </c>
      <c r="V7">
        <f t="shared" si="4"/>
        <v>0.67188883280170042</v>
      </c>
      <c r="W7">
        <f>[1]Input!P7</f>
        <v>-6</v>
      </c>
      <c r="X7">
        <f>[1]Input!Q7</f>
        <v>-0.55402298850574705</v>
      </c>
      <c r="Y7">
        <f>[1]Input!R7</f>
        <v>0.43218390804597701</v>
      </c>
      <c r="Z7">
        <f>[1]Input!S7</f>
        <v>4.9000000000000002E-2</v>
      </c>
      <c r="AA7">
        <f>[1]Input!T7</f>
        <v>2061.0700000000002</v>
      </c>
      <c r="AB7">
        <f>[1]Input!U7</f>
        <v>-7.3000000000000001E-3</v>
      </c>
      <c r="AC7">
        <f>[1]Input!V7</f>
        <v>17587.03</v>
      </c>
      <c r="AD7">
        <f>[1]Input!W7</f>
        <v>-2.23E-2</v>
      </c>
      <c r="AE7">
        <f>[1]Input!X7</f>
        <v>1.4852791931914595</v>
      </c>
      <c r="AF7">
        <v>0.65140444194299263</v>
      </c>
      <c r="AG7">
        <v>0.64375660888356201</v>
      </c>
      <c r="AH7" s="1">
        <v>0.85303289999999998</v>
      </c>
      <c r="AI7">
        <f>[1]Input!Y7</f>
        <v>0.7270846905537458</v>
      </c>
      <c r="AJ7">
        <f>[1]Input!Z7</f>
        <v>0.73599999999999999</v>
      </c>
      <c r="AK7">
        <f>[1]Input!AA7</f>
        <v>0.67314332247556996</v>
      </c>
      <c r="AL7">
        <f>[1]Input!AB7</f>
        <v>0.123</v>
      </c>
      <c r="AM7">
        <f>[1]Input!AC7</f>
        <v>0.50457654723127032</v>
      </c>
      <c r="AN7">
        <f>[1]Input!AD7</f>
        <v>9.0999999999999998E-2</v>
      </c>
      <c r="AO7">
        <f>[1]Input!AE7</f>
        <v>0.52030944625407161</v>
      </c>
      <c r="AP7">
        <f>[1]Input!AF7</f>
        <v>0.05</v>
      </c>
      <c r="AQ7">
        <f>[1]Input!AG7</f>
        <v>0.48771986970684034</v>
      </c>
      <c r="AR7">
        <f>[1]Input!AH7</f>
        <v>0.157</v>
      </c>
      <c r="AS7">
        <f>[1]Input!AI7</f>
        <v>0.63942996742670999</v>
      </c>
      <c r="AT7">
        <f>[1]Input!AJ7</f>
        <v>0.22500000000000001</v>
      </c>
      <c r="AU7">
        <f>[1]Input!AK7</f>
        <v>0.74394136807817579</v>
      </c>
      <c r="AV7">
        <f>[1]Input!AL7</f>
        <v>0.28199999999999997</v>
      </c>
      <c r="AW7">
        <f>[1]Input!AM7</f>
        <v>0.80237785016286634</v>
      </c>
      <c r="AX7">
        <f>[1]Input!AN7</f>
        <v>0.33600000000000002</v>
      </c>
      <c r="AY7">
        <f>[1]Input!AO7</f>
        <v>0.34499999999999992</v>
      </c>
      <c r="AZ7">
        <f>[1]Input!AP7</f>
        <v>5.0999999999999997E-2</v>
      </c>
      <c r="BA7">
        <f>[1]Input!AQ7</f>
        <v>0.54840390879478818</v>
      </c>
      <c r="BB7">
        <f>[1]Input!AR7</f>
        <v>0.246</v>
      </c>
    </row>
    <row r="8" spans="1:54" x14ac:dyDescent="0.2">
      <c r="A8" t="str">
        <f>[1]Input!A8</f>
        <v>Blue</v>
      </c>
      <c r="B8">
        <f>[1]Input!B8</f>
        <v>1</v>
      </c>
      <c r="C8">
        <f>[1]Input!C8</f>
        <v>7</v>
      </c>
      <c r="D8" t="str">
        <f>[1]Input!D8</f>
        <v>17</v>
      </c>
      <c r="E8" t="str">
        <f>[1]Input!E8</f>
        <v>2016Minnesota</v>
      </c>
      <c r="F8">
        <f>[1]Input!F8</f>
        <v>2016</v>
      </c>
      <c r="G8" t="str">
        <f>[1]Input!G8</f>
        <v>Minnesota</v>
      </c>
      <c r="H8">
        <v>1.01</v>
      </c>
      <c r="I8" t="str">
        <f>[1]Input!H8</f>
        <v>Presidential</v>
      </c>
      <c r="J8">
        <f t="shared" si="0"/>
        <v>-4.2628613276930946E-3</v>
      </c>
      <c r="K8">
        <v>2.0899999999999998E-2</v>
      </c>
      <c r="L8">
        <f t="shared" si="1"/>
        <v>0</v>
      </c>
      <c r="M8">
        <f t="shared" si="2"/>
        <v>1</v>
      </c>
      <c r="O8">
        <f>[1]Input!J8</f>
        <v>1</v>
      </c>
      <c r="P8">
        <f>[1]Input!K8</f>
        <v>1322951</v>
      </c>
      <c r="Q8">
        <f>[1]Input!L8</f>
        <v>1367716</v>
      </c>
      <c r="R8">
        <f>[1]Input!M8</f>
        <v>1</v>
      </c>
      <c r="S8">
        <f>[1]Input!N8</f>
        <v>1.6637138672306904E-2</v>
      </c>
      <c r="T8">
        <f>[1]Input!O8</f>
        <v>1</v>
      </c>
      <c r="U8">
        <f t="shared" si="3"/>
        <v>0.51005</v>
      </c>
      <c r="V8">
        <f t="shared" si="4"/>
        <v>0.58000659925616871</v>
      </c>
      <c r="W8">
        <f>[1]Input!P8</f>
        <v>-6</v>
      </c>
      <c r="X8">
        <f>[1]Input!Q8</f>
        <v>-0.55402298850574705</v>
      </c>
      <c r="Y8">
        <f>[1]Input!R8</f>
        <v>0.43218390804597701</v>
      </c>
      <c r="Z8">
        <f>[1]Input!S8</f>
        <v>4.9000000000000002E-2</v>
      </c>
      <c r="AA8">
        <f>[1]Input!T8</f>
        <v>2061.0700000000002</v>
      </c>
      <c r="AB8">
        <f>[1]Input!U8</f>
        <v>-7.3000000000000001E-3</v>
      </c>
      <c r="AC8">
        <f>[1]Input!V8</f>
        <v>17587.03</v>
      </c>
      <c r="AD8">
        <f>[1]Input!W8</f>
        <v>-2.23E-2</v>
      </c>
      <c r="AE8">
        <f>[1]Input!X8</f>
        <v>1.4852791931914595</v>
      </c>
      <c r="AF8">
        <v>0.72065539443308468</v>
      </c>
      <c r="AG8">
        <v>0.7123128705526528</v>
      </c>
      <c r="AH8" s="1">
        <v>0.94135809999999998</v>
      </c>
      <c r="AI8">
        <f>[1]Input!Y8</f>
        <v>0.78820195439739427</v>
      </c>
      <c r="AJ8">
        <f>[1]Input!Z8</f>
        <v>0.73599999999999999</v>
      </c>
      <c r="AK8">
        <f>[1]Input!AA8</f>
        <v>0.72972638436482085</v>
      </c>
      <c r="AL8">
        <f>[1]Input!AB8</f>
        <v>0.123</v>
      </c>
      <c r="AM8">
        <f>[1]Input!AC8</f>
        <v>0.54699022801302932</v>
      </c>
      <c r="AN8">
        <f>[1]Input!AD8</f>
        <v>9.0999999999999998E-2</v>
      </c>
      <c r="AO8">
        <f>[1]Input!AE8</f>
        <v>0.56404560260586323</v>
      </c>
      <c r="AP8">
        <f>[1]Input!AF8</f>
        <v>0.05</v>
      </c>
      <c r="AQ8">
        <f>[1]Input!AG8</f>
        <v>0.52871661237785017</v>
      </c>
      <c r="AR8">
        <f>[1]Input!AH8</f>
        <v>0.157</v>
      </c>
      <c r="AS8">
        <f>[1]Input!AI8</f>
        <v>0.69317915309446254</v>
      </c>
      <c r="AT8">
        <f>[1]Input!AJ8</f>
        <v>0.22500000000000001</v>
      </c>
      <c r="AU8">
        <f>[1]Input!AK8</f>
        <v>0.80647557003257342</v>
      </c>
      <c r="AV8">
        <f>[1]Input!AL8</f>
        <v>0.28199999999999997</v>
      </c>
      <c r="AW8">
        <f>[1]Input!AM8</f>
        <v>0.86982410423452772</v>
      </c>
      <c r="AX8">
        <f>[1]Input!AN8</f>
        <v>0.33600000000000002</v>
      </c>
      <c r="AY8">
        <f>[1]Input!AO8</f>
        <v>0.374</v>
      </c>
      <c r="AZ8">
        <f>[1]Input!AP8</f>
        <v>5.0999999999999997E-2</v>
      </c>
      <c r="BA8">
        <f>[1]Input!AQ8</f>
        <v>0.59450162866449519</v>
      </c>
      <c r="BB8">
        <f>[1]Input!AR8</f>
        <v>0.246</v>
      </c>
    </row>
    <row r="9" spans="1:54" x14ac:dyDescent="0.2">
      <c r="A9" t="str">
        <f>[1]Input!A9</f>
        <v>Blue</v>
      </c>
      <c r="B9">
        <f>[1]Input!B9</f>
        <v>1</v>
      </c>
      <c r="C9">
        <f>[1]Input!C9</f>
        <v>8</v>
      </c>
      <c r="D9" t="str">
        <f>[1]Input!D9</f>
        <v>18</v>
      </c>
      <c r="E9" t="str">
        <f>[1]Input!E9</f>
        <v>2016Nevada</v>
      </c>
      <c r="F9">
        <f>[1]Input!F9</f>
        <v>2016</v>
      </c>
      <c r="G9" t="str">
        <f>[1]Input!G9</f>
        <v>Nevada</v>
      </c>
      <c r="H9">
        <v>1.08</v>
      </c>
      <c r="I9" t="str">
        <f>[1]Input!H9</f>
        <v>Presidential</v>
      </c>
      <c r="J9">
        <f t="shared" si="0"/>
        <v>4.974188399703993E-3</v>
      </c>
      <c r="K9">
        <v>2.0899999999999998E-2</v>
      </c>
      <c r="L9">
        <f t="shared" si="1"/>
        <v>0</v>
      </c>
      <c r="M9">
        <f t="shared" si="2"/>
        <v>1</v>
      </c>
      <c r="O9">
        <f>[1]Input!J9</f>
        <v>1</v>
      </c>
      <c r="P9">
        <f>[1]Input!K9</f>
        <v>512058</v>
      </c>
      <c r="Q9">
        <f>[1]Input!L9</f>
        <v>539260</v>
      </c>
      <c r="R9">
        <f>[1]Input!M9</f>
        <v>1</v>
      </c>
      <c r="S9">
        <f>[1]Input!N9</f>
        <v>2.5874188399703991E-2</v>
      </c>
      <c r="T9">
        <f>[1]Input!O9</f>
        <v>1</v>
      </c>
      <c r="U9">
        <f t="shared" si="3"/>
        <v>0.5454</v>
      </c>
      <c r="V9">
        <f t="shared" si="4"/>
        <v>0.62020507643233891</v>
      </c>
      <c r="W9">
        <f>[1]Input!P9</f>
        <v>-6</v>
      </c>
      <c r="X9">
        <f>[1]Input!Q9</f>
        <v>-0.55402298850574705</v>
      </c>
      <c r="Y9">
        <f>[1]Input!R9</f>
        <v>0.43218390804597701</v>
      </c>
      <c r="Z9">
        <f>[1]Input!S9</f>
        <v>4.9000000000000002E-2</v>
      </c>
      <c r="AA9">
        <f>[1]Input!T9</f>
        <v>2061.0700000000002</v>
      </c>
      <c r="AB9">
        <f>[1]Input!U9</f>
        <v>-7.3000000000000001E-3</v>
      </c>
      <c r="AC9">
        <f>[1]Input!V9</f>
        <v>17587.03</v>
      </c>
      <c r="AD9">
        <f>[1]Input!W9</f>
        <v>-2.23E-2</v>
      </c>
      <c r="AE9">
        <f>[1]Input!X9</f>
        <v>1.4852791931914595</v>
      </c>
      <c r="AF9">
        <v>0.51093536727059485</v>
      </c>
      <c r="AG9">
        <v>0.50277499408187643</v>
      </c>
      <c r="AH9" s="1">
        <v>0.67347020000000002</v>
      </c>
      <c r="AI9">
        <f>[1]Input!Y9</f>
        <v>0.6037964169381107</v>
      </c>
      <c r="AJ9">
        <f>[1]Input!Z9</f>
        <v>0.73599999999999999</v>
      </c>
      <c r="AK9">
        <f>[1]Input!AA9</f>
        <v>0.5590016286644951</v>
      </c>
      <c r="AL9">
        <f>[1]Input!AB9</f>
        <v>0.123</v>
      </c>
      <c r="AM9">
        <f>[1]Input!AC9</f>
        <v>0.41901791530944626</v>
      </c>
      <c r="AN9">
        <f>[1]Input!AD9</f>
        <v>9.0999999999999998E-2</v>
      </c>
      <c r="AO9">
        <f>[1]Input!AE9</f>
        <v>0.43208306188925083</v>
      </c>
      <c r="AP9">
        <f>[1]Input!AF9</f>
        <v>0.05</v>
      </c>
      <c r="AQ9">
        <f>[1]Input!AG9</f>
        <v>0.40501954397394135</v>
      </c>
      <c r="AR9">
        <f>[1]Input!AH9</f>
        <v>0.157</v>
      </c>
      <c r="AS9">
        <f>[1]Input!AI9</f>
        <v>0.53100488599348528</v>
      </c>
      <c r="AT9">
        <f>[1]Input!AJ9</f>
        <v>0.22500000000000001</v>
      </c>
      <c r="AU9">
        <f>[1]Input!AK9</f>
        <v>0.61779478827361567</v>
      </c>
      <c r="AV9">
        <f>[1]Input!AL9</f>
        <v>0.28199999999999997</v>
      </c>
      <c r="AW9">
        <f>[1]Input!AM9</f>
        <v>0.66632247557003255</v>
      </c>
      <c r="AX9">
        <f>[1]Input!AN9</f>
        <v>0.33600000000000002</v>
      </c>
      <c r="AY9">
        <f>[1]Input!AO9</f>
        <v>0.28649999999999998</v>
      </c>
      <c r="AZ9">
        <f>[1]Input!AP9</f>
        <v>5.0999999999999997E-2</v>
      </c>
      <c r="BA9">
        <f>[1]Input!AQ9</f>
        <v>0.45541368078175892</v>
      </c>
      <c r="BB9">
        <f>[1]Input!AR9</f>
        <v>0.246</v>
      </c>
    </row>
    <row r="10" spans="1:54" x14ac:dyDescent="0.2">
      <c r="A10" t="str">
        <f>[1]Input!A10</f>
        <v>Blue</v>
      </c>
      <c r="B10">
        <f>[1]Input!B10</f>
        <v>1</v>
      </c>
      <c r="C10">
        <f>[1]Input!C10</f>
        <v>9</v>
      </c>
      <c r="D10" t="str">
        <f>[1]Input!D10</f>
        <v>19</v>
      </c>
      <c r="E10" t="str">
        <f>[1]Input!E10</f>
        <v>2016New Hampshire</v>
      </c>
      <c r="F10">
        <f>[1]Input!F10</f>
        <v>2016</v>
      </c>
      <c r="G10" t="str">
        <f>[1]Input!G10</f>
        <v>New Hampshire</v>
      </c>
      <c r="H10">
        <v>1.28</v>
      </c>
      <c r="I10" t="str">
        <f>[1]Input!H10</f>
        <v>Presidential</v>
      </c>
      <c r="J10">
        <f t="shared" si="0"/>
        <v>-1.6959431152385945E-2</v>
      </c>
      <c r="K10">
        <v>2.0899999999999998E-2</v>
      </c>
      <c r="L10">
        <f t="shared" si="1"/>
        <v>0</v>
      </c>
      <c r="M10">
        <f t="shared" si="2"/>
        <v>1</v>
      </c>
      <c r="O10">
        <f>[1]Input!J10</f>
        <v>1</v>
      </c>
      <c r="P10">
        <f>[1]Input!K10</f>
        <v>345790</v>
      </c>
      <c r="Q10">
        <f>[1]Input!L10</f>
        <v>348526</v>
      </c>
      <c r="R10">
        <f>[1]Input!M10</f>
        <v>1</v>
      </c>
      <c r="S10">
        <f>[1]Input!N10</f>
        <v>3.9405688476140547E-3</v>
      </c>
      <c r="T10">
        <f>[1]Input!O10</f>
        <v>1</v>
      </c>
      <c r="U10">
        <f t="shared" si="3"/>
        <v>0.64639999999999997</v>
      </c>
      <c r="V10">
        <f t="shared" si="4"/>
        <v>0.73505786836425346</v>
      </c>
      <c r="W10">
        <f>[1]Input!P10</f>
        <v>-6</v>
      </c>
      <c r="X10">
        <f>[1]Input!Q10</f>
        <v>-0.55402298850574705</v>
      </c>
      <c r="Y10">
        <f>[1]Input!R10</f>
        <v>0.43218390804597701</v>
      </c>
      <c r="Z10">
        <f>[1]Input!S10</f>
        <v>4.9000000000000002E-2</v>
      </c>
      <c r="AA10">
        <f>[1]Input!T10</f>
        <v>2061.0700000000002</v>
      </c>
      <c r="AB10">
        <f>[1]Input!U10</f>
        <v>-7.3000000000000001E-3</v>
      </c>
      <c r="AC10">
        <f>[1]Input!V10</f>
        <v>17587.03</v>
      </c>
      <c r="AD10">
        <f>[1]Input!W10</f>
        <v>-2.23E-2</v>
      </c>
      <c r="AE10">
        <f>[1]Input!X10</f>
        <v>1.4852791931914595</v>
      </c>
      <c r="AF10">
        <v>0.65879196854528033</v>
      </c>
      <c r="AG10">
        <v>0.64849644584286648</v>
      </c>
      <c r="AH10" s="1">
        <v>0.85178469999999995</v>
      </c>
      <c r="AI10">
        <f>[1]Input!Y10</f>
        <v>0.76396579804560272</v>
      </c>
      <c r="AJ10">
        <f>[1]Input!Z10</f>
        <v>0.73599999999999999</v>
      </c>
      <c r="AK10">
        <f>[1]Input!AA10</f>
        <v>0.70728827361563518</v>
      </c>
      <c r="AL10">
        <f>[1]Input!AB10</f>
        <v>0.123</v>
      </c>
      <c r="AM10">
        <f>[1]Input!AC10</f>
        <v>0.53017100977198706</v>
      </c>
      <c r="AN10">
        <f>[1]Input!AD10</f>
        <v>9.0999999999999998E-2</v>
      </c>
      <c r="AO10">
        <f>[1]Input!AE10</f>
        <v>0.54670195439739422</v>
      </c>
      <c r="AP10">
        <f>[1]Input!AF10</f>
        <v>0.05</v>
      </c>
      <c r="AQ10">
        <f>[1]Input!AG10</f>
        <v>0.51245928338762214</v>
      </c>
      <c r="AR10">
        <f>[1]Input!AH10</f>
        <v>0.157</v>
      </c>
      <c r="AS10">
        <f>[1]Input!AI10</f>
        <v>0.67186482084690557</v>
      </c>
      <c r="AT10">
        <f>[1]Input!AJ10</f>
        <v>0.22500000000000001</v>
      </c>
      <c r="AU10">
        <f>[1]Input!AK10</f>
        <v>0.78167752442996752</v>
      </c>
      <c r="AV10">
        <f>[1]Input!AL10</f>
        <v>0.28199999999999997</v>
      </c>
      <c r="AW10">
        <f>[1]Input!AM10</f>
        <v>0.8430781758957655</v>
      </c>
      <c r="AX10">
        <f>[1]Input!AN10</f>
        <v>0.33600000000000002</v>
      </c>
      <c r="AY10">
        <f>[1]Input!AO10</f>
        <v>0.36250000000000004</v>
      </c>
      <c r="AZ10">
        <f>[1]Input!AP10</f>
        <v>5.0999999999999997E-2</v>
      </c>
      <c r="BA10">
        <f>[1]Input!AQ10</f>
        <v>0.57622149837133552</v>
      </c>
      <c r="BB10">
        <f>[1]Input!AR10</f>
        <v>0.246</v>
      </c>
    </row>
    <row r="11" spans="1:54" x14ac:dyDescent="0.2">
      <c r="A11" t="str">
        <f>[1]Input!A11</f>
        <v>Red</v>
      </c>
      <c r="B11">
        <f>[1]Input!B11</f>
        <v>1</v>
      </c>
      <c r="C11">
        <f>[1]Input!C11</f>
        <v>10</v>
      </c>
      <c r="D11" t="str">
        <f>[1]Input!D11</f>
        <v>110</v>
      </c>
      <c r="E11" t="str">
        <f>[1]Input!E11</f>
        <v>2016North Carolina</v>
      </c>
      <c r="F11">
        <f>[1]Input!F11</f>
        <v>2016</v>
      </c>
      <c r="G11" t="str">
        <f>[1]Input!G11</f>
        <v>North Carolina</v>
      </c>
      <c r="H11">
        <v>0.92</v>
      </c>
      <c r="I11" t="str">
        <f>[1]Input!H11</f>
        <v>Presidential</v>
      </c>
      <c r="J11">
        <f t="shared" si="0"/>
        <v>-5.8974916074374328E-2</v>
      </c>
      <c r="K11">
        <v>2.0899999999999998E-2</v>
      </c>
      <c r="L11">
        <f t="shared" si="1"/>
        <v>0</v>
      </c>
      <c r="M11">
        <f t="shared" si="2"/>
        <v>1</v>
      </c>
      <c r="O11">
        <f>[1]Input!J11</f>
        <v>1</v>
      </c>
      <c r="P11">
        <f>[1]Input!K11</f>
        <v>2362631</v>
      </c>
      <c r="Q11">
        <f>[1]Input!L11</f>
        <v>2189316</v>
      </c>
      <c r="R11">
        <f>[1]Input!M11</f>
        <v>0</v>
      </c>
      <c r="S11">
        <f>[1]Input!N11</f>
        <v>-3.8074916074374326E-2</v>
      </c>
      <c r="T11">
        <f>[1]Input!O11</f>
        <v>1</v>
      </c>
      <c r="U11">
        <f t="shared" si="3"/>
        <v>0.46460000000000001</v>
      </c>
      <c r="V11">
        <f t="shared" si="4"/>
        <v>0.5283228428868072</v>
      </c>
      <c r="W11">
        <f>[1]Input!P11</f>
        <v>-6</v>
      </c>
      <c r="X11">
        <f>[1]Input!Q11</f>
        <v>-0.55402298850574705</v>
      </c>
      <c r="Y11">
        <f>[1]Input!R11</f>
        <v>0.43218390804597701</v>
      </c>
      <c r="Z11">
        <f>[1]Input!S11</f>
        <v>4.9000000000000002E-2</v>
      </c>
      <c r="AA11">
        <f>[1]Input!T11</f>
        <v>2061.0700000000002</v>
      </c>
      <c r="AB11">
        <f>[1]Input!U11</f>
        <v>-7.3000000000000001E-3</v>
      </c>
      <c r="AC11">
        <f>[1]Input!V11</f>
        <v>17587.03</v>
      </c>
      <c r="AD11">
        <f>[1]Input!W11</f>
        <v>-2.23E-2</v>
      </c>
      <c r="AE11">
        <f>[1]Input!X11</f>
        <v>1.4852791931914595</v>
      </c>
      <c r="AF11">
        <v>0.56502283485945348</v>
      </c>
      <c r="AG11">
        <v>0.55289339305857632</v>
      </c>
      <c r="AH11" s="1">
        <v>0.71979280000000001</v>
      </c>
      <c r="AI11">
        <f>[1]Input!Y11</f>
        <v>0.68704234527687302</v>
      </c>
      <c r="AJ11">
        <f>[1]Input!Z11</f>
        <v>0.73599999999999999</v>
      </c>
      <c r="AK11">
        <f>[1]Input!AA11</f>
        <v>0.63607166123778502</v>
      </c>
      <c r="AL11">
        <f>[1]Input!AB11</f>
        <v>0.123</v>
      </c>
      <c r="AM11">
        <f>[1]Input!AC11</f>
        <v>0.47678827361563519</v>
      </c>
      <c r="AN11">
        <f>[1]Input!AD11</f>
        <v>9.0999999999999998E-2</v>
      </c>
      <c r="AO11">
        <f>[1]Input!AE11</f>
        <v>0.49165472312703584</v>
      </c>
      <c r="AP11">
        <f>[1]Input!AF11</f>
        <v>0.05</v>
      </c>
      <c r="AQ11">
        <f>[1]Input!AG11</f>
        <v>0.46085993485342019</v>
      </c>
      <c r="AR11">
        <f>[1]Input!AH11</f>
        <v>0.157</v>
      </c>
      <c r="AS11">
        <f>[1]Input!AI11</f>
        <v>0.60421498371335502</v>
      </c>
      <c r="AT11">
        <f>[1]Input!AJ11</f>
        <v>0.22500000000000001</v>
      </c>
      <c r="AU11">
        <f>[1]Input!AK11</f>
        <v>0.70297068403908802</v>
      </c>
      <c r="AV11">
        <f>[1]Input!AL11</f>
        <v>0.28199999999999997</v>
      </c>
      <c r="AW11">
        <f>[1]Input!AM11</f>
        <v>0.75818892508143321</v>
      </c>
      <c r="AX11">
        <f>[1]Input!AN11</f>
        <v>0.33600000000000002</v>
      </c>
      <c r="AY11">
        <f>[1]Input!AO11</f>
        <v>0.32600000000000001</v>
      </c>
      <c r="AZ11">
        <f>[1]Input!AP11</f>
        <v>5.0999999999999997E-2</v>
      </c>
      <c r="BA11">
        <f>[1]Input!AQ11</f>
        <v>0.51820195439739414</v>
      </c>
      <c r="BB11">
        <f>[1]Input!AR11</f>
        <v>0.246</v>
      </c>
    </row>
    <row r="12" spans="1:54" x14ac:dyDescent="0.2">
      <c r="A12" t="str">
        <f>[1]Input!A12</f>
        <v>Red</v>
      </c>
      <c r="B12">
        <f>[1]Input!B12</f>
        <v>1</v>
      </c>
      <c r="C12">
        <f>[1]Input!C12</f>
        <v>11</v>
      </c>
      <c r="D12" t="str">
        <f>[1]Input!D12</f>
        <v>111</v>
      </c>
      <c r="E12" t="str">
        <f>[1]Input!E12</f>
        <v>2016Wisconsin</v>
      </c>
      <c r="F12">
        <f>[1]Input!F12</f>
        <v>2016</v>
      </c>
      <c r="G12" t="str">
        <f>[1]Input!G12</f>
        <v>Wisconsin</v>
      </c>
      <c r="H12">
        <v>1.1000000000000001</v>
      </c>
      <c r="I12" t="str">
        <f>[1]Input!H12</f>
        <v>Presidential</v>
      </c>
      <c r="J12">
        <f t="shared" si="0"/>
        <v>-2.9059780760594296E-2</v>
      </c>
      <c r="K12">
        <v>2.0899999999999998E-2</v>
      </c>
      <c r="L12">
        <f t="shared" si="1"/>
        <v>0</v>
      </c>
      <c r="M12">
        <f t="shared" si="2"/>
        <v>1</v>
      </c>
      <c r="O12">
        <f>[1]Input!J12</f>
        <v>1</v>
      </c>
      <c r="P12">
        <f>[1]Input!K12</f>
        <v>1405284</v>
      </c>
      <c r="Q12">
        <f>[1]Input!L12</f>
        <v>1382536</v>
      </c>
      <c r="R12">
        <f>[1]Input!M12</f>
        <v>0</v>
      </c>
      <c r="S12">
        <f>[1]Input!N12</f>
        <v>-8.1597807605942995E-3</v>
      </c>
      <c r="T12">
        <f>[1]Input!O12</f>
        <v>1</v>
      </c>
      <c r="U12">
        <f t="shared" si="3"/>
        <v>0.5555000000000001</v>
      </c>
      <c r="V12">
        <f t="shared" si="4"/>
        <v>0.63169035562553033</v>
      </c>
      <c r="W12">
        <f>[1]Input!P12</f>
        <v>-6</v>
      </c>
      <c r="X12">
        <f>[1]Input!Q12</f>
        <v>-0.55402298850574705</v>
      </c>
      <c r="Y12">
        <f>[1]Input!R12</f>
        <v>0.43218390804597701</v>
      </c>
      <c r="Z12">
        <f>[1]Input!S12</f>
        <v>4.9000000000000002E-2</v>
      </c>
      <c r="AA12">
        <f>[1]Input!T12</f>
        <v>2061.0700000000002</v>
      </c>
      <c r="AB12">
        <f>[1]Input!U12</f>
        <v>-7.3000000000000001E-3</v>
      </c>
      <c r="AC12">
        <f>[1]Input!V12</f>
        <v>17587.03</v>
      </c>
      <c r="AD12">
        <f>[1]Input!W12</f>
        <v>-2.23E-2</v>
      </c>
      <c r="AE12">
        <f>[1]Input!X12</f>
        <v>1.4852791931914595</v>
      </c>
      <c r="AF12">
        <v>0.67372150609826253</v>
      </c>
      <c r="AG12">
        <v>0.66613053121790367</v>
      </c>
      <c r="AH12" s="1">
        <v>0.88843550000000004</v>
      </c>
      <c r="AI12">
        <f>[1]Input!Y12</f>
        <v>0.71970846905537467</v>
      </c>
      <c r="AJ12">
        <f>[1]Input!Z12</f>
        <v>0.73599999999999999</v>
      </c>
      <c r="AK12">
        <f>[1]Input!AA12</f>
        <v>0.66631433224755698</v>
      </c>
      <c r="AL12">
        <f>[1]Input!AB12</f>
        <v>0.123</v>
      </c>
      <c r="AM12">
        <f>[1]Input!AC12</f>
        <v>0.49945765472312709</v>
      </c>
      <c r="AN12">
        <f>[1]Input!AD12</f>
        <v>9.0999999999999998E-2</v>
      </c>
      <c r="AO12">
        <f>[1]Input!AE12</f>
        <v>0.51503094462540722</v>
      </c>
      <c r="AP12">
        <f>[1]Input!AF12</f>
        <v>0.05</v>
      </c>
      <c r="AQ12">
        <f>[1]Input!AG12</f>
        <v>0.48277198697068407</v>
      </c>
      <c r="AR12">
        <f>[1]Input!AH12</f>
        <v>0.157</v>
      </c>
      <c r="AS12">
        <f>[1]Input!AI12</f>
        <v>0.63294299674267096</v>
      </c>
      <c r="AT12">
        <f>[1]Input!AJ12</f>
        <v>0.22500000000000001</v>
      </c>
      <c r="AU12">
        <f>[1]Input!AK12</f>
        <v>0.73639413680781762</v>
      </c>
      <c r="AV12">
        <f>[1]Input!AL12</f>
        <v>0.28199999999999997</v>
      </c>
      <c r="AW12">
        <f>[1]Input!AM12</f>
        <v>0.79423778501628661</v>
      </c>
      <c r="AX12">
        <f>[1]Input!AN12</f>
        <v>0.33600000000000002</v>
      </c>
      <c r="AY12">
        <f>[1]Input!AO12</f>
        <v>0.34150000000000003</v>
      </c>
      <c r="AZ12">
        <f>[1]Input!AP12</f>
        <v>5.0999999999999997E-2</v>
      </c>
      <c r="BA12">
        <f>[1]Input!AQ12</f>
        <v>0.54284039087947888</v>
      </c>
      <c r="BB12">
        <f>[1]Input!AR12</f>
        <v>0.246</v>
      </c>
    </row>
    <row r="13" spans="1:54" x14ac:dyDescent="0.2">
      <c r="A13" t="str">
        <f>[1]Input!A13</f>
        <v>Blue</v>
      </c>
      <c r="B13">
        <f>[1]Input!B13</f>
        <v>1</v>
      </c>
      <c r="C13">
        <f>[1]Input!C13</f>
        <v>12</v>
      </c>
      <c r="D13" t="str">
        <f>[1]Input!D13</f>
        <v>112</v>
      </c>
      <c r="E13" t="str">
        <f>[1]Input!E13</f>
        <v>2016Virginia</v>
      </c>
      <c r="F13">
        <f>[1]Input!F13</f>
        <v>2016</v>
      </c>
      <c r="G13" t="str">
        <f>[1]Input!G13</f>
        <v>Virginia</v>
      </c>
      <c r="H13">
        <v>0.95</v>
      </c>
      <c r="I13" t="str">
        <f>[1]Input!H13</f>
        <v>Presidential</v>
      </c>
      <c r="J13">
        <f t="shared" si="0"/>
        <v>3.5627525543094007E-2</v>
      </c>
      <c r="K13">
        <v>2.0899999999999998E-2</v>
      </c>
      <c r="L13">
        <f t="shared" si="1"/>
        <v>0</v>
      </c>
      <c r="M13">
        <f t="shared" si="2"/>
        <v>1</v>
      </c>
      <c r="O13">
        <f>[1]Input!J13</f>
        <v>1</v>
      </c>
      <c r="P13">
        <f>[1]Input!K13</f>
        <v>1769443</v>
      </c>
      <c r="Q13">
        <f>[1]Input!L13</f>
        <v>1981473</v>
      </c>
      <c r="R13">
        <f>[1]Input!M13</f>
        <v>1</v>
      </c>
      <c r="S13">
        <f>[1]Input!N13</f>
        <v>5.6527525543094009E-2</v>
      </c>
      <c r="T13">
        <f>[1]Input!O13</f>
        <v>1</v>
      </c>
      <c r="U13">
        <f t="shared" si="3"/>
        <v>0.47974999999999995</v>
      </c>
      <c r="V13">
        <f t="shared" si="4"/>
        <v>0.54555076167659433</v>
      </c>
      <c r="W13">
        <f>[1]Input!P13</f>
        <v>-6</v>
      </c>
      <c r="X13">
        <f>[1]Input!Q13</f>
        <v>-0.55402298850574705</v>
      </c>
      <c r="Y13">
        <f>[1]Input!R13</f>
        <v>0.43218390804597701</v>
      </c>
      <c r="Z13">
        <f>[1]Input!S13</f>
        <v>4.9000000000000002E-2</v>
      </c>
      <c r="AA13">
        <f>[1]Input!T13</f>
        <v>2061.0700000000002</v>
      </c>
      <c r="AB13">
        <f>[1]Input!U13</f>
        <v>-7.3000000000000001E-3</v>
      </c>
      <c r="AC13">
        <f>[1]Input!V13</f>
        <v>17587.03</v>
      </c>
      <c r="AD13">
        <f>[1]Input!W13</f>
        <v>-2.23E-2</v>
      </c>
      <c r="AE13">
        <f>[1]Input!X13</f>
        <v>1.4852791931914595</v>
      </c>
      <c r="AF13">
        <v>0.58975752701224404</v>
      </c>
      <c r="AG13">
        <v>0.57910451962397491</v>
      </c>
      <c r="AH13" s="1">
        <v>0.75808109999999995</v>
      </c>
      <c r="AI13">
        <f>[1]Input!Y13</f>
        <v>0.69020358306188934</v>
      </c>
      <c r="AJ13">
        <f>[1]Input!Z13</f>
        <v>0.73599999999999999</v>
      </c>
      <c r="AK13">
        <f>[1]Input!AA13</f>
        <v>0.63899837133550486</v>
      </c>
      <c r="AL13">
        <f>[1]Input!AB13</f>
        <v>0.123</v>
      </c>
      <c r="AM13">
        <f>[1]Input!AC13</f>
        <v>0.47898208469055376</v>
      </c>
      <c r="AN13">
        <f>[1]Input!AD13</f>
        <v>9.0999999999999998E-2</v>
      </c>
      <c r="AO13">
        <f>[1]Input!AE13</f>
        <v>0.49391693811074922</v>
      </c>
      <c r="AP13">
        <f>[1]Input!AF13</f>
        <v>0.05</v>
      </c>
      <c r="AQ13">
        <f>[1]Input!AG13</f>
        <v>0.46298045602605864</v>
      </c>
      <c r="AR13">
        <f>[1]Input!AH13</f>
        <v>0.157</v>
      </c>
      <c r="AS13">
        <f>[1]Input!AI13</f>
        <v>0.60699511400651462</v>
      </c>
      <c r="AT13">
        <f>[1]Input!AJ13</f>
        <v>0.22500000000000001</v>
      </c>
      <c r="AU13">
        <f>[1]Input!AK13</f>
        <v>0.7062052117263844</v>
      </c>
      <c r="AV13">
        <f>[1]Input!AL13</f>
        <v>0.28199999999999997</v>
      </c>
      <c r="AW13">
        <f>[1]Input!AM13</f>
        <v>0.76167752442996739</v>
      </c>
      <c r="AX13">
        <f>[1]Input!AN13</f>
        <v>0.33600000000000002</v>
      </c>
      <c r="AY13">
        <f>[1]Input!AO13</f>
        <v>0.32750000000000001</v>
      </c>
      <c r="AZ13">
        <f>[1]Input!AP13</f>
        <v>5.0999999999999997E-2</v>
      </c>
      <c r="BA13">
        <f>[1]Input!AQ13</f>
        <v>0.52058631921824106</v>
      </c>
      <c r="BB13">
        <f>[1]Input!AR13</f>
        <v>0.246</v>
      </c>
    </row>
    <row r="14" spans="1:54" x14ac:dyDescent="0.2">
      <c r="A14" t="str">
        <f>[1]Input!A14</f>
        <v>Blue</v>
      </c>
      <c r="B14">
        <f>[1]Input!B14</f>
        <v>1</v>
      </c>
      <c r="C14">
        <f>[1]Input!C14</f>
        <v>1</v>
      </c>
      <c r="D14" t="str">
        <f>[1]Input!D14</f>
        <v>11</v>
      </c>
      <c r="E14" t="str">
        <f>[1]Input!E14</f>
        <v>2012Ohio</v>
      </c>
      <c r="F14">
        <f>[1]Input!F14</f>
        <v>2012</v>
      </c>
      <c r="G14" t="str">
        <f>[1]Input!G14</f>
        <v>Ohio</v>
      </c>
      <c r="H14">
        <v>1.07</v>
      </c>
      <c r="I14" t="str">
        <f>[1]Input!H14</f>
        <v>Presidential</v>
      </c>
      <c r="J14">
        <f t="shared" si="0"/>
        <v>-8.3089492609597221E-3</v>
      </c>
      <c r="K14">
        <v>3.8600000000000002E-2</v>
      </c>
      <c r="L14">
        <f t="shared" si="1"/>
        <v>1</v>
      </c>
      <c r="M14">
        <f t="shared" si="2"/>
        <v>1</v>
      </c>
      <c r="O14">
        <f>[1]Input!J14</f>
        <v>1</v>
      </c>
      <c r="P14">
        <f>[1]Input!K14</f>
        <v>2661437</v>
      </c>
      <c r="Q14">
        <f>[1]Input!L14</f>
        <v>2827709</v>
      </c>
      <c r="R14">
        <f>[1]Input!M14</f>
        <v>1</v>
      </c>
      <c r="S14">
        <f>[1]Input!N14</f>
        <v>3.029105073904028E-2</v>
      </c>
      <c r="T14">
        <f>[1]Input!O14</f>
        <v>7</v>
      </c>
      <c r="U14">
        <f t="shared" si="3"/>
        <v>0.57245000000000001</v>
      </c>
      <c r="V14">
        <f t="shared" si="4"/>
        <v>0.65398565068135728</v>
      </c>
      <c r="W14">
        <f>[1]Input!P14</f>
        <v>8</v>
      </c>
      <c r="X14">
        <f>[1]Input!Q14</f>
        <v>0.46206896551724136</v>
      </c>
      <c r="Y14">
        <f>[1]Input!R14</f>
        <v>0.44367816091954021</v>
      </c>
      <c r="Z14">
        <f>[1]Input!S14</f>
        <v>8.3000000000000004E-2</v>
      </c>
      <c r="AA14">
        <f>[1]Input!T14</f>
        <v>1267.6400000000001</v>
      </c>
      <c r="AB14">
        <f>[1]Input!U14</f>
        <v>0</v>
      </c>
      <c r="AC14">
        <f>[1]Input!V14</f>
        <v>11957.57</v>
      </c>
      <c r="AD14">
        <f>[1]Input!W14</f>
        <v>5.5300000000000002E-2</v>
      </c>
      <c r="AE14">
        <f>[1]Input!X14</f>
        <v>2.2240308538571441</v>
      </c>
      <c r="AF14">
        <f>[1]Input!Y14</f>
        <v>0.68725862068965526</v>
      </c>
      <c r="AG14">
        <f>[1]Input!Z14</f>
        <v>0.74099999999999999</v>
      </c>
      <c r="AH14">
        <f>[1]Input!AA14</f>
        <v>0.74953448275862089</v>
      </c>
      <c r="AI14">
        <f>[1]Input!AB14</f>
        <v>0.13200000000000001</v>
      </c>
      <c r="AJ14">
        <f>[1]Input!AC14</f>
        <v>0.4793017241379311</v>
      </c>
      <c r="AK14">
        <f>[1]Input!AD14</f>
        <v>8.3000000000000004E-2</v>
      </c>
      <c r="AL14">
        <f>[1]Input!AE14</f>
        <v>0.50487931034482769</v>
      </c>
      <c r="AM14">
        <f>[1]Input!AF14</f>
        <v>4.3999999999999997E-2</v>
      </c>
      <c r="AN14">
        <f>[1]Input!AG14</f>
        <v>0.45483620689655174</v>
      </c>
      <c r="AO14">
        <f>[1]Input!AH14</f>
        <v>0.154</v>
      </c>
      <c r="AP14">
        <f>[1]Input!AI14</f>
        <v>0.62498275862068986</v>
      </c>
      <c r="AQ14">
        <f>[1]Input!AJ14</f>
        <v>0.23100000000000001</v>
      </c>
      <c r="AR14">
        <f>[1]Input!AK14</f>
        <v>0.73396551724137948</v>
      </c>
      <c r="AS14">
        <f>[1]Input!AL14</f>
        <v>0.3</v>
      </c>
      <c r="AT14">
        <f>[1]Input!AM14</f>
        <v>0.79179310344827591</v>
      </c>
      <c r="AU14">
        <f>[1]Input!AN14</f>
        <v>0.315</v>
      </c>
      <c r="AV14">
        <f>[1]Input!AO14</f>
        <v>0.36253448275862077</v>
      </c>
      <c r="AW14">
        <f>[1]Input!AP14</f>
        <v>6.2E-2</v>
      </c>
      <c r="AX14">
        <f>[1]Input!AQ14</f>
        <v>0.54268965517241385</v>
      </c>
      <c r="AY14">
        <f>[1]Input!AR14</f>
        <v>0.25900000000000001</v>
      </c>
      <c r="AZ14">
        <f>[1]Input!AS14</f>
        <v>0.75287068965517256</v>
      </c>
      <c r="BA14">
        <f>[1]Input!AT14</f>
        <v>0.54800000000000004</v>
      </c>
      <c r="BB14">
        <f>[1]Input!AU14</f>
        <v>0.94414655172413808</v>
      </c>
    </row>
    <row r="15" spans="1:54" x14ac:dyDescent="0.2">
      <c r="A15" t="str">
        <f>[1]Input!A15</f>
        <v>Blue</v>
      </c>
      <c r="B15">
        <f>[1]Input!B15</f>
        <v>1</v>
      </c>
      <c r="C15">
        <f>[1]Input!C15</f>
        <v>2</v>
      </c>
      <c r="D15" t="str">
        <f>[1]Input!D15</f>
        <v>12</v>
      </c>
      <c r="E15" t="str">
        <f>[1]Input!E15</f>
        <v>2012Pennsylvania</v>
      </c>
      <c r="F15">
        <f>[1]Input!F15</f>
        <v>2012</v>
      </c>
      <c r="G15" t="str">
        <f>[1]Input!G15</f>
        <v>Pennsylvania</v>
      </c>
      <c r="H15">
        <v>0.93</v>
      </c>
      <c r="I15" t="str">
        <f>[1]Input!H15</f>
        <v>Presidential</v>
      </c>
      <c r="J15">
        <f t="shared" si="0"/>
        <v>1.6038680037836546E-2</v>
      </c>
      <c r="K15">
        <v>3.8600000000000002E-2</v>
      </c>
      <c r="L15">
        <f t="shared" si="1"/>
        <v>1</v>
      </c>
      <c r="M15">
        <f t="shared" si="2"/>
        <v>1</v>
      </c>
      <c r="O15">
        <f>[1]Input!J15</f>
        <v>1</v>
      </c>
      <c r="P15">
        <f>[1]Input!K15</f>
        <v>2680434</v>
      </c>
      <c r="Q15">
        <f>[1]Input!L15</f>
        <v>2990274</v>
      </c>
      <c r="R15">
        <f>[1]Input!M15</f>
        <v>1</v>
      </c>
      <c r="S15">
        <f>[1]Input!N15</f>
        <v>5.4638680037836548E-2</v>
      </c>
      <c r="T15">
        <f>[1]Input!O15</f>
        <v>7</v>
      </c>
      <c r="U15">
        <f t="shared" si="3"/>
        <v>0.49755000000000005</v>
      </c>
      <c r="V15">
        <f t="shared" si="4"/>
        <v>0.56841743470435724</v>
      </c>
      <c r="W15">
        <f>[1]Input!P15</f>
        <v>8</v>
      </c>
      <c r="X15">
        <f>[1]Input!Q15</f>
        <v>0.46206896551724136</v>
      </c>
      <c r="Y15">
        <f>[1]Input!R15</f>
        <v>0.44367816091954021</v>
      </c>
      <c r="Z15">
        <f>[1]Input!S15</f>
        <v>8.3000000000000004E-2</v>
      </c>
      <c r="AA15">
        <f>[1]Input!T15</f>
        <v>1267.6400000000001</v>
      </c>
      <c r="AB15">
        <f>[1]Input!U15</f>
        <v>0</v>
      </c>
      <c r="AC15">
        <f>[1]Input!V15</f>
        <v>11957.57</v>
      </c>
      <c r="AD15">
        <f>[1]Input!W15</f>
        <v>5.5300000000000002E-2</v>
      </c>
      <c r="AE15">
        <f>[1]Input!X15</f>
        <v>2.2240308538571441</v>
      </c>
      <c r="AF15">
        <f>[1]Input!Y15</f>
        <v>0.63398275862068976</v>
      </c>
      <c r="AG15">
        <f>[1]Input!Z15</f>
        <v>0.74099999999999999</v>
      </c>
      <c r="AH15">
        <f>[1]Input!AA15</f>
        <v>0.69143103448275878</v>
      </c>
      <c r="AI15">
        <f>[1]Input!AB15</f>
        <v>0.13200000000000001</v>
      </c>
      <c r="AJ15">
        <f>[1]Input!AC15</f>
        <v>0.44214655172413797</v>
      </c>
      <c r="AK15">
        <f>[1]Input!AD15</f>
        <v>8.3000000000000004E-2</v>
      </c>
      <c r="AL15">
        <f>[1]Input!AE15</f>
        <v>0.46574137931034487</v>
      </c>
      <c r="AM15">
        <f>[1]Input!AF15</f>
        <v>4.3999999999999997E-2</v>
      </c>
      <c r="AN15">
        <f>[1]Input!AG15</f>
        <v>0.41957758620689656</v>
      </c>
      <c r="AO15">
        <f>[1]Input!AH15</f>
        <v>0.154</v>
      </c>
      <c r="AP15">
        <f>[1]Input!AI15</f>
        <v>0.57653448275862085</v>
      </c>
      <c r="AQ15">
        <f>[1]Input!AJ15</f>
        <v>0.23100000000000001</v>
      </c>
      <c r="AR15">
        <f>[1]Input!AK15</f>
        <v>0.67706896551724149</v>
      </c>
      <c r="AS15">
        <f>[1]Input!AL15</f>
        <v>0.3</v>
      </c>
      <c r="AT15">
        <f>[1]Input!AM15</f>
        <v>0.73041379310344834</v>
      </c>
      <c r="AU15">
        <f>[1]Input!AN15</f>
        <v>0.315</v>
      </c>
      <c r="AV15">
        <f>[1]Input!AO15</f>
        <v>0.33443103448275868</v>
      </c>
      <c r="AW15">
        <f>[1]Input!AP15</f>
        <v>6.2E-2</v>
      </c>
      <c r="AX15">
        <f>[1]Input!AQ15</f>
        <v>0.50062068965517248</v>
      </c>
      <c r="AY15">
        <f>[1]Input!AR15</f>
        <v>0.25900000000000001</v>
      </c>
      <c r="AZ15">
        <f>[1]Input!AS15</f>
        <v>0.69450862068965524</v>
      </c>
      <c r="BA15">
        <f>[1]Input!AT15</f>
        <v>0.54800000000000004</v>
      </c>
      <c r="BB15">
        <f>[1]Input!AU15</f>
        <v>0.87095689655172426</v>
      </c>
    </row>
    <row r="16" spans="1:54" x14ac:dyDescent="0.2">
      <c r="A16" t="str">
        <f>[1]Input!A16</f>
        <v>Blue</v>
      </c>
      <c r="B16">
        <f>[1]Input!B16</f>
        <v>1</v>
      </c>
      <c r="C16">
        <f>[1]Input!C16</f>
        <v>3</v>
      </c>
      <c r="D16" t="str">
        <f>[1]Input!D16</f>
        <v>13</v>
      </c>
      <c r="E16" t="str">
        <f>[1]Input!E16</f>
        <v>2012Michigan</v>
      </c>
      <c r="F16">
        <f>[1]Input!F16</f>
        <v>2012</v>
      </c>
      <c r="G16" t="str">
        <f>[1]Input!G16</f>
        <v>Michigan</v>
      </c>
      <c r="H16">
        <v>1.03</v>
      </c>
      <c r="I16" t="str">
        <f>[1]Input!H16</f>
        <v>Presidential</v>
      </c>
      <c r="J16">
        <f t="shared" si="0"/>
        <v>5.74106414235575E-2</v>
      </c>
      <c r="K16">
        <v>3.8600000000000002E-2</v>
      </c>
      <c r="L16">
        <f t="shared" si="1"/>
        <v>1</v>
      </c>
      <c r="M16">
        <f t="shared" si="2"/>
        <v>1</v>
      </c>
      <c r="O16">
        <f>[1]Input!J16</f>
        <v>1</v>
      </c>
      <c r="P16">
        <f>[1]Input!K16</f>
        <v>2115256</v>
      </c>
      <c r="Q16">
        <f>[1]Input!L16</f>
        <v>2564569</v>
      </c>
      <c r="R16">
        <f>[1]Input!M16</f>
        <v>1</v>
      </c>
      <c r="S16">
        <f>[1]Input!N16</f>
        <v>9.6010641423557502E-2</v>
      </c>
      <c r="T16">
        <f>[1]Input!O16</f>
        <v>7</v>
      </c>
      <c r="U16">
        <f t="shared" si="3"/>
        <v>0.55105000000000004</v>
      </c>
      <c r="V16">
        <f t="shared" si="4"/>
        <v>0.62953758897364298</v>
      </c>
      <c r="W16">
        <f>[1]Input!P16</f>
        <v>8</v>
      </c>
      <c r="X16">
        <f>[1]Input!Q16</f>
        <v>0.46206896551724136</v>
      </c>
      <c r="Y16">
        <f>[1]Input!R16</f>
        <v>0.44367816091954021</v>
      </c>
      <c r="Z16">
        <f>[1]Input!S16</f>
        <v>8.3000000000000004E-2</v>
      </c>
      <c r="AA16">
        <f>[1]Input!T16</f>
        <v>1267.6400000000001</v>
      </c>
      <c r="AB16">
        <f>[1]Input!U16</f>
        <v>0</v>
      </c>
      <c r="AC16">
        <f>[1]Input!V16</f>
        <v>11957.57</v>
      </c>
      <c r="AD16">
        <f>[1]Input!W16</f>
        <v>5.5300000000000002E-2</v>
      </c>
      <c r="AE16">
        <f>[1]Input!X16</f>
        <v>2.2240308538571441</v>
      </c>
      <c r="AF16">
        <f>[1]Input!Y16</f>
        <v>0.6893896551724138</v>
      </c>
      <c r="AG16">
        <f>[1]Input!Z16</f>
        <v>0.74099999999999999</v>
      </c>
      <c r="AH16">
        <f>[1]Input!AA16</f>
        <v>0.75185862068965525</v>
      </c>
      <c r="AI16">
        <f>[1]Input!AB16</f>
        <v>0.13200000000000001</v>
      </c>
      <c r="AJ16">
        <f>[1]Input!AC16</f>
        <v>0.48078793103448281</v>
      </c>
      <c r="AK16">
        <f>[1]Input!AD16</f>
        <v>8.3000000000000004E-2</v>
      </c>
      <c r="AL16">
        <f>[1]Input!AE16</f>
        <v>0.5064448275862069</v>
      </c>
      <c r="AM16">
        <f>[1]Input!AF16</f>
        <v>4.3999999999999997E-2</v>
      </c>
      <c r="AN16">
        <f>[1]Input!AG16</f>
        <v>0.45624655172413792</v>
      </c>
      <c r="AO16">
        <f>[1]Input!AH16</f>
        <v>0.154</v>
      </c>
      <c r="AP16">
        <f>[1]Input!AI16</f>
        <v>0.62692068965517256</v>
      </c>
      <c r="AQ16">
        <f>[1]Input!AJ16</f>
        <v>0.23100000000000001</v>
      </c>
      <c r="AR16">
        <f>[1]Input!AK16</f>
        <v>0.73624137931034495</v>
      </c>
      <c r="AS16">
        <f>[1]Input!AL16</f>
        <v>0.3</v>
      </c>
      <c r="AT16">
        <f>[1]Input!AM16</f>
        <v>0.79424827586206892</v>
      </c>
      <c r="AU16">
        <f>[1]Input!AN16</f>
        <v>0.315</v>
      </c>
      <c r="AV16">
        <f>[1]Input!AO16</f>
        <v>0.36365862068965521</v>
      </c>
      <c r="AW16">
        <f>[1]Input!AP16</f>
        <v>6.2E-2</v>
      </c>
      <c r="AX16">
        <f>[1]Input!AQ16</f>
        <v>0.54437241379310342</v>
      </c>
      <c r="AY16">
        <f>[1]Input!AR16</f>
        <v>0.25900000000000001</v>
      </c>
      <c r="AZ16">
        <f>[1]Input!AS16</f>
        <v>0.75520517241379315</v>
      </c>
      <c r="BA16">
        <f>[1]Input!AT16</f>
        <v>0.54800000000000004</v>
      </c>
      <c r="BB16">
        <f>[1]Input!AU16</f>
        <v>0.94707413793103457</v>
      </c>
    </row>
    <row r="17" spans="1:54" x14ac:dyDescent="0.2">
      <c r="A17" t="str">
        <f>[1]Input!A17</f>
        <v>Blue</v>
      </c>
      <c r="B17">
        <f>[1]Input!B17</f>
        <v>1</v>
      </c>
      <c r="C17">
        <f>[1]Input!C17</f>
        <v>4</v>
      </c>
      <c r="D17" t="str">
        <f>[1]Input!D17</f>
        <v>14</v>
      </c>
      <c r="E17" t="str">
        <f>[1]Input!E17</f>
        <v>2012Florida</v>
      </c>
      <c r="F17">
        <f>[1]Input!F17</f>
        <v>2012</v>
      </c>
      <c r="G17" t="str">
        <f>[1]Input!G17</f>
        <v>Florida</v>
      </c>
      <c r="H17">
        <v>1.05</v>
      </c>
      <c r="I17" t="str">
        <f>[1]Input!H17</f>
        <v>Presidential</v>
      </c>
      <c r="J17">
        <f t="shared" si="0"/>
        <v>-2.9754957212675376E-2</v>
      </c>
      <c r="K17">
        <v>3.8600000000000002E-2</v>
      </c>
      <c r="L17">
        <f t="shared" si="1"/>
        <v>1</v>
      </c>
      <c r="M17">
        <f t="shared" si="2"/>
        <v>1</v>
      </c>
      <c r="O17">
        <f>[1]Input!J17</f>
        <v>1</v>
      </c>
      <c r="P17">
        <f>[1]Input!K17</f>
        <v>4163447</v>
      </c>
      <c r="Q17">
        <f>[1]Input!L17</f>
        <v>4237756</v>
      </c>
      <c r="R17">
        <f>[1]Input!M17</f>
        <v>1</v>
      </c>
      <c r="S17">
        <f>[1]Input!N17</f>
        <v>8.8450427873246248E-3</v>
      </c>
      <c r="T17">
        <f>[1]Input!O17</f>
        <v>7</v>
      </c>
      <c r="U17">
        <f t="shared" si="3"/>
        <v>0.56175000000000008</v>
      </c>
      <c r="V17">
        <f t="shared" si="4"/>
        <v>0.64176161982750013</v>
      </c>
      <c r="W17">
        <f>[1]Input!P17</f>
        <v>8</v>
      </c>
      <c r="X17">
        <f>[1]Input!Q17</f>
        <v>0.46206896551724136</v>
      </c>
      <c r="Y17">
        <f>[1]Input!R17</f>
        <v>0.44367816091954021</v>
      </c>
      <c r="Z17">
        <f>[1]Input!S17</f>
        <v>8.3000000000000004E-2</v>
      </c>
      <c r="AA17">
        <f>[1]Input!T17</f>
        <v>1267.6400000000001</v>
      </c>
      <c r="AB17">
        <f>[1]Input!U17</f>
        <v>0</v>
      </c>
      <c r="AC17">
        <f>[1]Input!V17</f>
        <v>11957.57</v>
      </c>
      <c r="AD17">
        <f>[1]Input!W17</f>
        <v>5.5300000000000002E-2</v>
      </c>
      <c r="AE17">
        <f>[1]Input!X17</f>
        <v>2.2240308538571441</v>
      </c>
      <c r="AF17">
        <f>[1]Input!Y17</f>
        <v>0.66914482758620697</v>
      </c>
      <c r="AG17">
        <f>[1]Input!Z17</f>
        <v>0.74099999999999999</v>
      </c>
      <c r="AH17">
        <f>[1]Input!AA17</f>
        <v>0.72977931034482779</v>
      </c>
      <c r="AI17">
        <f>[1]Input!AB17</f>
        <v>0.13200000000000001</v>
      </c>
      <c r="AJ17">
        <f>[1]Input!AC17</f>
        <v>0.46666896551724146</v>
      </c>
      <c r="AK17">
        <f>[1]Input!AD17</f>
        <v>8.3000000000000004E-2</v>
      </c>
      <c r="AL17">
        <f>[1]Input!AE17</f>
        <v>0.49157241379310351</v>
      </c>
      <c r="AM17">
        <f>[1]Input!AF17</f>
        <v>4.3999999999999997E-2</v>
      </c>
      <c r="AN17">
        <f>[1]Input!AG17</f>
        <v>0.44284827586206899</v>
      </c>
      <c r="AO17">
        <f>[1]Input!AH17</f>
        <v>0.154</v>
      </c>
      <c r="AP17">
        <f>[1]Input!AI17</f>
        <v>0.60851034482758637</v>
      </c>
      <c r="AQ17">
        <f>[1]Input!AJ17</f>
        <v>0.23100000000000001</v>
      </c>
      <c r="AR17">
        <f>[1]Input!AK17</f>
        <v>0.71462068965517256</v>
      </c>
      <c r="AS17">
        <f>[1]Input!AL17</f>
        <v>0.3</v>
      </c>
      <c r="AT17">
        <f>[1]Input!AM17</f>
        <v>0.77092413793103454</v>
      </c>
      <c r="AU17">
        <f>[1]Input!AN17</f>
        <v>0.315</v>
      </c>
      <c r="AV17">
        <f>[1]Input!AO17</f>
        <v>0.35297931034482766</v>
      </c>
      <c r="AW17">
        <f>[1]Input!AP17</f>
        <v>6.2E-2</v>
      </c>
      <c r="AX17">
        <f>[1]Input!AQ17</f>
        <v>0.5283862068965518</v>
      </c>
      <c r="AY17">
        <f>[1]Input!AR17</f>
        <v>0.25900000000000001</v>
      </c>
      <c r="AZ17">
        <f>[1]Input!AS17</f>
        <v>0.73302758620689668</v>
      </c>
      <c r="BA17">
        <f>[1]Input!AT17</f>
        <v>0.54800000000000004</v>
      </c>
      <c r="BB17">
        <f>[1]Input!AU17</f>
        <v>0.91926206896551732</v>
      </c>
    </row>
    <row r="18" spans="1:54" x14ac:dyDescent="0.2">
      <c r="A18" t="str">
        <f>[1]Input!A18</f>
        <v>Blue</v>
      </c>
      <c r="B18">
        <f>[1]Input!B18</f>
        <v>1</v>
      </c>
      <c r="C18">
        <f>[1]Input!C18</f>
        <v>5</v>
      </c>
      <c r="D18" t="str">
        <f>[1]Input!D18</f>
        <v>15</v>
      </c>
      <c r="E18" t="str">
        <f>[1]Input!E18</f>
        <v>2012Colorado</v>
      </c>
      <c r="F18">
        <f>[1]Input!F18</f>
        <v>2012</v>
      </c>
      <c r="G18" t="str">
        <f>[1]Input!G18</f>
        <v>Colorado</v>
      </c>
      <c r="H18">
        <v>1.1599999999999999</v>
      </c>
      <c r="I18" t="str">
        <f>[1]Input!H18</f>
        <v>Presidential</v>
      </c>
      <c r="J18">
        <f t="shared" si="0"/>
        <v>1.6360143042524054E-2</v>
      </c>
      <c r="K18">
        <v>3.8600000000000002E-2</v>
      </c>
      <c r="L18">
        <f t="shared" si="1"/>
        <v>1</v>
      </c>
      <c r="M18">
        <f t="shared" si="2"/>
        <v>1</v>
      </c>
      <c r="O18">
        <f>[1]Input!J18</f>
        <v>1</v>
      </c>
      <c r="P18">
        <f>[1]Input!K18</f>
        <v>1185243</v>
      </c>
      <c r="Q18">
        <f>[1]Input!L18</f>
        <v>1323102</v>
      </c>
      <c r="R18">
        <f>[1]Input!M18</f>
        <v>1</v>
      </c>
      <c r="S18">
        <f>[1]Input!N18</f>
        <v>5.4960143042524057E-2</v>
      </c>
      <c r="T18">
        <f>[1]Input!O18</f>
        <v>7</v>
      </c>
      <c r="U18">
        <f t="shared" si="3"/>
        <v>0.62060000000000004</v>
      </c>
      <c r="V18">
        <f t="shared" si="4"/>
        <v>0.70899378952371428</v>
      </c>
      <c r="W18">
        <f>[1]Input!P18</f>
        <v>8</v>
      </c>
      <c r="X18">
        <f>[1]Input!Q18</f>
        <v>0.46206896551724136</v>
      </c>
      <c r="Y18">
        <f>[1]Input!R18</f>
        <v>0.44367816091954021</v>
      </c>
      <c r="Z18">
        <f>[1]Input!S18</f>
        <v>8.3000000000000004E-2</v>
      </c>
      <c r="AA18">
        <f>[1]Input!T18</f>
        <v>1267.6400000000001</v>
      </c>
      <c r="AB18">
        <f>[1]Input!U18</f>
        <v>0</v>
      </c>
      <c r="AC18">
        <f>[1]Input!V18</f>
        <v>11957.57</v>
      </c>
      <c r="AD18">
        <f>[1]Input!W18</f>
        <v>5.5300000000000002E-2</v>
      </c>
      <c r="AE18">
        <f>[1]Input!X18</f>
        <v>2.2240308538571441</v>
      </c>
      <c r="AF18">
        <f>[1]Input!Y18</f>
        <v>0.74479655172413795</v>
      </c>
      <c r="AG18">
        <f>[1]Input!Z18</f>
        <v>0.74099999999999999</v>
      </c>
      <c r="AH18">
        <f>[1]Input!AA18</f>
        <v>0.81228620689655184</v>
      </c>
      <c r="AI18">
        <f>[1]Input!AB18</f>
        <v>0.13200000000000001</v>
      </c>
      <c r="AJ18">
        <f>[1]Input!AC18</f>
        <v>0.51942931034482764</v>
      </c>
      <c r="AK18">
        <f>[1]Input!AD18</f>
        <v>8.3000000000000004E-2</v>
      </c>
      <c r="AL18">
        <f>[1]Input!AE18</f>
        <v>0.54714827586206904</v>
      </c>
      <c r="AM18">
        <f>[1]Input!AF18</f>
        <v>4.3999999999999997E-2</v>
      </c>
      <c r="AN18">
        <f>[1]Input!AG18</f>
        <v>0.49291551724137928</v>
      </c>
      <c r="AO18">
        <f>[1]Input!AH18</f>
        <v>0.154</v>
      </c>
      <c r="AP18">
        <f>[1]Input!AI18</f>
        <v>0.67730689655172427</v>
      </c>
      <c r="AQ18">
        <f>[1]Input!AJ18</f>
        <v>0.23100000000000001</v>
      </c>
      <c r="AR18">
        <f>[1]Input!AK18</f>
        <v>0.79541379310344829</v>
      </c>
      <c r="AS18">
        <f>[1]Input!AL18</f>
        <v>0.3</v>
      </c>
      <c r="AT18">
        <f>[1]Input!AM18</f>
        <v>0.85808275862068961</v>
      </c>
      <c r="AU18">
        <f>[1]Input!AN18</f>
        <v>0.315</v>
      </c>
      <c r="AV18">
        <f>[1]Input!AO18</f>
        <v>0.39288620689655174</v>
      </c>
      <c r="AW18">
        <f>[1]Input!AP18</f>
        <v>6.2E-2</v>
      </c>
      <c r="AX18">
        <f>[1]Input!AQ18</f>
        <v>0.58812413793103446</v>
      </c>
      <c r="AY18">
        <f>[1]Input!AR18</f>
        <v>0.25900000000000001</v>
      </c>
      <c r="AZ18">
        <f>[1]Input!AS18</f>
        <v>0.81590172413793105</v>
      </c>
      <c r="BA18">
        <f>[1]Input!AT18</f>
        <v>0.54800000000000004</v>
      </c>
      <c r="BB18">
        <f>[1]Input!AU18</f>
        <v>1.0231913793103449</v>
      </c>
    </row>
    <row r="19" spans="1:54" x14ac:dyDescent="0.2">
      <c r="A19" t="str">
        <f>[1]Input!A19</f>
        <v>Blue</v>
      </c>
      <c r="B19">
        <f>[1]Input!B19</f>
        <v>1</v>
      </c>
      <c r="C19">
        <f>[1]Input!C19</f>
        <v>6</v>
      </c>
      <c r="D19" t="str">
        <f>[1]Input!D19</f>
        <v>16</v>
      </c>
      <c r="E19" t="str">
        <f>[1]Input!E19</f>
        <v>2012Iowa</v>
      </c>
      <c r="F19">
        <f>[1]Input!F19</f>
        <v>2012</v>
      </c>
      <c r="G19" t="str">
        <f>[1]Input!G19</f>
        <v>Iowa</v>
      </c>
      <c r="H19">
        <v>1.17</v>
      </c>
      <c r="I19" t="str">
        <f>[1]Input!H19</f>
        <v>Presidential</v>
      </c>
      <c r="J19">
        <f t="shared" si="0"/>
        <v>2.058703856200355E-2</v>
      </c>
      <c r="K19">
        <v>3.8600000000000002E-2</v>
      </c>
      <c r="L19">
        <f t="shared" si="1"/>
        <v>1</v>
      </c>
      <c r="M19">
        <f t="shared" si="2"/>
        <v>1</v>
      </c>
      <c r="O19">
        <f>[1]Input!J19</f>
        <v>1</v>
      </c>
      <c r="P19">
        <f>[1]Input!K19</f>
        <v>730617</v>
      </c>
      <c r="Q19">
        <f>[1]Input!L19</f>
        <v>822544</v>
      </c>
      <c r="R19">
        <f>[1]Input!M19</f>
        <v>1</v>
      </c>
      <c r="S19">
        <f>[1]Input!N19</f>
        <v>5.9187038562003552E-2</v>
      </c>
      <c r="T19">
        <f>[1]Input!O19</f>
        <v>7</v>
      </c>
      <c r="U19">
        <f t="shared" si="3"/>
        <v>0.62595000000000001</v>
      </c>
      <c r="V19">
        <f t="shared" si="4"/>
        <v>0.71510580495064291</v>
      </c>
      <c r="W19">
        <f>[1]Input!P19</f>
        <v>8</v>
      </c>
      <c r="X19">
        <f>[1]Input!Q19</f>
        <v>0.46206896551724136</v>
      </c>
      <c r="Y19">
        <f>[1]Input!R19</f>
        <v>0.44367816091954021</v>
      </c>
      <c r="Z19">
        <f>[1]Input!S19</f>
        <v>8.3000000000000004E-2</v>
      </c>
      <c r="AA19">
        <f>[1]Input!T19</f>
        <v>1267.6400000000001</v>
      </c>
      <c r="AB19">
        <f>[1]Input!U19</f>
        <v>0</v>
      </c>
      <c r="AC19">
        <f>[1]Input!V19</f>
        <v>11957.57</v>
      </c>
      <c r="AD19">
        <f>[1]Input!W19</f>
        <v>5.5300000000000002E-2</v>
      </c>
      <c r="AE19">
        <f>[1]Input!X19</f>
        <v>2.2240308538571441</v>
      </c>
      <c r="AF19">
        <f>[1]Input!Y19</f>
        <v>0.74905862068965523</v>
      </c>
      <c r="AG19">
        <f>[1]Input!Z19</f>
        <v>0.74099999999999999</v>
      </c>
      <c r="AH19">
        <f>[1]Input!AA19</f>
        <v>0.81693448275862079</v>
      </c>
      <c r="AI19">
        <f>[1]Input!AB19</f>
        <v>0.13200000000000001</v>
      </c>
      <c r="AJ19">
        <f>[1]Input!AC19</f>
        <v>0.52240172413793107</v>
      </c>
      <c r="AK19">
        <f>[1]Input!AD19</f>
        <v>8.3000000000000004E-2</v>
      </c>
      <c r="AL19">
        <f>[1]Input!AE19</f>
        <v>0.55027931034482758</v>
      </c>
      <c r="AM19">
        <f>[1]Input!AF19</f>
        <v>4.3999999999999997E-2</v>
      </c>
      <c r="AN19">
        <f>[1]Input!AG19</f>
        <v>0.49573620689655173</v>
      </c>
      <c r="AO19">
        <f>[1]Input!AH19</f>
        <v>0.154</v>
      </c>
      <c r="AP19">
        <f>[1]Input!AI19</f>
        <v>0.68118275862068978</v>
      </c>
      <c r="AQ19">
        <f>[1]Input!AJ19</f>
        <v>0.23100000000000001</v>
      </c>
      <c r="AR19">
        <f>[1]Input!AK19</f>
        <v>0.79996551724137932</v>
      </c>
      <c r="AS19">
        <f>[1]Input!AL19</f>
        <v>0.3</v>
      </c>
      <c r="AT19">
        <f>[1]Input!AM19</f>
        <v>0.86299310344827584</v>
      </c>
      <c r="AU19">
        <f>[1]Input!AN19</f>
        <v>0.315</v>
      </c>
      <c r="AV19">
        <f>[1]Input!AO19</f>
        <v>0.39513448275862073</v>
      </c>
      <c r="AW19">
        <f>[1]Input!AP19</f>
        <v>6.2E-2</v>
      </c>
      <c r="AX19">
        <f>[1]Input!AQ19</f>
        <v>0.59148965517241381</v>
      </c>
      <c r="AY19">
        <f>[1]Input!AR19</f>
        <v>0.25900000000000001</v>
      </c>
      <c r="AZ19">
        <f>[1]Input!AS19</f>
        <v>0.82057068965517255</v>
      </c>
      <c r="BA19">
        <f>[1]Input!AT19</f>
        <v>0.54800000000000004</v>
      </c>
      <c r="BB19">
        <f>[1]Input!AU19</f>
        <v>1.0290465517241378</v>
      </c>
    </row>
    <row r="20" spans="1:54" x14ac:dyDescent="0.2">
      <c r="A20" t="str">
        <f>[1]Input!A20</f>
        <v>Blue</v>
      </c>
      <c r="B20">
        <f>[1]Input!B20</f>
        <v>1</v>
      </c>
      <c r="C20">
        <f>[1]Input!C20</f>
        <v>7</v>
      </c>
      <c r="D20" t="str">
        <f>[1]Input!D20</f>
        <v>17</v>
      </c>
      <c r="E20" t="str">
        <f>[1]Input!E20</f>
        <v>2012Minnesota</v>
      </c>
      <c r="F20">
        <f>[1]Input!F20</f>
        <v>2012</v>
      </c>
      <c r="G20" t="str">
        <f>[1]Input!G20</f>
        <v>Minnesota</v>
      </c>
      <c r="H20">
        <v>1.01</v>
      </c>
      <c r="I20" t="str">
        <f>[1]Input!H20</f>
        <v>Presidential</v>
      </c>
      <c r="J20">
        <f t="shared" si="0"/>
        <v>4.0224529233963809E-2</v>
      </c>
      <c r="K20">
        <v>3.8600000000000002E-2</v>
      </c>
      <c r="L20">
        <f t="shared" si="1"/>
        <v>1</v>
      </c>
      <c r="M20">
        <f t="shared" si="2"/>
        <v>1</v>
      </c>
      <c r="O20">
        <f>[1]Input!J20</f>
        <v>1</v>
      </c>
      <c r="P20">
        <f>[1]Input!K20</f>
        <v>1320225</v>
      </c>
      <c r="Q20">
        <f>[1]Input!L20</f>
        <v>1546167</v>
      </c>
      <c r="R20">
        <f>[1]Input!M20</f>
        <v>1</v>
      </c>
      <c r="S20">
        <f>[1]Input!N20</f>
        <v>7.8824529233963811E-2</v>
      </c>
      <c r="T20">
        <f>[1]Input!O20</f>
        <v>7</v>
      </c>
      <c r="U20">
        <f t="shared" si="3"/>
        <v>0.54035</v>
      </c>
      <c r="V20">
        <f t="shared" si="4"/>
        <v>0.61731355811978583</v>
      </c>
      <c r="W20">
        <f>[1]Input!P20</f>
        <v>8</v>
      </c>
      <c r="X20">
        <f>[1]Input!Q20</f>
        <v>0.46206896551724136</v>
      </c>
      <c r="Y20">
        <f>[1]Input!R20</f>
        <v>0.44367816091954021</v>
      </c>
      <c r="Z20">
        <f>[1]Input!S20</f>
        <v>8.3000000000000004E-2</v>
      </c>
      <c r="AA20">
        <f>[1]Input!T20</f>
        <v>1267.6400000000001</v>
      </c>
      <c r="AB20">
        <f>[1]Input!U20</f>
        <v>0</v>
      </c>
      <c r="AC20">
        <f>[1]Input!V20</f>
        <v>11957.57</v>
      </c>
      <c r="AD20">
        <f>[1]Input!W20</f>
        <v>5.5300000000000002E-2</v>
      </c>
      <c r="AE20">
        <f>[1]Input!X20</f>
        <v>2.2240308538571441</v>
      </c>
      <c r="AF20">
        <f>[1]Input!Y20</f>
        <v>0.80979310344827593</v>
      </c>
      <c r="AG20">
        <f>[1]Input!Z20</f>
        <v>0.74099999999999999</v>
      </c>
      <c r="AH20">
        <f>[1]Input!AA20</f>
        <v>0.88317241379310363</v>
      </c>
      <c r="AI20">
        <f>[1]Input!AB20</f>
        <v>0.13200000000000001</v>
      </c>
      <c r="AJ20">
        <f>[1]Input!AC20</f>
        <v>0.56475862068965521</v>
      </c>
      <c r="AK20">
        <f>[1]Input!AD20</f>
        <v>8.3000000000000004E-2</v>
      </c>
      <c r="AL20">
        <f>[1]Input!AE20</f>
        <v>0.59489655172413802</v>
      </c>
      <c r="AM20">
        <f>[1]Input!AF20</f>
        <v>4.3999999999999997E-2</v>
      </c>
      <c r="AN20">
        <f>[1]Input!AG20</f>
        <v>0.53593103448275869</v>
      </c>
      <c r="AO20">
        <f>[1]Input!AH20</f>
        <v>0.154</v>
      </c>
      <c r="AP20">
        <f>[1]Input!AI20</f>
        <v>0.73641379310344846</v>
      </c>
      <c r="AQ20">
        <f>[1]Input!AJ20</f>
        <v>0.23100000000000001</v>
      </c>
      <c r="AR20">
        <f>[1]Input!AK20</f>
        <v>0.8648275862068967</v>
      </c>
      <c r="AS20">
        <f>[1]Input!AL20</f>
        <v>0.3</v>
      </c>
      <c r="AT20">
        <f>[1]Input!AM20</f>
        <v>0.93296551724137944</v>
      </c>
      <c r="AU20">
        <f>[1]Input!AN20</f>
        <v>0.315</v>
      </c>
      <c r="AV20">
        <f>[1]Input!AO20</f>
        <v>0.4271724137931035</v>
      </c>
      <c r="AW20">
        <f>[1]Input!AP20</f>
        <v>6.2E-2</v>
      </c>
      <c r="AX20">
        <f>[1]Input!AQ20</f>
        <v>0.63944827586206898</v>
      </c>
      <c r="AY20">
        <f>[1]Input!AR20</f>
        <v>0.25900000000000001</v>
      </c>
      <c r="AZ20">
        <f>[1]Input!AS20</f>
        <v>0.88710344827586229</v>
      </c>
      <c r="BA20">
        <f>[1]Input!AT20</f>
        <v>0.54800000000000004</v>
      </c>
      <c r="BB20">
        <f>[1]Input!AU20</f>
        <v>1.1124827586206898</v>
      </c>
    </row>
    <row r="21" spans="1:54" x14ac:dyDescent="0.2">
      <c r="A21" t="str">
        <f>[1]Input!A21</f>
        <v>Blue</v>
      </c>
      <c r="B21">
        <f>[1]Input!B21</f>
        <v>1</v>
      </c>
      <c r="C21">
        <f>[1]Input!C21</f>
        <v>8</v>
      </c>
      <c r="D21" t="str">
        <f>[1]Input!D21</f>
        <v>18</v>
      </c>
      <c r="E21" t="str">
        <f>[1]Input!E21</f>
        <v>2012Nevada</v>
      </c>
      <c r="F21">
        <f>[1]Input!F21</f>
        <v>2012</v>
      </c>
      <c r="G21" t="str">
        <f>[1]Input!G21</f>
        <v>Nevada</v>
      </c>
      <c r="H21">
        <v>1.08</v>
      </c>
      <c r="I21" t="str">
        <f>[1]Input!H21</f>
        <v>Presidential</v>
      </c>
      <c r="J21">
        <f t="shared" si="0"/>
        <v>2.9550843266930672E-2</v>
      </c>
      <c r="K21">
        <v>3.8600000000000002E-2</v>
      </c>
      <c r="L21">
        <f t="shared" si="1"/>
        <v>1</v>
      </c>
      <c r="M21">
        <f t="shared" si="2"/>
        <v>1</v>
      </c>
      <c r="O21">
        <f>[1]Input!J21</f>
        <v>1</v>
      </c>
      <c r="P21">
        <f>[1]Input!K21</f>
        <v>463567</v>
      </c>
      <c r="Q21">
        <f>[1]Input!L21</f>
        <v>531373</v>
      </c>
      <c r="R21">
        <f>[1]Input!M21</f>
        <v>1</v>
      </c>
      <c r="S21">
        <f>[1]Input!N21</f>
        <v>6.8150843266930675E-2</v>
      </c>
      <c r="T21">
        <f>[1]Input!O21</f>
        <v>7</v>
      </c>
      <c r="U21">
        <f t="shared" si="3"/>
        <v>0.57780000000000009</v>
      </c>
      <c r="V21">
        <f t="shared" si="4"/>
        <v>0.6600976661082858</v>
      </c>
      <c r="W21">
        <f>[1]Input!P21</f>
        <v>8</v>
      </c>
      <c r="X21">
        <f>[1]Input!Q21</f>
        <v>0.46206896551724136</v>
      </c>
      <c r="Y21">
        <f>[1]Input!R21</f>
        <v>0.44367816091954021</v>
      </c>
      <c r="Z21">
        <f>[1]Input!S21</f>
        <v>8.3000000000000004E-2</v>
      </c>
      <c r="AA21">
        <f>[1]Input!T21</f>
        <v>1267.6400000000001</v>
      </c>
      <c r="AB21">
        <f>[1]Input!U21</f>
        <v>0</v>
      </c>
      <c r="AC21">
        <f>[1]Input!V21</f>
        <v>11957.57</v>
      </c>
      <c r="AD21">
        <f>[1]Input!W21</f>
        <v>5.5300000000000002E-2</v>
      </c>
      <c r="AE21">
        <f>[1]Input!X21</f>
        <v>2.2240308538571441</v>
      </c>
      <c r="AF21">
        <f>[1]Input!Y21</f>
        <v>0.60095172413793096</v>
      </c>
      <c r="AG21">
        <f>[1]Input!Z21</f>
        <v>0.74099999999999999</v>
      </c>
      <c r="AH21">
        <f>[1]Input!AA21</f>
        <v>0.65540689655172413</v>
      </c>
      <c r="AI21">
        <f>[1]Input!AB21</f>
        <v>0.13200000000000001</v>
      </c>
      <c r="AJ21">
        <f>[1]Input!AC21</f>
        <v>0.41911034482758619</v>
      </c>
      <c r="AK21">
        <f>[1]Input!AD21</f>
        <v>8.3000000000000004E-2</v>
      </c>
      <c r="AL21">
        <f>[1]Input!AE21</f>
        <v>0.4414758620689655</v>
      </c>
      <c r="AM21">
        <f>[1]Input!AF21</f>
        <v>4.3999999999999997E-2</v>
      </c>
      <c r="AN21">
        <f>[1]Input!AG21</f>
        <v>0.3977172413793103</v>
      </c>
      <c r="AO21">
        <f>[1]Input!AH21</f>
        <v>0.154</v>
      </c>
      <c r="AP21">
        <f>[1]Input!AI21</f>
        <v>0.54649655172413791</v>
      </c>
      <c r="AQ21">
        <f>[1]Input!AJ21</f>
        <v>0.23100000000000001</v>
      </c>
      <c r="AR21">
        <f>[1]Input!AK21</f>
        <v>0.64179310344827589</v>
      </c>
      <c r="AS21">
        <f>[1]Input!AL21</f>
        <v>0.3</v>
      </c>
      <c r="AT21">
        <f>[1]Input!AM21</f>
        <v>0.69235862068965515</v>
      </c>
      <c r="AU21">
        <f>[1]Input!AN21</f>
        <v>0.315</v>
      </c>
      <c r="AV21">
        <f>[1]Input!AO21</f>
        <v>0.31700689655172415</v>
      </c>
      <c r="AW21">
        <f>[1]Input!AP21</f>
        <v>6.2E-2</v>
      </c>
      <c r="AX21">
        <f>[1]Input!AQ21</f>
        <v>0.47453793103448272</v>
      </c>
      <c r="AY21">
        <f>[1]Input!AR21</f>
        <v>0.25900000000000001</v>
      </c>
      <c r="AZ21">
        <f>[1]Input!AS21</f>
        <v>0.6583241379310345</v>
      </c>
      <c r="BA21">
        <f>[1]Input!AT21</f>
        <v>0.54800000000000004</v>
      </c>
      <c r="BB21">
        <f>[1]Input!AU21</f>
        <v>0.82557931034482757</v>
      </c>
    </row>
    <row r="22" spans="1:54" x14ac:dyDescent="0.2">
      <c r="A22" t="str">
        <f>[1]Input!A22</f>
        <v>Blue</v>
      </c>
      <c r="B22">
        <f>[1]Input!B22</f>
        <v>1</v>
      </c>
      <c r="C22">
        <f>[1]Input!C22</f>
        <v>9</v>
      </c>
      <c r="D22" t="str">
        <f>[1]Input!D22</f>
        <v>19</v>
      </c>
      <c r="E22" t="str">
        <f>[1]Input!E22</f>
        <v>2012New Hampshire</v>
      </c>
      <c r="F22">
        <f>[1]Input!F22</f>
        <v>2012</v>
      </c>
      <c r="G22" t="str">
        <f>[1]Input!G22</f>
        <v>New Hampshire</v>
      </c>
      <c r="H22">
        <v>1.28</v>
      </c>
      <c r="I22" t="str">
        <f>[1]Input!H22</f>
        <v>Presidential</v>
      </c>
      <c r="J22">
        <f t="shared" si="0"/>
        <v>1.8075039565162071E-2</v>
      </c>
      <c r="K22">
        <v>3.8600000000000002E-2</v>
      </c>
      <c r="L22">
        <f t="shared" si="1"/>
        <v>1</v>
      </c>
      <c r="M22">
        <f t="shared" si="2"/>
        <v>1</v>
      </c>
      <c r="O22">
        <f>[1]Input!J22</f>
        <v>1</v>
      </c>
      <c r="P22">
        <f>[1]Input!K22</f>
        <v>329918</v>
      </c>
      <c r="Q22">
        <f>[1]Input!L22</f>
        <v>369561</v>
      </c>
      <c r="R22">
        <f>[1]Input!M22</f>
        <v>1</v>
      </c>
      <c r="S22">
        <f>[1]Input!N22</f>
        <v>5.6675039565162073E-2</v>
      </c>
      <c r="T22">
        <f>[1]Input!O22</f>
        <v>7</v>
      </c>
      <c r="U22">
        <f t="shared" si="3"/>
        <v>0.68480000000000008</v>
      </c>
      <c r="V22">
        <f t="shared" si="4"/>
        <v>0.78233797464685728</v>
      </c>
      <c r="W22">
        <f>[1]Input!P22</f>
        <v>8</v>
      </c>
      <c r="X22">
        <f>[1]Input!Q22</f>
        <v>0.46206896551724136</v>
      </c>
      <c r="Y22">
        <f>[1]Input!R22</f>
        <v>0.44367816091954021</v>
      </c>
      <c r="Z22">
        <f>[1]Input!S22</f>
        <v>8.3000000000000004E-2</v>
      </c>
      <c r="AA22">
        <f>[1]Input!T22</f>
        <v>1267.6400000000001</v>
      </c>
      <c r="AB22">
        <f>[1]Input!U22</f>
        <v>0</v>
      </c>
      <c r="AC22">
        <f>[1]Input!V22</f>
        <v>11957.57</v>
      </c>
      <c r="AD22">
        <f>[1]Input!W22</f>
        <v>5.5300000000000002E-2</v>
      </c>
      <c r="AE22">
        <f>[1]Input!X22</f>
        <v>2.2240308538571441</v>
      </c>
      <c r="AF22">
        <f>[1]Input!Y22</f>
        <v>0.74799310344827585</v>
      </c>
      <c r="AG22">
        <f>[1]Input!Z22</f>
        <v>0.74099999999999999</v>
      </c>
      <c r="AH22">
        <f>[1]Input!AA22</f>
        <v>0.81577241379310361</v>
      </c>
      <c r="AI22">
        <f>[1]Input!AB22</f>
        <v>0.13200000000000001</v>
      </c>
      <c r="AJ22">
        <f>[1]Input!AC22</f>
        <v>0.52165862068965518</v>
      </c>
      <c r="AK22">
        <f>[1]Input!AD22</f>
        <v>8.3000000000000004E-2</v>
      </c>
      <c r="AL22">
        <f>[1]Input!AE22</f>
        <v>0.54949655172413803</v>
      </c>
      <c r="AM22">
        <f>[1]Input!AF22</f>
        <v>4.3999999999999997E-2</v>
      </c>
      <c r="AN22">
        <f>[1]Input!AG22</f>
        <v>0.49503103448275865</v>
      </c>
      <c r="AO22">
        <f>[1]Input!AH22</f>
        <v>0.154</v>
      </c>
      <c r="AP22">
        <f>[1]Input!AI22</f>
        <v>0.68021379310344843</v>
      </c>
      <c r="AQ22">
        <f>[1]Input!AJ22</f>
        <v>0.23100000000000001</v>
      </c>
      <c r="AR22">
        <f>[1]Input!AK22</f>
        <v>0.79882758620689664</v>
      </c>
      <c r="AS22">
        <f>[1]Input!AL22</f>
        <v>0.3</v>
      </c>
      <c r="AT22">
        <f>[1]Input!AM22</f>
        <v>0.86176551724137929</v>
      </c>
      <c r="AU22">
        <f>[1]Input!AN22</f>
        <v>0.315</v>
      </c>
      <c r="AV22">
        <f>[1]Input!AO22</f>
        <v>0.39457241379310348</v>
      </c>
      <c r="AW22">
        <f>[1]Input!AP22</f>
        <v>6.2E-2</v>
      </c>
      <c r="AX22">
        <f>[1]Input!AQ22</f>
        <v>0.59064827586206903</v>
      </c>
      <c r="AY22">
        <f>[1]Input!AR22</f>
        <v>0.25900000000000001</v>
      </c>
      <c r="AZ22">
        <f>[1]Input!AS22</f>
        <v>0.8194034482758622</v>
      </c>
      <c r="BA22">
        <f>[1]Input!AT22</f>
        <v>0.54800000000000004</v>
      </c>
      <c r="BB22">
        <f>[1]Input!AU22</f>
        <v>1.0275827586206896</v>
      </c>
    </row>
    <row r="23" spans="1:54" x14ac:dyDescent="0.2">
      <c r="A23" t="str">
        <f>[1]Input!A23</f>
        <v>Red</v>
      </c>
      <c r="B23">
        <f>[1]Input!B23</f>
        <v>1</v>
      </c>
      <c r="C23">
        <f>[1]Input!C23</f>
        <v>10</v>
      </c>
      <c r="D23" t="str">
        <f>[1]Input!D23</f>
        <v>110</v>
      </c>
      <c r="E23" t="str">
        <f>[1]Input!E23</f>
        <v>2012North Carolina</v>
      </c>
      <c r="F23">
        <f>[1]Input!F23</f>
        <v>2012</v>
      </c>
      <c r="G23" t="str">
        <f>[1]Input!G23</f>
        <v>North Carolina</v>
      </c>
      <c r="H23">
        <v>0.92</v>
      </c>
      <c r="I23" t="str">
        <f>[1]Input!H23</f>
        <v>Presidential</v>
      </c>
      <c r="J23">
        <f t="shared" si="0"/>
        <v>-5.9280698060099994E-2</v>
      </c>
      <c r="K23">
        <v>3.8600000000000002E-2</v>
      </c>
      <c r="L23">
        <f t="shared" si="1"/>
        <v>1</v>
      </c>
      <c r="M23">
        <f t="shared" si="2"/>
        <v>1</v>
      </c>
      <c r="O23">
        <f>[1]Input!J23</f>
        <v>1</v>
      </c>
      <c r="P23">
        <f>[1]Input!K23</f>
        <v>2270395</v>
      </c>
      <c r="Q23">
        <f>[1]Input!L23</f>
        <v>2178391</v>
      </c>
      <c r="R23">
        <f>[1]Input!M23</f>
        <v>0</v>
      </c>
      <c r="S23">
        <f>[1]Input!N23</f>
        <v>-2.0680698060099992E-2</v>
      </c>
      <c r="T23">
        <f>[1]Input!O23</f>
        <v>7</v>
      </c>
      <c r="U23">
        <f t="shared" si="3"/>
        <v>0.49220000000000003</v>
      </c>
      <c r="V23">
        <f t="shared" si="4"/>
        <v>0.56230541927742861</v>
      </c>
      <c r="W23">
        <f>[1]Input!P23</f>
        <v>8</v>
      </c>
      <c r="X23">
        <f>[1]Input!Q23</f>
        <v>0.46206896551724136</v>
      </c>
      <c r="Y23">
        <f>[1]Input!R23</f>
        <v>0.44367816091954021</v>
      </c>
      <c r="Z23">
        <f>[1]Input!S23</f>
        <v>8.3000000000000004E-2</v>
      </c>
      <c r="AA23">
        <f>[1]Input!T23</f>
        <v>1267.6400000000001</v>
      </c>
      <c r="AB23">
        <f>[1]Input!U23</f>
        <v>0</v>
      </c>
      <c r="AC23">
        <f>[1]Input!V23</f>
        <v>11957.57</v>
      </c>
      <c r="AD23">
        <f>[1]Input!W23</f>
        <v>5.5300000000000002E-2</v>
      </c>
      <c r="AE23">
        <f>[1]Input!X23</f>
        <v>2.2240308538571441</v>
      </c>
      <c r="AF23">
        <f>[1]Input!Y23</f>
        <v>0.69045517241379306</v>
      </c>
      <c r="AG23">
        <f>[1]Input!Z23</f>
        <v>0.74099999999999999</v>
      </c>
      <c r="AH23">
        <f>[1]Input!AA23</f>
        <v>0.75302068965517244</v>
      </c>
      <c r="AI23">
        <f>[1]Input!AB23</f>
        <v>0.13200000000000001</v>
      </c>
      <c r="AJ23">
        <f>[1]Input!AC23</f>
        <v>0.48153103448275864</v>
      </c>
      <c r="AK23">
        <f>[1]Input!AD23</f>
        <v>8.3000000000000004E-2</v>
      </c>
      <c r="AL23">
        <f>[1]Input!AE23</f>
        <v>0.50722758620689656</v>
      </c>
      <c r="AM23">
        <f>[1]Input!AF23</f>
        <v>4.3999999999999997E-2</v>
      </c>
      <c r="AN23">
        <f>[1]Input!AG23</f>
        <v>0.456951724137931</v>
      </c>
      <c r="AO23">
        <f>[1]Input!AH23</f>
        <v>0.154</v>
      </c>
      <c r="AP23">
        <f>[1]Input!AI23</f>
        <v>0.62788965517241391</v>
      </c>
      <c r="AQ23">
        <f>[1]Input!AJ23</f>
        <v>0.23100000000000001</v>
      </c>
      <c r="AR23">
        <f>[1]Input!AK23</f>
        <v>0.73737931034482762</v>
      </c>
      <c r="AS23">
        <f>[1]Input!AL23</f>
        <v>0.3</v>
      </c>
      <c r="AT23">
        <f>[1]Input!AM23</f>
        <v>0.79547586206896548</v>
      </c>
      <c r="AU23">
        <f>[1]Input!AN23</f>
        <v>0.315</v>
      </c>
      <c r="AV23">
        <f>[1]Input!AO23</f>
        <v>0.36422068965517246</v>
      </c>
      <c r="AW23">
        <f>[1]Input!AP23</f>
        <v>6.2E-2</v>
      </c>
      <c r="AX23">
        <f>[1]Input!AQ23</f>
        <v>0.54521379310344831</v>
      </c>
      <c r="AY23">
        <f>[1]Input!AR23</f>
        <v>0.25900000000000001</v>
      </c>
      <c r="AZ23">
        <f>[1]Input!AS23</f>
        <v>0.75637241379310349</v>
      </c>
      <c r="BA23">
        <f>[1]Input!AT23</f>
        <v>0.54800000000000004</v>
      </c>
      <c r="BB23">
        <f>[1]Input!AU23</f>
        <v>0.9485379310344827</v>
      </c>
    </row>
    <row r="24" spans="1:54" x14ac:dyDescent="0.2">
      <c r="A24" t="str">
        <f>[1]Input!A24</f>
        <v>Blue</v>
      </c>
      <c r="B24">
        <f>[1]Input!B24</f>
        <v>1</v>
      </c>
      <c r="C24">
        <f>[1]Input!C24</f>
        <v>11</v>
      </c>
      <c r="D24" t="str">
        <f>[1]Input!D24</f>
        <v>111</v>
      </c>
      <c r="E24" t="str">
        <f>[1]Input!E24</f>
        <v>2012Wisconsin</v>
      </c>
      <c r="F24">
        <f>[1]Input!F24</f>
        <v>2012</v>
      </c>
      <c r="G24" t="str">
        <f>[1]Input!G24</f>
        <v>Wisconsin</v>
      </c>
      <c r="H24">
        <v>1.1000000000000001</v>
      </c>
      <c r="I24" t="str">
        <f>[1]Input!H24</f>
        <v>Presidential</v>
      </c>
      <c r="J24">
        <f t="shared" si="0"/>
        <v>3.1727648086746864E-2</v>
      </c>
      <c r="K24">
        <v>3.8600000000000002E-2</v>
      </c>
      <c r="L24">
        <f t="shared" si="1"/>
        <v>1</v>
      </c>
      <c r="M24">
        <f t="shared" si="2"/>
        <v>1</v>
      </c>
      <c r="O24">
        <f>[1]Input!J24</f>
        <v>1</v>
      </c>
      <c r="P24">
        <f>[1]Input!K24</f>
        <v>1407966</v>
      </c>
      <c r="Q24">
        <f>[1]Input!L24</f>
        <v>1620985</v>
      </c>
      <c r="R24">
        <f>[1]Input!M24</f>
        <v>1</v>
      </c>
      <c r="S24">
        <f>[1]Input!N24</f>
        <v>7.0327648086746866E-2</v>
      </c>
      <c r="T24">
        <f>[1]Input!O24</f>
        <v>7</v>
      </c>
      <c r="U24">
        <f t="shared" si="3"/>
        <v>0.58850000000000013</v>
      </c>
      <c r="V24">
        <f t="shared" si="4"/>
        <v>0.67232169696214295</v>
      </c>
      <c r="W24">
        <f>[1]Input!P24</f>
        <v>8</v>
      </c>
      <c r="X24">
        <f>[1]Input!Q24</f>
        <v>0.46206896551724136</v>
      </c>
      <c r="Y24">
        <f>[1]Input!R24</f>
        <v>0.44367816091954021</v>
      </c>
      <c r="Z24">
        <f>[1]Input!S24</f>
        <v>8.3000000000000004E-2</v>
      </c>
      <c r="AA24">
        <f>[1]Input!T24</f>
        <v>1267.6400000000001</v>
      </c>
      <c r="AB24">
        <f>[1]Input!U24</f>
        <v>0</v>
      </c>
      <c r="AC24">
        <f>[1]Input!V24</f>
        <v>11957.57</v>
      </c>
      <c r="AD24">
        <f>[1]Input!W24</f>
        <v>5.5300000000000002E-2</v>
      </c>
      <c r="AE24">
        <f>[1]Input!X24</f>
        <v>2.2240308538571441</v>
      </c>
      <c r="AF24">
        <f>[1]Input!Y24</f>
        <v>0.77676206896551725</v>
      </c>
      <c r="AG24">
        <f>[1]Input!Z24</f>
        <v>0.74099999999999999</v>
      </c>
      <c r="AH24">
        <f>[1]Input!AA24</f>
        <v>0.84714827586206898</v>
      </c>
      <c r="AI24">
        <f>[1]Input!AB24</f>
        <v>0.13200000000000001</v>
      </c>
      <c r="AJ24">
        <f>[1]Input!AC24</f>
        <v>0.54172241379310349</v>
      </c>
      <c r="AK24">
        <f>[1]Input!AD24</f>
        <v>8.3000000000000004E-2</v>
      </c>
      <c r="AL24">
        <f>[1]Input!AE24</f>
        <v>0.57063103448275865</v>
      </c>
      <c r="AM24">
        <f>[1]Input!AF24</f>
        <v>4.3999999999999997E-2</v>
      </c>
      <c r="AN24">
        <f>[1]Input!AG24</f>
        <v>0.51407068965517244</v>
      </c>
      <c r="AO24">
        <f>[1]Input!AH24</f>
        <v>0.154</v>
      </c>
      <c r="AP24">
        <f>[1]Input!AI24</f>
        <v>0.70637586206896563</v>
      </c>
      <c r="AQ24">
        <f>[1]Input!AJ24</f>
        <v>0.23100000000000001</v>
      </c>
      <c r="AR24">
        <f>[1]Input!AK24</f>
        <v>0.8295517241379311</v>
      </c>
      <c r="AS24">
        <f>[1]Input!AL24</f>
        <v>0.3</v>
      </c>
      <c r="AT24">
        <f>[1]Input!AM24</f>
        <v>0.89491034482758613</v>
      </c>
      <c r="AU24">
        <f>[1]Input!AN24</f>
        <v>0.315</v>
      </c>
      <c r="AV24">
        <f>[1]Input!AO24</f>
        <v>0.40974827586206897</v>
      </c>
      <c r="AW24">
        <f>[1]Input!AP24</f>
        <v>6.2E-2</v>
      </c>
      <c r="AX24">
        <f>[1]Input!AQ24</f>
        <v>0.61336551724137933</v>
      </c>
      <c r="AY24">
        <f>[1]Input!AR24</f>
        <v>0.25900000000000001</v>
      </c>
      <c r="AZ24">
        <f>[1]Input!AS24</f>
        <v>0.85091896551724144</v>
      </c>
      <c r="BA24">
        <f>[1]Input!AT24</f>
        <v>0.54800000000000004</v>
      </c>
      <c r="BB24">
        <f>[1]Input!AU24</f>
        <v>1.067105172413793</v>
      </c>
    </row>
    <row r="25" spans="1:54" x14ac:dyDescent="0.2">
      <c r="A25" t="str">
        <f>[1]Input!A25</f>
        <v>Blue</v>
      </c>
      <c r="B25">
        <f>[1]Input!B25</f>
        <v>1</v>
      </c>
      <c r="C25">
        <f>[1]Input!C25</f>
        <v>12</v>
      </c>
      <c r="D25" t="str">
        <f>[1]Input!D25</f>
        <v>112</v>
      </c>
      <c r="E25" t="str">
        <f>[1]Input!E25</f>
        <v>2012Virginia</v>
      </c>
      <c r="F25">
        <f>[1]Input!F25</f>
        <v>2012</v>
      </c>
      <c r="G25" t="str">
        <f>[1]Input!G25</f>
        <v>Virginia</v>
      </c>
      <c r="H25">
        <v>0.95</v>
      </c>
      <c r="I25" t="str">
        <f>[1]Input!H25</f>
        <v>Presidential</v>
      </c>
      <c r="J25">
        <f t="shared" si="0"/>
        <v>7.4753377528962578E-4</v>
      </c>
      <c r="K25">
        <v>3.8600000000000002E-2</v>
      </c>
      <c r="L25">
        <f t="shared" si="1"/>
        <v>1</v>
      </c>
      <c r="M25">
        <f t="shared" si="2"/>
        <v>1</v>
      </c>
      <c r="O25">
        <f>[1]Input!J25</f>
        <v>1</v>
      </c>
      <c r="P25">
        <f>[1]Input!K25</f>
        <v>1822522</v>
      </c>
      <c r="Q25">
        <f>[1]Input!L25</f>
        <v>1971820</v>
      </c>
      <c r="R25">
        <f>[1]Input!M25</f>
        <v>1</v>
      </c>
      <c r="S25">
        <f>[1]Input!N25</f>
        <v>3.9347533775289628E-2</v>
      </c>
      <c r="T25">
        <f>[1]Input!O25</f>
        <v>7</v>
      </c>
      <c r="U25">
        <f t="shared" si="3"/>
        <v>0.50824999999999998</v>
      </c>
      <c r="V25">
        <f t="shared" si="4"/>
        <v>0.58064146555821428</v>
      </c>
      <c r="W25">
        <f>[1]Input!P25</f>
        <v>8</v>
      </c>
      <c r="X25">
        <f>[1]Input!Q25</f>
        <v>0.46206896551724136</v>
      </c>
      <c r="Y25">
        <f>[1]Input!R25</f>
        <v>0.44367816091954021</v>
      </c>
      <c r="Z25">
        <f>[1]Input!S25</f>
        <v>8.3000000000000004E-2</v>
      </c>
      <c r="AA25">
        <f>[1]Input!T25</f>
        <v>1267.6400000000001</v>
      </c>
      <c r="AB25">
        <f>[1]Input!U25</f>
        <v>0</v>
      </c>
      <c r="AC25">
        <f>[1]Input!V25</f>
        <v>11957.57</v>
      </c>
      <c r="AD25">
        <f>[1]Input!W25</f>
        <v>5.5300000000000002E-2</v>
      </c>
      <c r="AE25">
        <f>[1]Input!X25</f>
        <v>2.2240308538571441</v>
      </c>
      <c r="AF25">
        <f>[1]Input!Y25</f>
        <v>0.70430689655172429</v>
      </c>
      <c r="AG25">
        <f>[1]Input!Z25</f>
        <v>0.74099999999999999</v>
      </c>
      <c r="AH25">
        <f>[1]Input!AA25</f>
        <v>0.76812758620689681</v>
      </c>
      <c r="AI25">
        <f>[1]Input!AB25</f>
        <v>0.13200000000000001</v>
      </c>
      <c r="AJ25">
        <f>[1]Input!AC25</f>
        <v>0.4911913793103449</v>
      </c>
      <c r="AK25">
        <f>[1]Input!AD25</f>
        <v>8.3000000000000004E-2</v>
      </c>
      <c r="AL25">
        <f>[1]Input!AE25</f>
        <v>0.51740344827586215</v>
      </c>
      <c r="AM25">
        <f>[1]Input!AF25</f>
        <v>4.3999999999999997E-2</v>
      </c>
      <c r="AN25">
        <f>[1]Input!AG25</f>
        <v>0.46611896551724147</v>
      </c>
      <c r="AO25">
        <f>[1]Input!AH25</f>
        <v>0.154</v>
      </c>
      <c r="AP25">
        <f>[1]Input!AI25</f>
        <v>0.64048620689655189</v>
      </c>
      <c r="AQ25">
        <f>[1]Input!AJ25</f>
        <v>0.23100000000000001</v>
      </c>
      <c r="AR25">
        <f>[1]Input!AK25</f>
        <v>0.75217241379310362</v>
      </c>
      <c r="AS25">
        <f>[1]Input!AL25</f>
        <v>0.3</v>
      </c>
      <c r="AT25">
        <f>[1]Input!AM25</f>
        <v>0.81143448275862085</v>
      </c>
      <c r="AU25">
        <f>[1]Input!AN25</f>
        <v>0.315</v>
      </c>
      <c r="AV25">
        <f>[1]Input!AO25</f>
        <v>0.37152758620689663</v>
      </c>
      <c r="AW25">
        <f>[1]Input!AP25</f>
        <v>6.2E-2</v>
      </c>
      <c r="AX25">
        <f>[1]Input!AQ25</f>
        <v>0.55615172413793112</v>
      </c>
      <c r="AY25">
        <f>[1]Input!AR25</f>
        <v>0.25900000000000001</v>
      </c>
      <c r="AZ25">
        <f>[1]Input!AS25</f>
        <v>0.77154655172413811</v>
      </c>
      <c r="BA25">
        <f>[1]Input!AT25</f>
        <v>0.54800000000000004</v>
      </c>
      <c r="BB25">
        <f>[1]Input!AU25</f>
        <v>0.96756724137931049</v>
      </c>
    </row>
    <row r="26" spans="1:54" x14ac:dyDescent="0.2">
      <c r="A26" t="str">
        <f>[1]Input!A26</f>
        <v>Blue</v>
      </c>
      <c r="B26">
        <f>[1]Input!B26</f>
        <v>1</v>
      </c>
      <c r="C26">
        <f>[1]Input!C26</f>
        <v>1</v>
      </c>
      <c r="D26" t="str">
        <f>[1]Input!D26</f>
        <v>11</v>
      </c>
      <c r="E26" t="str">
        <f>[1]Input!E26</f>
        <v>2008Ohio</v>
      </c>
      <c r="F26">
        <f>[1]Input!F26</f>
        <v>2008</v>
      </c>
      <c r="G26" t="str">
        <f>[1]Input!G26</f>
        <v>Ohio</v>
      </c>
      <c r="H26">
        <v>1.07</v>
      </c>
      <c r="I26" t="str">
        <f>[1]Input!H26</f>
        <v>Presidential</v>
      </c>
      <c r="J26">
        <f t="shared" si="0"/>
        <v>-2.6023184754917529E-2</v>
      </c>
      <c r="K26">
        <v>7.2700000000000001E-2</v>
      </c>
      <c r="L26">
        <f t="shared" si="1"/>
        <v>0</v>
      </c>
      <c r="M26">
        <f t="shared" si="2"/>
        <v>0</v>
      </c>
      <c r="O26">
        <f>[1]Input!J26</f>
        <v>0</v>
      </c>
      <c r="P26">
        <f>[1]Input!K26</f>
        <v>2677820</v>
      </c>
      <c r="Q26">
        <f>[1]Input!L26</f>
        <v>2940044</v>
      </c>
      <c r="R26">
        <f>[1]Input!M26</f>
        <v>1</v>
      </c>
      <c r="S26">
        <f>[1]Input!N26</f>
        <v>4.6676815245082472E-2</v>
      </c>
      <c r="T26">
        <f>[1]Input!O26</f>
        <v>45</v>
      </c>
      <c r="U26">
        <f t="shared" si="3"/>
        <v>0.77575000000000005</v>
      </c>
      <c r="V26">
        <f t="shared" si="4"/>
        <v>0.51939825195987355</v>
      </c>
      <c r="W26">
        <f>[1]Input!P26</f>
        <v>23</v>
      </c>
      <c r="X26">
        <f>[1]Input!Q26</f>
        <v>0.58850574712643677</v>
      </c>
      <c r="Y26">
        <f>[1]Input!R26</f>
        <v>-0.46436781609195399</v>
      </c>
      <c r="Z26">
        <f>[1]Input!S26</f>
        <v>0.05</v>
      </c>
      <c r="AA26">
        <f>[1]Input!T26</f>
        <v>1477.18</v>
      </c>
      <c r="AB26">
        <f>[1]Input!U26</f>
        <v>3.5299999999999998E-2</v>
      </c>
      <c r="AC26">
        <f>[1]Input!V26</f>
        <v>13178.26</v>
      </c>
      <c r="AD26">
        <f>[1]Input!W26</f>
        <v>6.4299999999999996E-2</v>
      </c>
      <c r="AE26">
        <f>[1]Input!X26</f>
        <v>-0.29162145869395317</v>
      </c>
      <c r="AF26">
        <f>[1]Input!Y26</f>
        <v>0.70809740259740273</v>
      </c>
      <c r="AG26">
        <f>[1]Input!Z26</f>
        <v>0.76600000000000001</v>
      </c>
      <c r="AH26">
        <f>[1]Input!AA26</f>
        <v>0.75045292207792214</v>
      </c>
      <c r="AI26">
        <f>[1]Input!AB26</f>
        <v>0.123</v>
      </c>
      <c r="AJ26">
        <f>[1]Input!AC26</f>
        <v>0.50500811688311698</v>
      </c>
      <c r="AK26">
        <f>[1]Input!AD26</f>
        <v>7.2999999999999995E-2</v>
      </c>
      <c r="AL26">
        <f>[1]Input!AE26</f>
        <v>0.52129870129870137</v>
      </c>
      <c r="AM26">
        <f>[1]Input!AF26</f>
        <v>3.7999999999999999E-2</v>
      </c>
      <c r="AN26">
        <f>[1]Input!AG26</f>
        <v>0.52564285714285719</v>
      </c>
      <c r="AO26">
        <f>[1]Input!AH26</f>
        <v>0.17100000000000001</v>
      </c>
      <c r="AP26">
        <f>[1]Input!AI26</f>
        <v>0.65922564935064942</v>
      </c>
      <c r="AQ26">
        <f>[1]Input!AJ26</f>
        <v>0.248</v>
      </c>
      <c r="AR26">
        <f>[1]Input!AK26</f>
        <v>0.75479707792207795</v>
      </c>
      <c r="AS26">
        <f>[1]Input!AL26</f>
        <v>0.30599999999999999</v>
      </c>
      <c r="AT26">
        <f>[1]Input!AM26</f>
        <v>0.77108766233766235</v>
      </c>
      <c r="AU26">
        <f>[1]Input!AN26</f>
        <v>0.27600000000000002</v>
      </c>
      <c r="AV26">
        <f>[1]Input!AO26</f>
        <v>0.37033928571428576</v>
      </c>
      <c r="AW26">
        <f>[1]Input!AP26</f>
        <v>6.9000000000000006E-2</v>
      </c>
      <c r="AX26">
        <f>[1]Input!AQ26</f>
        <v>0.57560064935064947</v>
      </c>
      <c r="AY26">
        <f>[1]Input!AR26</f>
        <v>0.27400000000000002</v>
      </c>
      <c r="AZ26">
        <f>[1]Input!AS26</f>
        <v>0.79606655844155849</v>
      </c>
      <c r="BA26">
        <f>[1]Input!AT26</f>
        <v>0.54</v>
      </c>
      <c r="BB26">
        <f>[1]Input!AU26</f>
        <v>0.95462824675324687</v>
      </c>
    </row>
    <row r="27" spans="1:54" x14ac:dyDescent="0.2">
      <c r="A27" t="str">
        <f>[1]Input!A27</f>
        <v>Blue</v>
      </c>
      <c r="B27">
        <f>[1]Input!B27</f>
        <v>1</v>
      </c>
      <c r="C27">
        <f>[1]Input!C27</f>
        <v>2</v>
      </c>
      <c r="D27" t="str">
        <f>[1]Input!D27</f>
        <v>12</v>
      </c>
      <c r="E27" t="str">
        <f>[1]Input!E27</f>
        <v>2008Pennsylvania</v>
      </c>
      <c r="F27">
        <f>[1]Input!F27</f>
        <v>2008</v>
      </c>
      <c r="G27" t="str">
        <f>[1]Input!G27</f>
        <v>Pennsylvania</v>
      </c>
      <c r="H27">
        <v>0.93</v>
      </c>
      <c r="I27" t="str">
        <f>[1]Input!H27</f>
        <v>Presidential</v>
      </c>
      <c r="J27">
        <f t="shared" si="0"/>
        <v>3.1894076309689004E-2</v>
      </c>
      <c r="K27">
        <v>7.2700000000000001E-2</v>
      </c>
      <c r="L27">
        <f t="shared" si="1"/>
        <v>0</v>
      </c>
      <c r="M27">
        <f t="shared" si="2"/>
        <v>0</v>
      </c>
      <c r="O27">
        <f>[1]Input!J27</f>
        <v>0</v>
      </c>
      <c r="P27">
        <f>[1]Input!K27</f>
        <v>2655885</v>
      </c>
      <c r="Q27">
        <f>[1]Input!L27</f>
        <v>3276363</v>
      </c>
      <c r="R27">
        <f>[1]Input!M27</f>
        <v>1</v>
      </c>
      <c r="S27">
        <f>[1]Input!N27</f>
        <v>0.104594076309689</v>
      </c>
      <c r="T27">
        <f>[1]Input!O27</f>
        <v>45</v>
      </c>
      <c r="U27">
        <f t="shared" si="3"/>
        <v>0.67425000000000002</v>
      </c>
      <c r="V27">
        <f t="shared" si="4"/>
        <v>0.4514396021707312</v>
      </c>
      <c r="W27">
        <f>[1]Input!P27</f>
        <v>23</v>
      </c>
      <c r="X27">
        <f>[1]Input!Q27</f>
        <v>0.58850574712643677</v>
      </c>
      <c r="Y27">
        <f>[1]Input!R27</f>
        <v>-0.46436781609195399</v>
      </c>
      <c r="Z27">
        <f>[1]Input!S27</f>
        <v>0.05</v>
      </c>
      <c r="AA27">
        <f>[1]Input!T27</f>
        <v>1477.18</v>
      </c>
      <c r="AB27">
        <f>[1]Input!U27</f>
        <v>3.5299999999999998E-2</v>
      </c>
      <c r="AC27">
        <f>[1]Input!V27</f>
        <v>13178.26</v>
      </c>
      <c r="AD27">
        <f>[1]Input!W27</f>
        <v>6.4299999999999996E-2</v>
      </c>
      <c r="AE27">
        <f>[1]Input!X27</f>
        <v>-0.29162145869395317</v>
      </c>
      <c r="AF27">
        <f>[1]Input!Y27</f>
        <v>0.67316883116883119</v>
      </c>
      <c r="AG27">
        <f>[1]Input!Z27</f>
        <v>0.76600000000000001</v>
      </c>
      <c r="AH27">
        <f>[1]Input!AA27</f>
        <v>0.71343506493506492</v>
      </c>
      <c r="AI27">
        <f>[1]Input!AB27</f>
        <v>0.123</v>
      </c>
      <c r="AJ27">
        <f>[1]Input!AC27</f>
        <v>0.48009740259740263</v>
      </c>
      <c r="AK27">
        <f>[1]Input!AD27</f>
        <v>7.2999999999999995E-2</v>
      </c>
      <c r="AL27">
        <f>[1]Input!AE27</f>
        <v>0.49558441558441557</v>
      </c>
      <c r="AM27">
        <f>[1]Input!AF27</f>
        <v>3.7999999999999999E-2</v>
      </c>
      <c r="AN27">
        <f>[1]Input!AG27</f>
        <v>0.49971428571428572</v>
      </c>
      <c r="AO27">
        <f>[1]Input!AH27</f>
        <v>0.17100000000000001</v>
      </c>
      <c r="AP27">
        <f>[1]Input!AI27</f>
        <v>0.62670779220779227</v>
      </c>
      <c r="AQ27">
        <f>[1]Input!AJ27</f>
        <v>0.248</v>
      </c>
      <c r="AR27">
        <f>[1]Input!AK27</f>
        <v>0.71756493506493502</v>
      </c>
      <c r="AS27">
        <f>[1]Input!AL27</f>
        <v>0.30599999999999999</v>
      </c>
      <c r="AT27">
        <f>[1]Input!AM27</f>
        <v>0.73305194805194807</v>
      </c>
      <c r="AU27">
        <f>[1]Input!AN27</f>
        <v>0.27600000000000002</v>
      </c>
      <c r="AV27">
        <f>[1]Input!AO27</f>
        <v>0.35207142857142865</v>
      </c>
      <c r="AW27">
        <f>[1]Input!AP27</f>
        <v>6.9000000000000006E-2</v>
      </c>
      <c r="AX27">
        <f>[1]Input!AQ27</f>
        <v>0.54720779220779225</v>
      </c>
      <c r="AY27">
        <f>[1]Input!AR27</f>
        <v>0.27400000000000002</v>
      </c>
      <c r="AZ27">
        <f>[1]Input!AS27</f>
        <v>0.7567987012987013</v>
      </c>
      <c r="BA27">
        <f>[1]Input!AT27</f>
        <v>0.54</v>
      </c>
      <c r="BB27">
        <f>[1]Input!AU27</f>
        <v>0.90753896103896115</v>
      </c>
    </row>
    <row r="28" spans="1:54" x14ac:dyDescent="0.2">
      <c r="A28" t="str">
        <f>[1]Input!A28</f>
        <v>Blue</v>
      </c>
      <c r="B28">
        <f>[1]Input!B28</f>
        <v>1</v>
      </c>
      <c r="C28">
        <f>[1]Input!C28</f>
        <v>3</v>
      </c>
      <c r="D28" t="str">
        <f>[1]Input!D28</f>
        <v>13</v>
      </c>
      <c r="E28" t="str">
        <f>[1]Input!E28</f>
        <v>2008Michigan</v>
      </c>
      <c r="F28">
        <f>[1]Input!F28</f>
        <v>2008</v>
      </c>
      <c r="G28" t="str">
        <f>[1]Input!G28</f>
        <v>Michigan</v>
      </c>
      <c r="H28">
        <v>1.03</v>
      </c>
      <c r="I28" t="str">
        <f>[1]Input!H28</f>
        <v>Presidential</v>
      </c>
      <c r="J28">
        <f t="shared" si="0"/>
        <v>9.4726031523090434E-2</v>
      </c>
      <c r="K28">
        <v>7.2700000000000001E-2</v>
      </c>
      <c r="L28">
        <f t="shared" si="1"/>
        <v>0</v>
      </c>
      <c r="M28">
        <f t="shared" si="2"/>
        <v>0</v>
      </c>
      <c r="O28">
        <f>[1]Input!J28</f>
        <v>0</v>
      </c>
      <c r="P28">
        <f>[1]Input!K28</f>
        <v>2048639</v>
      </c>
      <c r="Q28">
        <f>[1]Input!L28</f>
        <v>2872579</v>
      </c>
      <c r="R28">
        <f>[1]Input!M28</f>
        <v>1</v>
      </c>
      <c r="S28">
        <f>[1]Input!N28</f>
        <v>0.16742603152309044</v>
      </c>
      <c r="T28">
        <f>[1]Input!O28</f>
        <v>45</v>
      </c>
      <c r="U28">
        <f t="shared" si="3"/>
        <v>0.74675000000000002</v>
      </c>
      <c r="V28">
        <f t="shared" si="4"/>
        <v>0.4999814948772614</v>
      </c>
      <c r="W28">
        <f>[1]Input!P28</f>
        <v>23</v>
      </c>
      <c r="X28">
        <f>[1]Input!Q28</f>
        <v>0.58850574712643677</v>
      </c>
      <c r="Y28">
        <f>[1]Input!R28</f>
        <v>-0.46436781609195399</v>
      </c>
      <c r="Z28">
        <f>[1]Input!S28</f>
        <v>0.05</v>
      </c>
      <c r="AA28">
        <f>[1]Input!T28</f>
        <v>1477.18</v>
      </c>
      <c r="AB28">
        <f>[1]Input!U28</f>
        <v>3.5299999999999998E-2</v>
      </c>
      <c r="AC28">
        <f>[1]Input!V28</f>
        <v>13178.26</v>
      </c>
      <c r="AD28">
        <f>[1]Input!W28</f>
        <v>6.4299999999999996E-2</v>
      </c>
      <c r="AE28">
        <f>[1]Input!X28</f>
        <v>-0.29162145869395317</v>
      </c>
      <c r="AF28">
        <f>[1]Input!Y28</f>
        <v>0.73244155844155845</v>
      </c>
      <c r="AG28">
        <f>[1]Input!Z28</f>
        <v>0.76600000000000001</v>
      </c>
      <c r="AH28">
        <f>[1]Input!AA28</f>
        <v>0.7762532467532467</v>
      </c>
      <c r="AI28">
        <f>[1]Input!AB28</f>
        <v>0.123</v>
      </c>
      <c r="AJ28">
        <f>[1]Input!AC28</f>
        <v>0.52237012987012987</v>
      </c>
      <c r="AK28">
        <f>[1]Input!AD28</f>
        <v>7.2999999999999995E-2</v>
      </c>
      <c r="AL28">
        <f>[1]Input!AE28</f>
        <v>0.53922077922077916</v>
      </c>
      <c r="AM28">
        <f>[1]Input!AF28</f>
        <v>3.7999999999999999E-2</v>
      </c>
      <c r="AN28">
        <f>[1]Input!AG28</f>
        <v>0.54371428571428571</v>
      </c>
      <c r="AO28">
        <f>[1]Input!AH28</f>
        <v>0.17100000000000001</v>
      </c>
      <c r="AP28">
        <f>[1]Input!AI28</f>
        <v>0.68188961038961038</v>
      </c>
      <c r="AQ28">
        <f>[1]Input!AJ28</f>
        <v>0.248</v>
      </c>
      <c r="AR28">
        <f>[1]Input!AK28</f>
        <v>0.78074675324675313</v>
      </c>
      <c r="AS28">
        <f>[1]Input!AL28</f>
        <v>0.30599999999999999</v>
      </c>
      <c r="AT28">
        <f>[1]Input!AM28</f>
        <v>0.79759740259740253</v>
      </c>
      <c r="AU28">
        <f>[1]Input!AN28</f>
        <v>0.27600000000000002</v>
      </c>
      <c r="AV28">
        <f>[1]Input!AO28</f>
        <v>0.38307142857142862</v>
      </c>
      <c r="AW28">
        <f>[1]Input!AP28</f>
        <v>6.9000000000000006E-2</v>
      </c>
      <c r="AX28">
        <f>[1]Input!AQ28</f>
        <v>0.59538961038961036</v>
      </c>
      <c r="AY28">
        <f>[1]Input!AR28</f>
        <v>0.27400000000000002</v>
      </c>
      <c r="AZ28">
        <f>[1]Input!AS28</f>
        <v>0.82343506493506491</v>
      </c>
      <c r="BA28">
        <f>[1]Input!AT28</f>
        <v>0.54</v>
      </c>
      <c r="BB28">
        <f>[1]Input!AU28</f>
        <v>0.98744805194805196</v>
      </c>
    </row>
    <row r="29" spans="1:54" x14ac:dyDescent="0.2">
      <c r="A29" t="str">
        <f>[1]Input!A29</f>
        <v>Blue</v>
      </c>
      <c r="B29">
        <f>[1]Input!B29</f>
        <v>1</v>
      </c>
      <c r="C29">
        <f>[1]Input!C29</f>
        <v>4</v>
      </c>
      <c r="D29" t="str">
        <f>[1]Input!D29</f>
        <v>14</v>
      </c>
      <c r="E29" t="str">
        <f>[1]Input!E29</f>
        <v>2008Florida</v>
      </c>
      <c r="F29">
        <f>[1]Input!F29</f>
        <v>2008</v>
      </c>
      <c r="G29" t="str">
        <f>[1]Input!G29</f>
        <v>Florida</v>
      </c>
      <c r="H29">
        <v>1.05</v>
      </c>
      <c r="I29" t="str">
        <f>[1]Input!H29</f>
        <v>Presidential</v>
      </c>
      <c r="J29">
        <f t="shared" si="0"/>
        <v>-4.4306799382014095E-2</v>
      </c>
      <c r="K29">
        <v>7.2700000000000001E-2</v>
      </c>
      <c r="L29">
        <f t="shared" si="1"/>
        <v>0</v>
      </c>
      <c r="M29">
        <f t="shared" si="2"/>
        <v>0</v>
      </c>
      <c r="O29">
        <f>[1]Input!J29</f>
        <v>0</v>
      </c>
      <c r="P29">
        <f>[1]Input!K29</f>
        <v>4045624</v>
      </c>
      <c r="Q29">
        <f>[1]Input!L29</f>
        <v>4282074</v>
      </c>
      <c r="R29">
        <f>[1]Input!M29</f>
        <v>1</v>
      </c>
      <c r="S29">
        <f>[1]Input!N29</f>
        <v>2.8393200617985906E-2</v>
      </c>
      <c r="T29">
        <f>[1]Input!O29</f>
        <v>45</v>
      </c>
      <c r="U29">
        <f t="shared" si="3"/>
        <v>0.76124999999999998</v>
      </c>
      <c r="V29">
        <f t="shared" si="4"/>
        <v>0.50968987341856742</v>
      </c>
      <c r="W29">
        <f>[1]Input!P29</f>
        <v>23</v>
      </c>
      <c r="X29">
        <f>[1]Input!Q29</f>
        <v>0.58850574712643677</v>
      </c>
      <c r="Y29">
        <f>[1]Input!R29</f>
        <v>-0.46436781609195399</v>
      </c>
      <c r="Z29">
        <f>[1]Input!S29</f>
        <v>0.05</v>
      </c>
      <c r="AA29">
        <f>[1]Input!T29</f>
        <v>1477.18</v>
      </c>
      <c r="AB29">
        <f>[1]Input!U29</f>
        <v>3.5299999999999998E-2</v>
      </c>
      <c r="AC29">
        <f>[1]Input!V29</f>
        <v>13178.26</v>
      </c>
      <c r="AD29">
        <f>[1]Input!W29</f>
        <v>6.4299999999999996E-2</v>
      </c>
      <c r="AE29">
        <f>[1]Input!X29</f>
        <v>-0.29162145869395317</v>
      </c>
      <c r="AF29">
        <f>[1]Input!Y29</f>
        <v>0.6996298701298701</v>
      </c>
      <c r="AG29">
        <f>[1]Input!Z29</f>
        <v>0.76600000000000001</v>
      </c>
      <c r="AH29">
        <f>[1]Input!AA29</f>
        <v>0.74147889610389606</v>
      </c>
      <c r="AI29">
        <f>[1]Input!AB29</f>
        <v>0.123</v>
      </c>
      <c r="AJ29">
        <f>[1]Input!AC29</f>
        <v>0.49896915584415585</v>
      </c>
      <c r="AK29">
        <f>[1]Input!AD29</f>
        <v>7.2999999999999995E-2</v>
      </c>
      <c r="AL29">
        <f>[1]Input!AE29</f>
        <v>0.515064935064935</v>
      </c>
      <c r="AM29">
        <f>[1]Input!AF29</f>
        <v>3.7999999999999999E-2</v>
      </c>
      <c r="AN29">
        <f>[1]Input!AG29</f>
        <v>0.51935714285714285</v>
      </c>
      <c r="AO29">
        <f>[1]Input!AH29</f>
        <v>0.17100000000000001</v>
      </c>
      <c r="AP29">
        <f>[1]Input!AI29</f>
        <v>0.65134253246753249</v>
      </c>
      <c r="AQ29">
        <f>[1]Input!AJ29</f>
        <v>0.248</v>
      </c>
      <c r="AR29">
        <f>[1]Input!AK29</f>
        <v>0.74577110389610379</v>
      </c>
      <c r="AS29">
        <f>[1]Input!AL29</f>
        <v>0.30599999999999999</v>
      </c>
      <c r="AT29">
        <f>[1]Input!AM29</f>
        <v>0.76186688311688311</v>
      </c>
      <c r="AU29">
        <f>[1]Input!AN29</f>
        <v>0.27600000000000002</v>
      </c>
      <c r="AV29">
        <f>[1]Input!AO29</f>
        <v>0.36591071428571431</v>
      </c>
      <c r="AW29">
        <f>[1]Input!AP29</f>
        <v>6.9000000000000006E-2</v>
      </c>
      <c r="AX29">
        <f>[1]Input!AQ29</f>
        <v>0.56871753246753254</v>
      </c>
      <c r="AY29">
        <f>[1]Input!AR29</f>
        <v>0.27400000000000002</v>
      </c>
      <c r="AZ29">
        <f>[1]Input!AS29</f>
        <v>0.7865470779220779</v>
      </c>
      <c r="BA29">
        <f>[1]Input!AT29</f>
        <v>0.54</v>
      </c>
      <c r="BB29">
        <f>[1]Input!AU29</f>
        <v>0.94321266233766232</v>
      </c>
    </row>
    <row r="30" spans="1:54" x14ac:dyDescent="0.2">
      <c r="A30" t="str">
        <f>[1]Input!A30</f>
        <v>Blue</v>
      </c>
      <c r="B30">
        <f>[1]Input!B30</f>
        <v>1</v>
      </c>
      <c r="C30">
        <f>[1]Input!C30</f>
        <v>5</v>
      </c>
      <c r="D30" t="str">
        <f>[1]Input!D30</f>
        <v>15</v>
      </c>
      <c r="E30" t="str">
        <f>[1]Input!E30</f>
        <v>2008Colorado</v>
      </c>
      <c r="F30">
        <f>[1]Input!F30</f>
        <v>2008</v>
      </c>
      <c r="G30" t="str">
        <f>[1]Input!G30</f>
        <v>Colorado</v>
      </c>
      <c r="H30">
        <v>1.1599999999999999</v>
      </c>
      <c r="I30" t="str">
        <f>[1]Input!H30</f>
        <v>Presidential</v>
      </c>
      <c r="J30">
        <f t="shared" si="0"/>
        <v>1.831615316167301E-2</v>
      </c>
      <c r="K30">
        <v>7.2700000000000001E-2</v>
      </c>
      <c r="L30">
        <f t="shared" si="1"/>
        <v>0</v>
      </c>
      <c r="M30">
        <f t="shared" si="2"/>
        <v>0</v>
      </c>
      <c r="O30">
        <f>[1]Input!J30</f>
        <v>0</v>
      </c>
      <c r="P30">
        <f>[1]Input!K30</f>
        <v>1073629</v>
      </c>
      <c r="Q30">
        <f>[1]Input!L30</f>
        <v>1288633</v>
      </c>
      <c r="R30">
        <f>[1]Input!M30</f>
        <v>1</v>
      </c>
      <c r="S30">
        <f>[1]Input!N30</f>
        <v>9.1016153161673011E-2</v>
      </c>
      <c r="T30">
        <f>[1]Input!O30</f>
        <v>45</v>
      </c>
      <c r="U30">
        <f t="shared" si="3"/>
        <v>0.84099999999999997</v>
      </c>
      <c r="V30">
        <f t="shared" si="4"/>
        <v>0.56308595539575068</v>
      </c>
      <c r="W30">
        <f>[1]Input!P30</f>
        <v>23</v>
      </c>
      <c r="X30">
        <f>[1]Input!Q30</f>
        <v>0.58850574712643677</v>
      </c>
      <c r="Y30">
        <f>[1]Input!R30</f>
        <v>-0.46436781609195399</v>
      </c>
      <c r="Z30">
        <f>[1]Input!S30</f>
        <v>0.05</v>
      </c>
      <c r="AA30">
        <f>[1]Input!T30</f>
        <v>1477.18</v>
      </c>
      <c r="AB30">
        <f>[1]Input!U30</f>
        <v>3.5299999999999998E-2</v>
      </c>
      <c r="AC30">
        <f>[1]Input!V30</f>
        <v>13178.26</v>
      </c>
      <c r="AD30">
        <f>[1]Input!W30</f>
        <v>6.4299999999999996E-2</v>
      </c>
      <c r="AE30">
        <f>[1]Input!X30</f>
        <v>-0.29162145869395317</v>
      </c>
      <c r="AF30">
        <f>[1]Input!Y30</f>
        <v>0.75149350649350655</v>
      </c>
      <c r="AG30">
        <f>[1]Input!Z30</f>
        <v>0.76600000000000001</v>
      </c>
      <c r="AH30">
        <f>[1]Input!AA30</f>
        <v>0.79644480519480521</v>
      </c>
      <c r="AI30">
        <f>[1]Input!AB30</f>
        <v>0.123</v>
      </c>
      <c r="AJ30">
        <f>[1]Input!AC30</f>
        <v>0.53595779220779227</v>
      </c>
      <c r="AK30">
        <f>[1]Input!AD30</f>
        <v>7.2999999999999995E-2</v>
      </c>
      <c r="AL30">
        <f>[1]Input!AE30</f>
        <v>0.55324675324675321</v>
      </c>
      <c r="AM30">
        <f>[1]Input!AF30</f>
        <v>3.7999999999999999E-2</v>
      </c>
      <c r="AN30">
        <f>[1]Input!AG30</f>
        <v>0.55785714285714283</v>
      </c>
      <c r="AO30">
        <f>[1]Input!AH30</f>
        <v>0.17100000000000001</v>
      </c>
      <c r="AP30">
        <f>[1]Input!AI30</f>
        <v>0.6996266233766234</v>
      </c>
      <c r="AQ30">
        <f>[1]Input!AJ30</f>
        <v>0.248</v>
      </c>
      <c r="AR30">
        <f>[1]Input!AK30</f>
        <v>0.80105519480519471</v>
      </c>
      <c r="AS30">
        <f>[1]Input!AL30</f>
        <v>0.30599999999999999</v>
      </c>
      <c r="AT30">
        <f>[1]Input!AM30</f>
        <v>0.81834415584415587</v>
      </c>
      <c r="AU30">
        <f>[1]Input!AN30</f>
        <v>0.27600000000000002</v>
      </c>
      <c r="AV30">
        <f>[1]Input!AO30</f>
        <v>0.39303571428571432</v>
      </c>
      <c r="AW30">
        <f>[1]Input!AP30</f>
        <v>6.9000000000000006E-2</v>
      </c>
      <c r="AX30">
        <f>[1]Input!AQ30</f>
        <v>0.61087662337662341</v>
      </c>
      <c r="AY30">
        <f>[1]Input!AR30</f>
        <v>0.27400000000000002</v>
      </c>
      <c r="AZ30">
        <f>[1]Input!AS30</f>
        <v>0.84485389610389605</v>
      </c>
      <c r="BA30">
        <f>[1]Input!AT30</f>
        <v>0.54</v>
      </c>
      <c r="BB30">
        <f>[1]Input!AU30</f>
        <v>1.0131331168831168</v>
      </c>
    </row>
    <row r="31" spans="1:54" x14ac:dyDescent="0.2">
      <c r="A31" t="str">
        <f>[1]Input!A31</f>
        <v>Blue</v>
      </c>
      <c r="B31">
        <f>[1]Input!B31</f>
        <v>1</v>
      </c>
      <c r="C31">
        <f>[1]Input!C31</f>
        <v>6</v>
      </c>
      <c r="D31" t="str">
        <f>[1]Input!D31</f>
        <v>16</v>
      </c>
      <c r="E31" t="str">
        <f>[1]Input!E31</f>
        <v>2008Iowa</v>
      </c>
      <c r="F31">
        <f>[1]Input!F31</f>
        <v>2008</v>
      </c>
      <c r="G31" t="str">
        <f>[1]Input!G31</f>
        <v>Iowa</v>
      </c>
      <c r="H31">
        <v>1.17</v>
      </c>
      <c r="I31" t="str">
        <f>[1]Input!H31</f>
        <v>Presidential</v>
      </c>
      <c r="J31">
        <f t="shared" si="0"/>
        <v>2.4275555789346925E-2</v>
      </c>
      <c r="K31">
        <v>7.2700000000000001E-2</v>
      </c>
      <c r="L31">
        <f t="shared" si="1"/>
        <v>0</v>
      </c>
      <c r="M31">
        <f t="shared" si="2"/>
        <v>0</v>
      </c>
      <c r="O31">
        <f>[1]Input!J31</f>
        <v>0</v>
      </c>
      <c r="P31">
        <f>[1]Input!K31</f>
        <v>682379</v>
      </c>
      <c r="Q31">
        <f>[1]Input!L31</f>
        <v>828940</v>
      </c>
      <c r="R31">
        <f>[1]Input!M31</f>
        <v>1</v>
      </c>
      <c r="S31">
        <f>[1]Input!N31</f>
        <v>9.6975555789346926E-2</v>
      </c>
      <c r="T31">
        <f>[1]Input!O31</f>
        <v>45</v>
      </c>
      <c r="U31">
        <f t="shared" si="3"/>
        <v>0.84824999999999995</v>
      </c>
      <c r="V31">
        <f t="shared" si="4"/>
        <v>0.56794014466640363</v>
      </c>
      <c r="W31">
        <f>[1]Input!P31</f>
        <v>23</v>
      </c>
      <c r="X31">
        <f>[1]Input!Q31</f>
        <v>0.58850574712643677</v>
      </c>
      <c r="Y31">
        <f>[1]Input!R31</f>
        <v>-0.46436781609195399</v>
      </c>
      <c r="Z31">
        <f>[1]Input!S31</f>
        <v>0.05</v>
      </c>
      <c r="AA31">
        <f>[1]Input!T31</f>
        <v>1477.18</v>
      </c>
      <c r="AB31">
        <f>[1]Input!U31</f>
        <v>3.5299999999999998E-2</v>
      </c>
      <c r="AC31">
        <f>[1]Input!V31</f>
        <v>13178.26</v>
      </c>
      <c r="AD31">
        <f>[1]Input!W31</f>
        <v>6.4299999999999996E-2</v>
      </c>
      <c r="AE31">
        <f>[1]Input!X31</f>
        <v>-0.29162145869395317</v>
      </c>
      <c r="AF31">
        <f>[1]Input!Y31</f>
        <v>0.73455844155844163</v>
      </c>
      <c r="AG31">
        <f>[1]Input!Z31</f>
        <v>0.76600000000000001</v>
      </c>
      <c r="AH31">
        <f>[1]Input!AA31</f>
        <v>0.77849675324675316</v>
      </c>
      <c r="AI31">
        <f>[1]Input!AB31</f>
        <v>0.123</v>
      </c>
      <c r="AJ31">
        <f>[1]Input!AC31</f>
        <v>0.52387987012987014</v>
      </c>
      <c r="AK31">
        <f>[1]Input!AD31</f>
        <v>7.2999999999999995E-2</v>
      </c>
      <c r="AL31">
        <f>[1]Input!AE31</f>
        <v>0.5407792207792208</v>
      </c>
      <c r="AM31">
        <f>[1]Input!AF31</f>
        <v>3.7999999999999999E-2</v>
      </c>
      <c r="AN31">
        <f>[1]Input!AG31</f>
        <v>0.54528571428571426</v>
      </c>
      <c r="AO31">
        <f>[1]Input!AH31</f>
        <v>0.17100000000000001</v>
      </c>
      <c r="AP31">
        <f>[1]Input!AI31</f>
        <v>0.68386038961038964</v>
      </c>
      <c r="AQ31">
        <f>[1]Input!AJ31</f>
        <v>0.248</v>
      </c>
      <c r="AR31">
        <f>[1]Input!AK31</f>
        <v>0.78300324675324673</v>
      </c>
      <c r="AS31">
        <f>[1]Input!AL31</f>
        <v>0.30599999999999999</v>
      </c>
      <c r="AT31">
        <f>[1]Input!AM31</f>
        <v>0.79990259740259739</v>
      </c>
      <c r="AU31">
        <f>[1]Input!AN31</f>
        <v>0.27600000000000002</v>
      </c>
      <c r="AV31">
        <f>[1]Input!AO31</f>
        <v>0.38417857142857148</v>
      </c>
      <c r="AW31">
        <f>[1]Input!AP31</f>
        <v>6.9000000000000006E-2</v>
      </c>
      <c r="AX31">
        <f>[1]Input!AQ31</f>
        <v>0.59711038961038965</v>
      </c>
      <c r="AY31">
        <f>[1]Input!AR31</f>
        <v>0.27400000000000002</v>
      </c>
      <c r="AZ31">
        <f>[1]Input!AS31</f>
        <v>0.82581493506493509</v>
      </c>
      <c r="BA31">
        <f>[1]Input!AT31</f>
        <v>0.54</v>
      </c>
      <c r="BB31">
        <f>[1]Input!AU31</f>
        <v>0.99030194805194804</v>
      </c>
    </row>
    <row r="32" spans="1:54" x14ac:dyDescent="0.2">
      <c r="A32" t="str">
        <f>[1]Input!A32</f>
        <v>Blue</v>
      </c>
      <c r="B32">
        <f>[1]Input!B32</f>
        <v>1</v>
      </c>
      <c r="C32">
        <f>[1]Input!C32</f>
        <v>7</v>
      </c>
      <c r="D32" t="str">
        <f>[1]Input!D32</f>
        <v>17</v>
      </c>
      <c r="E32" t="str">
        <f>[1]Input!E32</f>
        <v>2008Minnesota</v>
      </c>
      <c r="F32">
        <f>[1]Input!F32</f>
        <v>2008</v>
      </c>
      <c r="G32" t="str">
        <f>[1]Input!G32</f>
        <v>Minnesota</v>
      </c>
      <c r="H32">
        <v>1.01</v>
      </c>
      <c r="I32" t="str">
        <f>[1]Input!H32</f>
        <v>Presidential</v>
      </c>
      <c r="J32">
        <f t="shared" si="0"/>
        <v>3.1887499907854736E-2</v>
      </c>
      <c r="K32">
        <v>7.2700000000000001E-2</v>
      </c>
      <c r="L32">
        <f t="shared" si="1"/>
        <v>0</v>
      </c>
      <c r="M32">
        <f t="shared" si="2"/>
        <v>0</v>
      </c>
      <c r="O32">
        <f>[1]Input!J32</f>
        <v>0</v>
      </c>
      <c r="P32">
        <f>[1]Input!K32</f>
        <v>1275409</v>
      </c>
      <c r="Q32">
        <f>[1]Input!L32</f>
        <v>1573354</v>
      </c>
      <c r="R32">
        <f>[1]Input!M32</f>
        <v>1</v>
      </c>
      <c r="S32">
        <f>[1]Input!N32</f>
        <v>0.10458749990785474</v>
      </c>
      <c r="T32">
        <f>[1]Input!O32</f>
        <v>45</v>
      </c>
      <c r="U32">
        <f t="shared" si="3"/>
        <v>0.73224999999999996</v>
      </c>
      <c r="V32">
        <f t="shared" si="4"/>
        <v>0.49027311633595533</v>
      </c>
      <c r="W32">
        <f>[1]Input!P32</f>
        <v>23</v>
      </c>
      <c r="X32">
        <f>[1]Input!Q32</f>
        <v>0.58850574712643677</v>
      </c>
      <c r="Y32">
        <f>[1]Input!R32</f>
        <v>-0.46436781609195399</v>
      </c>
      <c r="Z32">
        <f>[1]Input!S32</f>
        <v>0.05</v>
      </c>
      <c r="AA32">
        <f>[1]Input!T32</f>
        <v>1477.18</v>
      </c>
      <c r="AB32">
        <f>[1]Input!U32</f>
        <v>3.5299999999999998E-2</v>
      </c>
      <c r="AC32">
        <f>[1]Input!V32</f>
        <v>13178.26</v>
      </c>
      <c r="AD32">
        <f>[1]Input!W32</f>
        <v>6.4299999999999996E-2</v>
      </c>
      <c r="AE32">
        <f>[1]Input!X32</f>
        <v>-0.29162145869395317</v>
      </c>
      <c r="AF32">
        <f>[1]Input!Y32</f>
        <v>0.82346753246753257</v>
      </c>
      <c r="AG32">
        <f>[1]Input!Z32</f>
        <v>0.76600000000000001</v>
      </c>
      <c r="AH32">
        <f>[1]Input!AA32</f>
        <v>0.87272402597402599</v>
      </c>
      <c r="AI32">
        <f>[1]Input!AB32</f>
        <v>0.123</v>
      </c>
      <c r="AJ32">
        <f>[1]Input!AC32</f>
        <v>0.58728896103896111</v>
      </c>
      <c r="AK32">
        <f>[1]Input!AD32</f>
        <v>7.2999999999999995E-2</v>
      </c>
      <c r="AL32">
        <f>[1]Input!AE32</f>
        <v>0.60623376623376624</v>
      </c>
      <c r="AM32">
        <f>[1]Input!AF32</f>
        <v>3.7999999999999999E-2</v>
      </c>
      <c r="AN32">
        <f>[1]Input!AG32</f>
        <v>0.61128571428571432</v>
      </c>
      <c r="AO32">
        <f>[1]Input!AH32</f>
        <v>0.17100000000000001</v>
      </c>
      <c r="AP32">
        <f>[1]Input!AI32</f>
        <v>0.76663311688311697</v>
      </c>
      <c r="AQ32">
        <f>[1]Input!AJ32</f>
        <v>0.248</v>
      </c>
      <c r="AR32">
        <f>[1]Input!AK32</f>
        <v>0.87777597402597407</v>
      </c>
      <c r="AS32">
        <f>[1]Input!AL32</f>
        <v>0.30599999999999999</v>
      </c>
      <c r="AT32">
        <f>[1]Input!AM32</f>
        <v>0.89672077922077931</v>
      </c>
      <c r="AU32">
        <f>[1]Input!AN32</f>
        <v>0.27600000000000002</v>
      </c>
      <c r="AV32">
        <f>[1]Input!AO32</f>
        <v>0.43067857142857152</v>
      </c>
      <c r="AW32">
        <f>[1]Input!AP32</f>
        <v>6.9000000000000006E-2</v>
      </c>
      <c r="AX32">
        <f>[1]Input!AQ32</f>
        <v>0.66938311688311702</v>
      </c>
      <c r="AY32">
        <f>[1]Input!AR32</f>
        <v>0.27400000000000002</v>
      </c>
      <c r="AZ32">
        <f>[1]Input!AS32</f>
        <v>0.9257694805194806</v>
      </c>
      <c r="BA32">
        <f>[1]Input!AT32</f>
        <v>0.54</v>
      </c>
      <c r="BB32">
        <f>[1]Input!AU32</f>
        <v>1.1101655844155844</v>
      </c>
    </row>
    <row r="33" spans="1:54" x14ac:dyDescent="0.2">
      <c r="A33" t="str">
        <f>[1]Input!A33</f>
        <v>Blue</v>
      </c>
      <c r="B33">
        <f>[1]Input!B33</f>
        <v>1</v>
      </c>
      <c r="C33">
        <f>[1]Input!C33</f>
        <v>8</v>
      </c>
      <c r="D33" t="str">
        <f>[1]Input!D33</f>
        <v>18</v>
      </c>
      <c r="E33" t="str">
        <f>[1]Input!E33</f>
        <v>2008Nevada</v>
      </c>
      <c r="F33">
        <f>[1]Input!F33</f>
        <v>2008</v>
      </c>
      <c r="G33" t="str">
        <f>[1]Input!G33</f>
        <v>Nevada</v>
      </c>
      <c r="H33">
        <v>1.08</v>
      </c>
      <c r="I33" t="str">
        <f>[1]Input!H33</f>
        <v>Presidential</v>
      </c>
      <c r="J33">
        <f t="shared" si="0"/>
        <v>5.5034762503922072E-2</v>
      </c>
      <c r="K33">
        <v>7.2700000000000001E-2</v>
      </c>
      <c r="L33">
        <f t="shared" si="1"/>
        <v>0</v>
      </c>
      <c r="M33">
        <f t="shared" si="2"/>
        <v>0</v>
      </c>
      <c r="O33">
        <f>[1]Input!J33</f>
        <v>0</v>
      </c>
      <c r="P33">
        <f>[1]Input!K33</f>
        <v>412827</v>
      </c>
      <c r="Q33">
        <f>[1]Input!L33</f>
        <v>533736</v>
      </c>
      <c r="R33">
        <f>[1]Input!M33</f>
        <v>1</v>
      </c>
      <c r="S33">
        <f>[1]Input!N33</f>
        <v>0.12773476250392207</v>
      </c>
      <c r="T33">
        <f>[1]Input!O33</f>
        <v>45</v>
      </c>
      <c r="U33">
        <f t="shared" si="3"/>
        <v>0.78300000000000003</v>
      </c>
      <c r="V33">
        <f t="shared" si="4"/>
        <v>0.5242524412305265</v>
      </c>
      <c r="W33">
        <f>[1]Input!P33</f>
        <v>23</v>
      </c>
      <c r="X33">
        <f>[1]Input!Q33</f>
        <v>0.58850574712643677</v>
      </c>
      <c r="Y33">
        <f>[1]Input!R33</f>
        <v>-0.46436781609195399</v>
      </c>
      <c r="Z33">
        <f>[1]Input!S33</f>
        <v>0.05</v>
      </c>
      <c r="AA33">
        <f>[1]Input!T33</f>
        <v>1477.18</v>
      </c>
      <c r="AB33">
        <f>[1]Input!U33</f>
        <v>3.5299999999999998E-2</v>
      </c>
      <c r="AC33">
        <f>[1]Input!V33</f>
        <v>13178.26</v>
      </c>
      <c r="AD33">
        <f>[1]Input!W33</f>
        <v>6.4299999999999996E-2</v>
      </c>
      <c r="AE33">
        <f>[1]Input!X33</f>
        <v>-0.29162145869395317</v>
      </c>
      <c r="AF33">
        <f>[1]Input!Y33</f>
        <v>0.60331168831168824</v>
      </c>
      <c r="AG33">
        <f>[1]Input!Z33</f>
        <v>0.76600000000000001</v>
      </c>
      <c r="AH33">
        <f>[1]Input!AA33</f>
        <v>0.6393993506493505</v>
      </c>
      <c r="AI33">
        <f>[1]Input!AB33</f>
        <v>0.123</v>
      </c>
      <c r="AJ33">
        <f>[1]Input!AC33</f>
        <v>0.43027597402597401</v>
      </c>
      <c r="AK33">
        <f>[1]Input!AD33</f>
        <v>7.2999999999999995E-2</v>
      </c>
      <c r="AL33">
        <f>[1]Input!AE33</f>
        <v>0.44415584415584408</v>
      </c>
      <c r="AM33">
        <f>[1]Input!AF33</f>
        <v>3.7999999999999999E-2</v>
      </c>
      <c r="AN33">
        <f>[1]Input!AG33</f>
        <v>0.44785714285714279</v>
      </c>
      <c r="AO33">
        <f>[1]Input!AH33</f>
        <v>0.17100000000000001</v>
      </c>
      <c r="AP33">
        <f>[1]Input!AI33</f>
        <v>0.56167207792207785</v>
      </c>
      <c r="AQ33">
        <f>[1]Input!AJ33</f>
        <v>0.248</v>
      </c>
      <c r="AR33">
        <f>[1]Input!AK33</f>
        <v>0.64310064935064926</v>
      </c>
      <c r="AS33">
        <f>[1]Input!AL33</f>
        <v>0.30599999999999999</v>
      </c>
      <c r="AT33">
        <f>[1]Input!AM33</f>
        <v>0.65698051948051939</v>
      </c>
      <c r="AU33">
        <f>[1]Input!AN33</f>
        <v>0.27600000000000002</v>
      </c>
      <c r="AV33">
        <f>[1]Input!AO33</f>
        <v>0.31553571428571425</v>
      </c>
      <c r="AW33">
        <f>[1]Input!AP33</f>
        <v>6.9000000000000006E-2</v>
      </c>
      <c r="AX33">
        <f>[1]Input!AQ33</f>
        <v>0.49042207792207787</v>
      </c>
      <c r="AY33">
        <f>[1]Input!AR33</f>
        <v>0.27400000000000002</v>
      </c>
      <c r="AZ33">
        <f>[1]Input!AS33</f>
        <v>0.67826298701298693</v>
      </c>
      <c r="BA33">
        <f>[1]Input!AT33</f>
        <v>0.54</v>
      </c>
      <c r="BB33">
        <f>[1]Input!AU33</f>
        <v>0.81336038961038948</v>
      </c>
    </row>
    <row r="34" spans="1:54" x14ac:dyDescent="0.2">
      <c r="A34" t="str">
        <f>[1]Input!A34</f>
        <v>Blue</v>
      </c>
      <c r="B34">
        <f>[1]Input!B34</f>
        <v>1</v>
      </c>
      <c r="C34">
        <f>[1]Input!C34</f>
        <v>9</v>
      </c>
      <c r="D34" t="str">
        <f>[1]Input!D34</f>
        <v>19</v>
      </c>
      <c r="E34" t="str">
        <f>[1]Input!E34</f>
        <v>2008New Hampshire</v>
      </c>
      <c r="F34">
        <f>[1]Input!F34</f>
        <v>2008</v>
      </c>
      <c r="G34" t="str">
        <f>[1]Input!G34</f>
        <v>New Hampshire</v>
      </c>
      <c r="H34">
        <v>1.28</v>
      </c>
      <c r="I34" t="str">
        <f>[1]Input!H34</f>
        <v>Presidential</v>
      </c>
      <c r="J34">
        <f t="shared" si="0"/>
        <v>2.4670822402190026E-2</v>
      </c>
      <c r="K34">
        <v>7.2700000000000001E-2</v>
      </c>
      <c r="L34">
        <f t="shared" si="1"/>
        <v>0</v>
      </c>
      <c r="M34">
        <f t="shared" si="2"/>
        <v>0</v>
      </c>
      <c r="O34">
        <f>[1]Input!J34</f>
        <v>0</v>
      </c>
      <c r="P34">
        <f>[1]Input!K34</f>
        <v>316534</v>
      </c>
      <c r="Q34">
        <f>[1]Input!L34</f>
        <v>384826</v>
      </c>
      <c r="R34">
        <f>[1]Input!M34</f>
        <v>1</v>
      </c>
      <c r="S34">
        <f>[1]Input!N34</f>
        <v>9.7370822402190027E-2</v>
      </c>
      <c r="T34">
        <f>[1]Input!O34</f>
        <v>45</v>
      </c>
      <c r="U34">
        <f t="shared" si="3"/>
        <v>0.92799999999999994</v>
      </c>
      <c r="V34">
        <f t="shared" si="4"/>
        <v>0.62133622664358701</v>
      </c>
      <c r="W34">
        <f>[1]Input!P34</f>
        <v>23</v>
      </c>
      <c r="X34">
        <f>[1]Input!Q34</f>
        <v>0.58850574712643677</v>
      </c>
      <c r="Y34">
        <f>[1]Input!R34</f>
        <v>-0.46436781609195399</v>
      </c>
      <c r="Z34">
        <f>[1]Input!S34</f>
        <v>0.05</v>
      </c>
      <c r="AA34">
        <f>[1]Input!T34</f>
        <v>1477.18</v>
      </c>
      <c r="AB34">
        <f>[1]Input!U34</f>
        <v>3.5299999999999998E-2</v>
      </c>
      <c r="AC34">
        <f>[1]Input!V34</f>
        <v>13178.26</v>
      </c>
      <c r="AD34">
        <f>[1]Input!W34</f>
        <v>6.4299999999999996E-2</v>
      </c>
      <c r="AE34">
        <f>[1]Input!X34</f>
        <v>-0.29162145869395317</v>
      </c>
      <c r="AF34">
        <f>[1]Input!Y34</f>
        <v>0.75890259740259736</v>
      </c>
      <c r="AG34">
        <f>[1]Input!Z34</f>
        <v>0.76600000000000001</v>
      </c>
      <c r="AH34">
        <f>[1]Input!AA34</f>
        <v>0.80429707792207783</v>
      </c>
      <c r="AI34">
        <f>[1]Input!AB34</f>
        <v>0.123</v>
      </c>
      <c r="AJ34">
        <f>[1]Input!AC34</f>
        <v>0.54124188311688315</v>
      </c>
      <c r="AK34">
        <f>[1]Input!AD34</f>
        <v>7.2999999999999995E-2</v>
      </c>
      <c r="AL34">
        <f>[1]Input!AE34</f>
        <v>0.55870129870129859</v>
      </c>
      <c r="AM34">
        <f>[1]Input!AF34</f>
        <v>3.7999999999999999E-2</v>
      </c>
      <c r="AN34">
        <f>[1]Input!AG34</f>
        <v>0.56335714285714278</v>
      </c>
      <c r="AO34">
        <f>[1]Input!AH34</f>
        <v>0.17100000000000001</v>
      </c>
      <c r="AP34">
        <f>[1]Input!AI34</f>
        <v>0.7065243506493506</v>
      </c>
      <c r="AQ34">
        <f>[1]Input!AJ34</f>
        <v>0.248</v>
      </c>
      <c r="AR34">
        <f>[1]Input!AK34</f>
        <v>0.80895292207792191</v>
      </c>
      <c r="AS34">
        <f>[1]Input!AL34</f>
        <v>0.30599999999999999</v>
      </c>
      <c r="AT34">
        <f>[1]Input!AM34</f>
        <v>0.82641233766233757</v>
      </c>
      <c r="AU34">
        <f>[1]Input!AN34</f>
        <v>0.27600000000000002</v>
      </c>
      <c r="AV34">
        <f>[1]Input!AO34</f>
        <v>0.39691071428571428</v>
      </c>
      <c r="AW34">
        <f>[1]Input!AP34</f>
        <v>6.9000000000000006E-2</v>
      </c>
      <c r="AX34">
        <f>[1]Input!AQ34</f>
        <v>0.61689935064935064</v>
      </c>
      <c r="AY34">
        <f>[1]Input!AR34</f>
        <v>0.27400000000000002</v>
      </c>
      <c r="AZ34">
        <f>[1]Input!AS34</f>
        <v>0.8531834415584415</v>
      </c>
      <c r="BA34">
        <f>[1]Input!AT34</f>
        <v>0.54</v>
      </c>
      <c r="BB34">
        <f>[1]Input!AU34</f>
        <v>1.0231217532467531</v>
      </c>
    </row>
    <row r="35" spans="1:54" x14ac:dyDescent="0.2">
      <c r="A35" t="str">
        <f>[1]Input!A35</f>
        <v>Blue</v>
      </c>
      <c r="B35">
        <f>[1]Input!B35</f>
        <v>1</v>
      </c>
      <c r="C35">
        <f>[1]Input!C35</f>
        <v>10</v>
      </c>
      <c r="D35" t="str">
        <f>[1]Input!D35</f>
        <v>110</v>
      </c>
      <c r="E35" t="str">
        <f>[1]Input!E35</f>
        <v>2008North Carolina</v>
      </c>
      <c r="F35">
        <f>[1]Input!F35</f>
        <v>2008</v>
      </c>
      <c r="G35" t="str">
        <f>[1]Input!G35</f>
        <v>North Carolina</v>
      </c>
      <c r="H35">
        <v>0.92</v>
      </c>
      <c r="I35" t="str">
        <f>[1]Input!H35</f>
        <v>Presidential</v>
      </c>
      <c r="J35">
        <f t="shared" si="0"/>
        <v>-6.9380733998653757E-2</v>
      </c>
      <c r="K35">
        <v>7.2700000000000001E-2</v>
      </c>
      <c r="L35">
        <f t="shared" si="1"/>
        <v>0</v>
      </c>
      <c r="M35">
        <f t="shared" si="2"/>
        <v>0</v>
      </c>
      <c r="O35">
        <f>[1]Input!J35</f>
        <v>0</v>
      </c>
      <c r="P35">
        <f>[1]Input!K35</f>
        <v>2128474</v>
      </c>
      <c r="Q35">
        <f>[1]Input!L35</f>
        <v>2142651</v>
      </c>
      <c r="R35">
        <f>[1]Input!M35</f>
        <v>1</v>
      </c>
      <c r="S35">
        <f>[1]Input!N35</f>
        <v>3.3192660013462495E-3</v>
      </c>
      <c r="T35">
        <f>[1]Input!O35</f>
        <v>45</v>
      </c>
      <c r="U35">
        <f t="shared" si="3"/>
        <v>0.66700000000000004</v>
      </c>
      <c r="V35">
        <f t="shared" si="4"/>
        <v>0.44658541290007814</v>
      </c>
      <c r="W35">
        <f>[1]Input!P35</f>
        <v>23</v>
      </c>
      <c r="X35">
        <f>[1]Input!Q35</f>
        <v>0.58850574712643677</v>
      </c>
      <c r="Y35">
        <f>[1]Input!R35</f>
        <v>-0.46436781609195399</v>
      </c>
      <c r="Z35">
        <f>[1]Input!S35</f>
        <v>0.05</v>
      </c>
      <c r="AA35">
        <f>[1]Input!T35</f>
        <v>1477.18</v>
      </c>
      <c r="AB35">
        <f>[1]Input!U35</f>
        <v>3.5299999999999998E-2</v>
      </c>
      <c r="AC35">
        <f>[1]Input!V35</f>
        <v>13178.26</v>
      </c>
      <c r="AD35">
        <f>[1]Input!W35</f>
        <v>6.4299999999999996E-2</v>
      </c>
      <c r="AE35">
        <f>[1]Input!X35</f>
        <v>-0.29162145869395317</v>
      </c>
      <c r="AF35">
        <f>[1]Input!Y35</f>
        <v>0.69327922077922088</v>
      </c>
      <c r="AG35">
        <f>[1]Input!Z35</f>
        <v>0.76600000000000001</v>
      </c>
      <c r="AH35">
        <f>[1]Input!AA35</f>
        <v>0.73474837662337666</v>
      </c>
      <c r="AI35">
        <f>[1]Input!AB35</f>
        <v>0.123</v>
      </c>
      <c r="AJ35">
        <f>[1]Input!AC35</f>
        <v>0.49443993506493517</v>
      </c>
      <c r="AK35">
        <f>[1]Input!AD35</f>
        <v>7.2999999999999995E-2</v>
      </c>
      <c r="AL35">
        <f>[1]Input!AE35</f>
        <v>0.51038961038961039</v>
      </c>
      <c r="AM35">
        <f>[1]Input!AF35</f>
        <v>3.7999999999999999E-2</v>
      </c>
      <c r="AN35">
        <f>[1]Input!AG35</f>
        <v>0.51464285714285718</v>
      </c>
      <c r="AO35">
        <f>[1]Input!AH35</f>
        <v>0.17100000000000001</v>
      </c>
      <c r="AP35">
        <f>[1]Input!AI35</f>
        <v>0.64543019480519481</v>
      </c>
      <c r="AQ35">
        <f>[1]Input!AJ35</f>
        <v>0.248</v>
      </c>
      <c r="AR35">
        <f>[1]Input!AK35</f>
        <v>0.73900162337662345</v>
      </c>
      <c r="AS35">
        <f>[1]Input!AL35</f>
        <v>0.30599999999999999</v>
      </c>
      <c r="AT35">
        <f>[1]Input!AM35</f>
        <v>0.75495129870129873</v>
      </c>
      <c r="AU35">
        <f>[1]Input!AN35</f>
        <v>0.27600000000000002</v>
      </c>
      <c r="AV35">
        <f>[1]Input!AO35</f>
        <v>0.36258928571428578</v>
      </c>
      <c r="AW35">
        <f>[1]Input!AP35</f>
        <v>6.9000000000000006E-2</v>
      </c>
      <c r="AX35">
        <f>[1]Input!AQ35</f>
        <v>0.56355519480519489</v>
      </c>
      <c r="AY35">
        <f>[1]Input!AR35</f>
        <v>0.27400000000000002</v>
      </c>
      <c r="AZ35">
        <f>[1]Input!AS35</f>
        <v>0.77940746753246759</v>
      </c>
      <c r="BA35">
        <f>[1]Input!AT35</f>
        <v>0.54</v>
      </c>
      <c r="BB35">
        <f>[1]Input!AU35</f>
        <v>0.93465097402597408</v>
      </c>
    </row>
    <row r="36" spans="1:54" x14ac:dyDescent="0.2">
      <c r="A36" t="str">
        <f>[1]Input!A36</f>
        <v>Blue</v>
      </c>
      <c r="B36">
        <f>[1]Input!B36</f>
        <v>1</v>
      </c>
      <c r="C36">
        <f>[1]Input!C36</f>
        <v>11</v>
      </c>
      <c r="D36" t="str">
        <f>[1]Input!D36</f>
        <v>111</v>
      </c>
      <c r="E36" t="str">
        <f>[1]Input!E36</f>
        <v>2008Wisconsin</v>
      </c>
      <c r="F36">
        <f>[1]Input!F36</f>
        <v>2008</v>
      </c>
      <c r="G36" t="str">
        <f>[1]Input!G36</f>
        <v>Wisconsin</v>
      </c>
      <c r="H36">
        <v>1.1000000000000001</v>
      </c>
      <c r="I36" t="str">
        <f>[1]Input!H36</f>
        <v>Presidential</v>
      </c>
      <c r="J36">
        <f t="shared" si="0"/>
        <v>6.8413564956368259E-2</v>
      </c>
      <c r="K36">
        <v>7.2700000000000001E-2</v>
      </c>
      <c r="L36">
        <f t="shared" si="1"/>
        <v>0</v>
      </c>
      <c r="M36">
        <f t="shared" si="2"/>
        <v>0</v>
      </c>
      <c r="O36">
        <f>[1]Input!J36</f>
        <v>0</v>
      </c>
      <c r="P36">
        <f>[1]Input!K36</f>
        <v>1262393</v>
      </c>
      <c r="Q36">
        <f>[1]Input!L36</f>
        <v>1677211</v>
      </c>
      <c r="R36">
        <f>[1]Input!M36</f>
        <v>1</v>
      </c>
      <c r="S36">
        <f>[1]Input!N36</f>
        <v>0.14111356495636826</v>
      </c>
      <c r="T36">
        <f>[1]Input!O36</f>
        <v>45</v>
      </c>
      <c r="U36">
        <f t="shared" si="3"/>
        <v>0.79749999999999999</v>
      </c>
      <c r="V36">
        <f t="shared" si="4"/>
        <v>0.53396081977183263</v>
      </c>
      <c r="W36">
        <f>[1]Input!P36</f>
        <v>23</v>
      </c>
      <c r="X36">
        <f>[1]Input!Q36</f>
        <v>0.58850574712643677</v>
      </c>
      <c r="Y36">
        <f>[1]Input!R36</f>
        <v>-0.46436781609195399</v>
      </c>
      <c r="Z36">
        <f>[1]Input!S36</f>
        <v>0.05</v>
      </c>
      <c r="AA36">
        <f>[1]Input!T36</f>
        <v>1477.18</v>
      </c>
      <c r="AB36">
        <f>[1]Input!U36</f>
        <v>3.5299999999999998E-2</v>
      </c>
      <c r="AC36">
        <f>[1]Input!V36</f>
        <v>13178.26</v>
      </c>
      <c r="AD36">
        <f>[1]Input!W36</f>
        <v>6.4299999999999996E-2</v>
      </c>
      <c r="AE36">
        <f>[1]Input!X36</f>
        <v>-0.29162145869395317</v>
      </c>
      <c r="AF36">
        <f>[1]Input!Y36</f>
        <v>0.76631168831168839</v>
      </c>
      <c r="AG36">
        <f>[1]Input!Z36</f>
        <v>0.76600000000000001</v>
      </c>
      <c r="AH36">
        <f>[1]Input!AA36</f>
        <v>0.81214935064935057</v>
      </c>
      <c r="AI36">
        <f>[1]Input!AB36</f>
        <v>0.123</v>
      </c>
      <c r="AJ36">
        <f>[1]Input!AC36</f>
        <v>0.54652597402597403</v>
      </c>
      <c r="AK36">
        <f>[1]Input!AD36</f>
        <v>7.2999999999999995E-2</v>
      </c>
      <c r="AL36">
        <f>[1]Input!AE36</f>
        <v>0.56415584415584419</v>
      </c>
      <c r="AM36">
        <f>[1]Input!AF36</f>
        <v>3.7999999999999999E-2</v>
      </c>
      <c r="AN36">
        <f>[1]Input!AG36</f>
        <v>0.56885714285714284</v>
      </c>
      <c r="AO36">
        <f>[1]Input!AH36</f>
        <v>0.17100000000000001</v>
      </c>
      <c r="AP36">
        <f>[1]Input!AI36</f>
        <v>0.7134220779220779</v>
      </c>
      <c r="AQ36">
        <f>[1]Input!AJ36</f>
        <v>0.248</v>
      </c>
      <c r="AR36">
        <f>[1]Input!AK36</f>
        <v>0.81685064935064933</v>
      </c>
      <c r="AS36">
        <f>[1]Input!AL36</f>
        <v>0.30599999999999999</v>
      </c>
      <c r="AT36">
        <f>[1]Input!AM36</f>
        <v>0.83448051948051949</v>
      </c>
      <c r="AU36">
        <f>[1]Input!AN36</f>
        <v>0.27600000000000002</v>
      </c>
      <c r="AV36">
        <f>[1]Input!AO36</f>
        <v>0.4007857142857143</v>
      </c>
      <c r="AW36">
        <f>[1]Input!AP36</f>
        <v>6.9000000000000006E-2</v>
      </c>
      <c r="AX36">
        <f>[1]Input!AQ36</f>
        <v>0.62292207792207799</v>
      </c>
      <c r="AY36">
        <f>[1]Input!AR36</f>
        <v>0.27400000000000002</v>
      </c>
      <c r="AZ36">
        <f>[1]Input!AS36</f>
        <v>0.86151298701298695</v>
      </c>
      <c r="BA36">
        <f>[1]Input!AT36</f>
        <v>0.54</v>
      </c>
      <c r="BB36">
        <f>[1]Input!AU36</f>
        <v>1.0331103896103897</v>
      </c>
    </row>
    <row r="37" spans="1:54" x14ac:dyDescent="0.2">
      <c r="A37" t="str">
        <f>[1]Input!A37</f>
        <v>Blue</v>
      </c>
      <c r="B37">
        <f>[1]Input!B37</f>
        <v>1</v>
      </c>
      <c r="C37">
        <f>[1]Input!C37</f>
        <v>12</v>
      </c>
      <c r="D37" t="str">
        <f>[1]Input!D37</f>
        <v>112</v>
      </c>
      <c r="E37" t="str">
        <f>[1]Input!E37</f>
        <v>2008Virginia</v>
      </c>
      <c r="F37">
        <f>[1]Input!F37</f>
        <v>2008</v>
      </c>
      <c r="G37" t="str">
        <f>[1]Input!G37</f>
        <v>Virginia</v>
      </c>
      <c r="H37">
        <v>0.95</v>
      </c>
      <c r="I37" t="str">
        <f>[1]Input!H37</f>
        <v>Presidential</v>
      </c>
      <c r="J37">
        <f t="shared" si="0"/>
        <v>-9.0483118774489224E-3</v>
      </c>
      <c r="K37">
        <v>7.2700000000000001E-2</v>
      </c>
      <c r="L37">
        <f t="shared" si="1"/>
        <v>0</v>
      </c>
      <c r="M37">
        <f t="shared" si="2"/>
        <v>0</v>
      </c>
      <c r="O37">
        <f>[1]Input!J37</f>
        <v>0</v>
      </c>
      <c r="P37">
        <f>[1]Input!K37</f>
        <v>1725005</v>
      </c>
      <c r="Q37">
        <f>[1]Input!L37</f>
        <v>1959532</v>
      </c>
      <c r="R37">
        <f>[1]Input!M37</f>
        <v>1</v>
      </c>
      <c r="S37">
        <f>[1]Input!N37</f>
        <v>6.3651688122551078E-2</v>
      </c>
      <c r="T37">
        <f>[1]Input!O37</f>
        <v>45</v>
      </c>
      <c r="U37">
        <f t="shared" si="3"/>
        <v>0.68874999999999997</v>
      </c>
      <c r="V37">
        <f t="shared" si="4"/>
        <v>0.46114798071203716</v>
      </c>
      <c r="W37">
        <f>[1]Input!P37</f>
        <v>23</v>
      </c>
      <c r="X37">
        <f>[1]Input!Q37</f>
        <v>0.58850574712643677</v>
      </c>
      <c r="Y37">
        <f>[1]Input!R37</f>
        <v>-0.46436781609195399</v>
      </c>
      <c r="Z37">
        <f>[1]Input!S37</f>
        <v>0.05</v>
      </c>
      <c r="AA37">
        <f>[1]Input!T37</f>
        <v>1477.18</v>
      </c>
      <c r="AB37">
        <f>[1]Input!U37</f>
        <v>3.5299999999999998E-2</v>
      </c>
      <c r="AC37">
        <f>[1]Input!V37</f>
        <v>13178.26</v>
      </c>
      <c r="AD37">
        <f>[1]Input!W37</f>
        <v>6.4299999999999996E-2</v>
      </c>
      <c r="AE37">
        <f>[1]Input!X37</f>
        <v>-0.29162145869395317</v>
      </c>
      <c r="AF37">
        <f>[1]Input!Y37</f>
        <v>0.70915584415584421</v>
      </c>
      <c r="AG37">
        <f>[1]Input!Z37</f>
        <v>0.76600000000000001</v>
      </c>
      <c r="AH37">
        <f>[1]Input!AA37</f>
        <v>0.75157467532467537</v>
      </c>
      <c r="AI37">
        <f>[1]Input!AB37</f>
        <v>0.123</v>
      </c>
      <c r="AJ37">
        <f>[1]Input!AC37</f>
        <v>0.50576298701298705</v>
      </c>
      <c r="AK37">
        <f>[1]Input!AD37</f>
        <v>7.2999999999999995E-2</v>
      </c>
      <c r="AL37">
        <f>[1]Input!AE37</f>
        <v>0.52207792207792214</v>
      </c>
      <c r="AM37">
        <f>[1]Input!AF37</f>
        <v>3.7999999999999999E-2</v>
      </c>
      <c r="AN37">
        <f>[1]Input!AG37</f>
        <v>0.52642857142857147</v>
      </c>
      <c r="AO37">
        <f>[1]Input!AH37</f>
        <v>0.17100000000000001</v>
      </c>
      <c r="AP37">
        <f>[1]Input!AI37</f>
        <v>0.66021103896103905</v>
      </c>
      <c r="AQ37">
        <f>[1]Input!AJ37</f>
        <v>0.248</v>
      </c>
      <c r="AR37">
        <f>[1]Input!AK37</f>
        <v>0.75592532467532469</v>
      </c>
      <c r="AS37">
        <f>[1]Input!AL37</f>
        <v>0.30599999999999999</v>
      </c>
      <c r="AT37">
        <f>[1]Input!AM37</f>
        <v>0.77224025974025978</v>
      </c>
      <c r="AU37">
        <f>[1]Input!AN37</f>
        <v>0.27600000000000002</v>
      </c>
      <c r="AV37">
        <f>[1]Input!AO37</f>
        <v>0.37089285714285719</v>
      </c>
      <c r="AW37">
        <f>[1]Input!AP37</f>
        <v>6.9000000000000006E-2</v>
      </c>
      <c r="AX37">
        <f>[1]Input!AQ37</f>
        <v>0.57646103896103906</v>
      </c>
      <c r="AY37">
        <f>[1]Input!AR37</f>
        <v>0.27400000000000002</v>
      </c>
      <c r="AZ37">
        <f>[1]Input!AS37</f>
        <v>0.79725649350649352</v>
      </c>
      <c r="BA37">
        <f>[1]Input!AT37</f>
        <v>0.54</v>
      </c>
      <c r="BB37">
        <f>[1]Input!AU37</f>
        <v>0.95605519480519496</v>
      </c>
    </row>
    <row r="38" spans="1:54" x14ac:dyDescent="0.2">
      <c r="A38" t="str">
        <f>[1]Input!A38</f>
        <v>Red</v>
      </c>
      <c r="B38">
        <f>[1]Input!B38</f>
        <v>1</v>
      </c>
      <c r="C38">
        <f>[1]Input!C38</f>
        <v>1</v>
      </c>
      <c r="D38" t="str">
        <f>[1]Input!D38</f>
        <v>11</v>
      </c>
      <c r="E38" t="str">
        <f>[1]Input!E38</f>
        <v>2004Ohio</v>
      </c>
      <c r="F38">
        <f>[1]Input!F38</f>
        <v>2004</v>
      </c>
      <c r="G38" t="str">
        <f>[1]Input!G38</f>
        <v>Ohio</v>
      </c>
      <c r="H38">
        <v>1.07</v>
      </c>
      <c r="I38" t="str">
        <f>[1]Input!H38</f>
        <v>Presidential</v>
      </c>
      <c r="J38">
        <f t="shared" si="0"/>
        <v>3.4247855045630785E-3</v>
      </c>
      <c r="K38">
        <v>-2.46E-2</v>
      </c>
      <c r="L38">
        <f t="shared" si="1"/>
        <v>1</v>
      </c>
      <c r="M38">
        <f t="shared" si="2"/>
        <v>0</v>
      </c>
      <c r="O38">
        <f>[1]Input!J38</f>
        <v>0</v>
      </c>
      <c r="P38">
        <f>[1]Input!K38</f>
        <v>2859768</v>
      </c>
      <c r="Q38">
        <f>[1]Input!L38</f>
        <v>2741167</v>
      </c>
      <c r="R38">
        <f>[1]Input!M38</f>
        <v>0</v>
      </c>
      <c r="S38">
        <f>[1]Input!N38</f>
        <v>-2.1175214495436922E-2</v>
      </c>
      <c r="T38">
        <f>[1]Input!O38</f>
        <v>-5</v>
      </c>
      <c r="U38">
        <f t="shared" si="3"/>
        <v>0.50824999999999998</v>
      </c>
      <c r="V38">
        <f t="shared" si="4"/>
        <v>0.73753724245865282</v>
      </c>
      <c r="W38">
        <f>[1]Input!P38</f>
        <v>3</v>
      </c>
      <c r="X38">
        <f>[1]Input!Q38</f>
        <v>-0.53563218390804601</v>
      </c>
      <c r="Y38">
        <f>[1]Input!R38</f>
        <v>-0.52873563218390807</v>
      </c>
      <c r="Z38">
        <f>[1]Input!S38</f>
        <v>5.7000000000000002E-2</v>
      </c>
      <c r="AA38">
        <f>[1]Input!T38</f>
        <v>965.23</v>
      </c>
      <c r="AB38">
        <f>[1]Input!U38</f>
        <v>0.26379999999999998</v>
      </c>
      <c r="AC38">
        <f>[1]Input!V38</f>
        <v>9006.64</v>
      </c>
      <c r="AD38">
        <f>[1]Input!W38</f>
        <v>0.25319999999999998</v>
      </c>
      <c r="AE38">
        <f>[1]Input!X38</f>
        <v>3.7857428496944436</v>
      </c>
      <c r="AF38">
        <f>[1]Input!Y38</f>
        <v>0.71468219633943442</v>
      </c>
      <c r="AG38">
        <f>[1]Input!Z38</f>
        <v>0.79500000000000004</v>
      </c>
      <c r="AH38">
        <f>[1]Input!AA38</f>
        <v>0.68244925124792022</v>
      </c>
      <c r="AI38">
        <f>[1]Input!AB38</f>
        <v>0.111</v>
      </c>
      <c r="AJ38">
        <f>[1]Input!AC38</f>
        <v>0.47682529118136446</v>
      </c>
      <c r="AK38">
        <f>[1]Input!AD38</f>
        <v>5.8999999999999997E-2</v>
      </c>
      <c r="AL38">
        <f>[1]Input!AE38</f>
        <v>0.49905490848585699</v>
      </c>
      <c r="AM38">
        <f>[1]Input!AF38</f>
        <v>3.5999999999999997E-2</v>
      </c>
      <c r="AN38">
        <f>[1]Input!AG38</f>
        <v>0.5001663893510816</v>
      </c>
      <c r="AO38">
        <f>[1]Input!AH38</f>
        <v>0.16</v>
      </c>
      <c r="AP38">
        <f>[1]Input!AI38</f>
        <v>0.66133111480865225</v>
      </c>
      <c r="AQ38">
        <f>[1]Input!AJ38</f>
        <v>0.27300000000000002</v>
      </c>
      <c r="AR38">
        <f>[1]Input!AK38</f>
        <v>0.76692179700499175</v>
      </c>
      <c r="AS38">
        <f>[1]Input!AL38</f>
        <v>0.30599999999999999</v>
      </c>
      <c r="AT38">
        <f>[1]Input!AM38</f>
        <v>0.77470216306156414</v>
      </c>
      <c r="AU38">
        <f>[1]Input!AN38</f>
        <v>0.26100000000000001</v>
      </c>
      <c r="AV38">
        <f>[1]Input!AO38</f>
        <v>0.37679201331114814</v>
      </c>
      <c r="AW38">
        <f>[1]Input!AP38</f>
        <v>0.08</v>
      </c>
      <c r="AX38">
        <f>[1]Input!AQ38</f>
        <v>0.58686189683860246</v>
      </c>
      <c r="AY38">
        <f>[1]Input!AR38</f>
        <v>0.28599999999999998</v>
      </c>
      <c r="AZ38">
        <f>[1]Input!AS38</f>
        <v>0.79804326123128122</v>
      </c>
      <c r="BA38">
        <f>[1]Input!AT38</f>
        <v>0.52100000000000002</v>
      </c>
      <c r="BB38">
        <f>[1]Input!AU38</f>
        <v>0.97699168053244601</v>
      </c>
    </row>
    <row r="39" spans="1:54" x14ac:dyDescent="0.2">
      <c r="A39" t="str">
        <f>[1]Input!A39</f>
        <v>Blue</v>
      </c>
      <c r="B39">
        <f>[1]Input!B39</f>
        <v>1</v>
      </c>
      <c r="C39">
        <f>[1]Input!C39</f>
        <v>2</v>
      </c>
      <c r="D39" t="str">
        <f>[1]Input!D39</f>
        <v>12</v>
      </c>
      <c r="E39" t="str">
        <f>[1]Input!E39</f>
        <v>2004Pennsylvania</v>
      </c>
      <c r="F39">
        <f>[1]Input!F39</f>
        <v>2004</v>
      </c>
      <c r="G39" t="str">
        <f>[1]Input!G39</f>
        <v>Pennsylvania</v>
      </c>
      <c r="H39">
        <v>0.93</v>
      </c>
      <c r="I39" t="str">
        <f>[1]Input!H39</f>
        <v>Presidential</v>
      </c>
      <c r="J39">
        <f t="shared" si="0"/>
        <v>4.9765641941247836E-2</v>
      </c>
      <c r="K39">
        <v>-2.46E-2</v>
      </c>
      <c r="L39">
        <f t="shared" si="1"/>
        <v>1</v>
      </c>
      <c r="M39">
        <f t="shared" si="2"/>
        <v>0</v>
      </c>
      <c r="O39">
        <f>[1]Input!J39</f>
        <v>0</v>
      </c>
      <c r="P39">
        <f>[1]Input!K39</f>
        <v>2793847</v>
      </c>
      <c r="Q39">
        <f>[1]Input!L39</f>
        <v>2938095</v>
      </c>
      <c r="R39">
        <f>[1]Input!M39</f>
        <v>1</v>
      </c>
      <c r="S39">
        <f>[1]Input!N39</f>
        <v>2.5165641941247836E-2</v>
      </c>
      <c r="T39">
        <f>[1]Input!O39</f>
        <v>-5</v>
      </c>
      <c r="U39">
        <f t="shared" si="3"/>
        <v>0.44174999999999998</v>
      </c>
      <c r="V39">
        <f t="shared" si="4"/>
        <v>0.64103704251079174</v>
      </c>
      <c r="W39">
        <f>[1]Input!P39</f>
        <v>3</v>
      </c>
      <c r="X39">
        <f>[1]Input!Q39</f>
        <v>-0.53563218390804601</v>
      </c>
      <c r="Y39">
        <f>[1]Input!R39</f>
        <v>-0.52873563218390807</v>
      </c>
      <c r="Z39">
        <f>[1]Input!S39</f>
        <v>5.7000000000000002E-2</v>
      </c>
      <c r="AA39">
        <f>[1]Input!T39</f>
        <v>965.23</v>
      </c>
      <c r="AB39">
        <f>[1]Input!U39</f>
        <v>0.26379999999999998</v>
      </c>
      <c r="AC39">
        <f>[1]Input!V39</f>
        <v>9006.64</v>
      </c>
      <c r="AD39">
        <f>[1]Input!W39</f>
        <v>0.25319999999999998</v>
      </c>
      <c r="AE39">
        <f>[1]Input!X39</f>
        <v>3.7857428496944436</v>
      </c>
      <c r="AF39">
        <f>[1]Input!Y39</f>
        <v>0.66974708818635609</v>
      </c>
      <c r="AG39">
        <f>[1]Input!Z39</f>
        <v>0.79500000000000004</v>
      </c>
      <c r="AH39">
        <f>[1]Input!AA39</f>
        <v>0.6395407653910149</v>
      </c>
      <c r="AI39">
        <f>[1]Input!AB39</f>
        <v>0.111</v>
      </c>
      <c r="AJ39">
        <f>[1]Input!AC39</f>
        <v>0.44684525790349416</v>
      </c>
      <c r="AK39">
        <f>[1]Input!AD39</f>
        <v>5.8999999999999997E-2</v>
      </c>
      <c r="AL39">
        <f>[1]Input!AE39</f>
        <v>0.46767720465890184</v>
      </c>
      <c r="AM39">
        <f>[1]Input!AF39</f>
        <v>3.5999999999999997E-2</v>
      </c>
      <c r="AN39">
        <f>[1]Input!AG39</f>
        <v>0.46871880199667221</v>
      </c>
      <c r="AO39">
        <f>[1]Input!AH39</f>
        <v>0.16</v>
      </c>
      <c r="AP39">
        <f>[1]Input!AI39</f>
        <v>0.61975041597337766</v>
      </c>
      <c r="AQ39">
        <f>[1]Input!AJ39</f>
        <v>0.27300000000000002</v>
      </c>
      <c r="AR39">
        <f>[1]Input!AK39</f>
        <v>0.71870216306156398</v>
      </c>
      <c r="AS39">
        <f>[1]Input!AL39</f>
        <v>0.30599999999999999</v>
      </c>
      <c r="AT39">
        <f>[1]Input!AM39</f>
        <v>0.72599334442595664</v>
      </c>
      <c r="AU39">
        <f>[1]Input!AN39</f>
        <v>0.26100000000000001</v>
      </c>
      <c r="AV39">
        <f>[1]Input!AO39</f>
        <v>0.35310149750415976</v>
      </c>
      <c r="AW39">
        <f>[1]Input!AP39</f>
        <v>0.08</v>
      </c>
      <c r="AX39">
        <f>[1]Input!AQ39</f>
        <v>0.54996339434276209</v>
      </c>
      <c r="AY39">
        <f>[1]Input!AR39</f>
        <v>0.28599999999999998</v>
      </c>
      <c r="AZ39">
        <f>[1]Input!AS39</f>
        <v>0.74786688851913474</v>
      </c>
      <c r="BA39">
        <f>[1]Input!AT39</f>
        <v>0.52100000000000002</v>
      </c>
      <c r="BB39">
        <f>[1]Input!AU39</f>
        <v>0.91556405990016632</v>
      </c>
    </row>
    <row r="40" spans="1:54" x14ac:dyDescent="0.2">
      <c r="A40" t="str">
        <f>[1]Input!A40</f>
        <v>Blue</v>
      </c>
      <c r="B40">
        <f>[1]Input!B40</f>
        <v>1</v>
      </c>
      <c r="C40">
        <f>[1]Input!C40</f>
        <v>3</v>
      </c>
      <c r="D40" t="str">
        <f>[1]Input!D40</f>
        <v>13</v>
      </c>
      <c r="E40" t="str">
        <f>[1]Input!E40</f>
        <v>2004Michigan</v>
      </c>
      <c r="F40">
        <f>[1]Input!F40</f>
        <v>2004</v>
      </c>
      <c r="G40" t="str">
        <f>[1]Input!G40</f>
        <v>Michigan</v>
      </c>
      <c r="H40">
        <v>1.03</v>
      </c>
      <c r="I40" t="str">
        <f>[1]Input!H40</f>
        <v>Presidential</v>
      </c>
      <c r="J40">
        <f t="shared" si="0"/>
        <v>5.9116889359304092E-2</v>
      </c>
      <c r="K40">
        <v>-2.46E-2</v>
      </c>
      <c r="L40">
        <f t="shared" si="1"/>
        <v>1</v>
      </c>
      <c r="M40">
        <f t="shared" si="2"/>
        <v>0</v>
      </c>
      <c r="O40">
        <f>[1]Input!J40</f>
        <v>0</v>
      </c>
      <c r="P40">
        <f>[1]Input!K40</f>
        <v>2313746</v>
      </c>
      <c r="Q40">
        <f>[1]Input!L40</f>
        <v>2479183</v>
      </c>
      <c r="R40">
        <f>[1]Input!M40</f>
        <v>1</v>
      </c>
      <c r="S40">
        <f>[1]Input!N40</f>
        <v>3.4516889359304088E-2</v>
      </c>
      <c r="T40">
        <f>[1]Input!O40</f>
        <v>-5</v>
      </c>
      <c r="U40">
        <f t="shared" si="3"/>
        <v>0.48924999999999996</v>
      </c>
      <c r="V40">
        <f t="shared" si="4"/>
        <v>0.70996575675926388</v>
      </c>
      <c r="W40">
        <f>[1]Input!P40</f>
        <v>3</v>
      </c>
      <c r="X40">
        <f>[1]Input!Q40</f>
        <v>-0.53563218390804601</v>
      </c>
      <c r="Y40">
        <f>[1]Input!R40</f>
        <v>-0.52873563218390807</v>
      </c>
      <c r="Z40">
        <f>[1]Input!S40</f>
        <v>5.7000000000000002E-2</v>
      </c>
      <c r="AA40">
        <f>[1]Input!T40</f>
        <v>965.23</v>
      </c>
      <c r="AB40">
        <f>[1]Input!U40</f>
        <v>0.26379999999999998</v>
      </c>
      <c r="AC40">
        <f>[1]Input!V40</f>
        <v>9006.64</v>
      </c>
      <c r="AD40">
        <f>[1]Input!W40</f>
        <v>0.25319999999999998</v>
      </c>
      <c r="AE40">
        <f>[1]Input!X40</f>
        <v>3.7857428496944436</v>
      </c>
      <c r="AF40">
        <f>[1]Input!Y40</f>
        <v>0.71254242928452594</v>
      </c>
      <c r="AG40">
        <f>[1]Input!Z40</f>
        <v>0.79500000000000004</v>
      </c>
      <c r="AH40">
        <f>[1]Input!AA40</f>
        <v>0.68040599001663904</v>
      </c>
      <c r="AI40">
        <f>[1]Input!AB40</f>
        <v>0.111</v>
      </c>
      <c r="AJ40">
        <f>[1]Input!AC40</f>
        <v>0.47539767054908488</v>
      </c>
      <c r="AK40">
        <f>[1]Input!AD40</f>
        <v>5.8999999999999997E-2</v>
      </c>
      <c r="AL40">
        <f>[1]Input!AE40</f>
        <v>0.49756073211314483</v>
      </c>
      <c r="AM40">
        <f>[1]Input!AF40</f>
        <v>3.5999999999999997E-2</v>
      </c>
      <c r="AN40">
        <f>[1]Input!AG40</f>
        <v>0.49866888519134783</v>
      </c>
      <c r="AO40">
        <f>[1]Input!AH40</f>
        <v>0.16</v>
      </c>
      <c r="AP40">
        <f>[1]Input!AI40</f>
        <v>0.65935108153078203</v>
      </c>
      <c r="AQ40">
        <f>[1]Input!AJ40</f>
        <v>0.27300000000000002</v>
      </c>
      <c r="AR40">
        <f>[1]Input!AK40</f>
        <v>0.76462562396006661</v>
      </c>
      <c r="AS40">
        <f>[1]Input!AL40</f>
        <v>0.30599999999999999</v>
      </c>
      <c r="AT40">
        <f>[1]Input!AM40</f>
        <v>0.7723826955074875</v>
      </c>
      <c r="AU40">
        <f>[1]Input!AN40</f>
        <v>0.26100000000000001</v>
      </c>
      <c r="AV40">
        <f>[1]Input!AO40</f>
        <v>0.37566389351081536</v>
      </c>
      <c r="AW40">
        <f>[1]Input!AP40</f>
        <v>0.08</v>
      </c>
      <c r="AX40">
        <f>[1]Input!AQ40</f>
        <v>0.58510482529118146</v>
      </c>
      <c r="AY40">
        <f>[1]Input!AR40</f>
        <v>0.28599999999999998</v>
      </c>
      <c r="AZ40">
        <f>[1]Input!AS40</f>
        <v>0.79565391014975051</v>
      </c>
      <c r="BA40">
        <f>[1]Input!AT40</f>
        <v>0.52100000000000002</v>
      </c>
      <c r="BB40">
        <f>[1]Input!AU40</f>
        <v>0.97406655574043277</v>
      </c>
    </row>
    <row r="41" spans="1:54" x14ac:dyDescent="0.2">
      <c r="A41" t="str">
        <f>[1]Input!A41</f>
        <v>Red</v>
      </c>
      <c r="B41">
        <f>[1]Input!B41</f>
        <v>1</v>
      </c>
      <c r="C41">
        <f>[1]Input!C41</f>
        <v>4</v>
      </c>
      <c r="D41" t="str">
        <f>[1]Input!D41</f>
        <v>14</v>
      </c>
      <c r="E41" t="str">
        <f>[1]Input!E41</f>
        <v>2004Florida</v>
      </c>
      <c r="F41">
        <f>[1]Input!F41</f>
        <v>2004</v>
      </c>
      <c r="G41" t="str">
        <f>[1]Input!G41</f>
        <v>Florida</v>
      </c>
      <c r="H41">
        <v>1.05</v>
      </c>
      <c r="I41" t="str">
        <f>[1]Input!H41</f>
        <v>Presidential</v>
      </c>
      <c r="J41">
        <f t="shared" si="0"/>
        <v>-2.5873591513375743E-2</v>
      </c>
      <c r="K41">
        <v>-2.46E-2</v>
      </c>
      <c r="L41">
        <f t="shared" si="1"/>
        <v>1</v>
      </c>
      <c r="M41">
        <f t="shared" si="2"/>
        <v>0</v>
      </c>
      <c r="O41">
        <f>[1]Input!J41</f>
        <v>0</v>
      </c>
      <c r="P41">
        <f>[1]Input!K41</f>
        <v>3964522</v>
      </c>
      <c r="Q41">
        <f>[1]Input!L41</f>
        <v>3583544</v>
      </c>
      <c r="R41">
        <f>[1]Input!M41</f>
        <v>0</v>
      </c>
      <c r="S41">
        <f>[1]Input!N41</f>
        <v>-5.0473591513375743E-2</v>
      </c>
      <c r="T41">
        <f>[1]Input!O41</f>
        <v>-5</v>
      </c>
      <c r="U41">
        <f t="shared" si="3"/>
        <v>0.49874999999999997</v>
      </c>
      <c r="V41">
        <f t="shared" si="4"/>
        <v>0.72375149960895835</v>
      </c>
      <c r="W41">
        <f>[1]Input!P41</f>
        <v>3</v>
      </c>
      <c r="X41">
        <f>[1]Input!Q41</f>
        <v>-0.53563218390804601</v>
      </c>
      <c r="Y41">
        <f>[1]Input!R41</f>
        <v>-0.52873563218390807</v>
      </c>
      <c r="Z41">
        <f>[1]Input!S41</f>
        <v>5.7000000000000002E-2</v>
      </c>
      <c r="AA41">
        <f>[1]Input!T41</f>
        <v>965.23</v>
      </c>
      <c r="AB41">
        <f>[1]Input!U41</f>
        <v>0.26379999999999998</v>
      </c>
      <c r="AC41">
        <f>[1]Input!V41</f>
        <v>9006.64</v>
      </c>
      <c r="AD41">
        <f>[1]Input!W41</f>
        <v>0.25319999999999998</v>
      </c>
      <c r="AE41">
        <f>[1]Input!X41</f>
        <v>3.7857428496944436</v>
      </c>
      <c r="AF41">
        <f>[1]Input!Y41</f>
        <v>0.68900499168053253</v>
      </c>
      <c r="AG41">
        <f>[1]Input!Z41</f>
        <v>0.79500000000000004</v>
      </c>
      <c r="AH41">
        <f>[1]Input!AA41</f>
        <v>0.65793011647254585</v>
      </c>
      <c r="AI41">
        <f>[1]Input!AB41</f>
        <v>0.111</v>
      </c>
      <c r="AJ41">
        <f>[1]Input!AC41</f>
        <v>0.45969384359401005</v>
      </c>
      <c r="AK41">
        <f>[1]Input!AD41</f>
        <v>5.8999999999999997E-2</v>
      </c>
      <c r="AL41">
        <f>[1]Input!AE41</f>
        <v>0.48112479201331121</v>
      </c>
      <c r="AM41">
        <f>[1]Input!AF41</f>
        <v>3.5999999999999997E-2</v>
      </c>
      <c r="AN41">
        <f>[1]Input!AG41</f>
        <v>0.48219633943427631</v>
      </c>
      <c r="AO41">
        <f>[1]Input!AH41</f>
        <v>0.16</v>
      </c>
      <c r="AP41">
        <f>[1]Input!AI41</f>
        <v>0.63757071547420974</v>
      </c>
      <c r="AQ41">
        <f>[1]Input!AJ41</f>
        <v>0.27300000000000002</v>
      </c>
      <c r="AR41">
        <f>[1]Input!AK41</f>
        <v>0.73936772046589028</v>
      </c>
      <c r="AS41">
        <f>[1]Input!AL41</f>
        <v>0.30599999999999999</v>
      </c>
      <c r="AT41">
        <f>[1]Input!AM41</f>
        <v>0.7468685524126456</v>
      </c>
      <c r="AU41">
        <f>[1]Input!AN41</f>
        <v>0.26100000000000001</v>
      </c>
      <c r="AV41">
        <f>[1]Input!AO41</f>
        <v>0.3632545757071548</v>
      </c>
      <c r="AW41">
        <f>[1]Input!AP41</f>
        <v>0.08</v>
      </c>
      <c r="AX41">
        <f>[1]Input!AQ41</f>
        <v>0.56577703826955084</v>
      </c>
      <c r="AY41">
        <f>[1]Input!AR41</f>
        <v>0.28599999999999998</v>
      </c>
      <c r="AZ41">
        <f>[1]Input!AS41</f>
        <v>0.76937104825291192</v>
      </c>
      <c r="BA41">
        <f>[1]Input!AT41</f>
        <v>0.52100000000000002</v>
      </c>
      <c r="BB41">
        <f>[1]Input!AU41</f>
        <v>0.94189018302828631</v>
      </c>
    </row>
    <row r="42" spans="1:54" x14ac:dyDescent="0.2">
      <c r="A42" t="str">
        <f>[1]Input!A42</f>
        <v>Red</v>
      </c>
      <c r="B42">
        <f>[1]Input!B42</f>
        <v>1</v>
      </c>
      <c r="C42">
        <f>[1]Input!C42</f>
        <v>5</v>
      </c>
      <c r="D42" t="str">
        <f>[1]Input!D42</f>
        <v>15</v>
      </c>
      <c r="E42" t="str">
        <f>[1]Input!E42</f>
        <v>2004Colorado</v>
      </c>
      <c r="F42">
        <f>[1]Input!F42</f>
        <v>2004</v>
      </c>
      <c r="G42" t="str">
        <f>[1]Input!G42</f>
        <v>Colorado</v>
      </c>
      <c r="H42">
        <v>1.1599999999999999</v>
      </c>
      <c r="I42" t="str">
        <f>[1]Input!H42</f>
        <v>Presidential</v>
      </c>
      <c r="J42">
        <f t="shared" si="0"/>
        <v>-2.2724591164852658E-2</v>
      </c>
      <c r="K42">
        <v>-2.46E-2</v>
      </c>
      <c r="L42">
        <f t="shared" si="1"/>
        <v>1</v>
      </c>
      <c r="M42">
        <f t="shared" si="2"/>
        <v>0</v>
      </c>
      <c r="O42">
        <f>[1]Input!J42</f>
        <v>0</v>
      </c>
      <c r="P42">
        <f>[1]Input!K42</f>
        <v>1101255</v>
      </c>
      <c r="Q42">
        <f>[1]Input!L42</f>
        <v>1001732</v>
      </c>
      <c r="R42">
        <f>[1]Input!M42</f>
        <v>0</v>
      </c>
      <c r="S42">
        <f>[1]Input!N42</f>
        <v>-4.7324591164852658E-2</v>
      </c>
      <c r="T42">
        <f>[1]Input!O42</f>
        <v>-5</v>
      </c>
      <c r="U42">
        <f t="shared" si="3"/>
        <v>0.55099999999999993</v>
      </c>
      <c r="V42">
        <f t="shared" si="4"/>
        <v>0.79957308528227777</v>
      </c>
      <c r="W42">
        <f>[1]Input!P42</f>
        <v>3</v>
      </c>
      <c r="X42">
        <f>[1]Input!Q42</f>
        <v>-0.53563218390804601</v>
      </c>
      <c r="Y42">
        <f>[1]Input!R42</f>
        <v>-0.52873563218390807</v>
      </c>
      <c r="Z42">
        <f>[1]Input!S42</f>
        <v>5.7000000000000002E-2</v>
      </c>
      <c r="AA42">
        <f>[1]Input!T42</f>
        <v>965.23</v>
      </c>
      <c r="AB42">
        <f>[1]Input!U42</f>
        <v>0.26379999999999998</v>
      </c>
      <c r="AC42">
        <f>[1]Input!V42</f>
        <v>9006.64</v>
      </c>
      <c r="AD42">
        <f>[1]Input!W42</f>
        <v>0.25319999999999998</v>
      </c>
      <c r="AE42">
        <f>[1]Input!X42</f>
        <v>3.7857428496944436</v>
      </c>
      <c r="AF42">
        <f>[1]Input!Y42</f>
        <v>0.71361231281198012</v>
      </c>
      <c r="AG42">
        <f>[1]Input!Z42</f>
        <v>0.79500000000000004</v>
      </c>
      <c r="AH42">
        <f>[1]Input!AA42</f>
        <v>0.68142762063227957</v>
      </c>
      <c r="AI42">
        <f>[1]Input!AB42</f>
        <v>0.111</v>
      </c>
      <c r="AJ42">
        <f>[1]Input!AC42</f>
        <v>0.47611148086522465</v>
      </c>
      <c r="AK42">
        <f>[1]Input!AD42</f>
        <v>5.8999999999999997E-2</v>
      </c>
      <c r="AL42">
        <f>[1]Input!AE42</f>
        <v>0.49830782029950088</v>
      </c>
      <c r="AM42">
        <f>[1]Input!AF42</f>
        <v>3.5999999999999997E-2</v>
      </c>
      <c r="AN42">
        <f>[1]Input!AG42</f>
        <v>0.49941763727121469</v>
      </c>
      <c r="AO42">
        <f>[1]Input!AH42</f>
        <v>0.16</v>
      </c>
      <c r="AP42">
        <f>[1]Input!AI42</f>
        <v>0.6603410981697172</v>
      </c>
      <c r="AQ42">
        <f>[1]Input!AJ42</f>
        <v>0.27300000000000002</v>
      </c>
      <c r="AR42">
        <f>[1]Input!AK42</f>
        <v>0.76577371048252918</v>
      </c>
      <c r="AS42">
        <f>[1]Input!AL42</f>
        <v>0.30599999999999999</v>
      </c>
      <c r="AT42">
        <f>[1]Input!AM42</f>
        <v>0.77354242928452588</v>
      </c>
      <c r="AU42">
        <f>[1]Input!AN42</f>
        <v>0.26100000000000001</v>
      </c>
      <c r="AV42">
        <f>[1]Input!AO42</f>
        <v>0.37622795341098175</v>
      </c>
      <c r="AW42">
        <f>[1]Input!AP42</f>
        <v>0.08</v>
      </c>
      <c r="AX42">
        <f>[1]Input!AQ42</f>
        <v>0.58598336106489191</v>
      </c>
      <c r="AY42">
        <f>[1]Input!AR42</f>
        <v>0.28599999999999998</v>
      </c>
      <c r="AZ42">
        <f>[1]Input!AS42</f>
        <v>0.79684858569051586</v>
      </c>
      <c r="BA42">
        <f>[1]Input!AT42</f>
        <v>0.52100000000000002</v>
      </c>
      <c r="BB42">
        <f>[1]Input!AU42</f>
        <v>0.97552911813643939</v>
      </c>
    </row>
    <row r="43" spans="1:54" x14ac:dyDescent="0.2">
      <c r="A43" t="str">
        <f>[1]Input!A43</f>
        <v>Red</v>
      </c>
      <c r="B43">
        <f>[1]Input!B43</f>
        <v>1</v>
      </c>
      <c r="C43">
        <f>[1]Input!C43</f>
        <v>6</v>
      </c>
      <c r="D43" t="str">
        <f>[1]Input!D43</f>
        <v>16</v>
      </c>
      <c r="E43" t="str">
        <f>[1]Input!E43</f>
        <v>2004Iowa</v>
      </c>
      <c r="F43">
        <f>[1]Input!F43</f>
        <v>2004</v>
      </c>
      <c r="G43" t="str">
        <f>[1]Input!G43</f>
        <v>Iowa</v>
      </c>
      <c r="H43">
        <v>1.17</v>
      </c>
      <c r="I43" t="str">
        <f>[1]Input!H43</f>
        <v>Presidential</v>
      </c>
      <c r="J43">
        <f t="shared" si="0"/>
        <v>1.7866414745741722E-2</v>
      </c>
      <c r="K43">
        <v>-2.46E-2</v>
      </c>
      <c r="L43">
        <f t="shared" si="1"/>
        <v>1</v>
      </c>
      <c r="M43">
        <f t="shared" si="2"/>
        <v>0</v>
      </c>
      <c r="O43">
        <f>[1]Input!J43</f>
        <v>0</v>
      </c>
      <c r="P43">
        <f>[1]Input!K43</f>
        <v>751957</v>
      </c>
      <c r="Q43">
        <f>[1]Input!L43</f>
        <v>741898</v>
      </c>
      <c r="R43">
        <f>[1]Input!M43</f>
        <v>0</v>
      </c>
      <c r="S43">
        <f>[1]Input!N43</f>
        <v>-6.7335852542582779E-3</v>
      </c>
      <c r="T43">
        <f>[1]Input!O43</f>
        <v>-5</v>
      </c>
      <c r="U43">
        <f t="shared" si="3"/>
        <v>0.55574999999999997</v>
      </c>
      <c r="V43">
        <f t="shared" si="4"/>
        <v>0.80646595670712495</v>
      </c>
      <c r="W43">
        <f>[1]Input!P43</f>
        <v>3</v>
      </c>
      <c r="X43">
        <f>[1]Input!Q43</f>
        <v>-0.53563218390804601</v>
      </c>
      <c r="Y43">
        <f>[1]Input!R43</f>
        <v>-0.52873563218390807</v>
      </c>
      <c r="Z43">
        <f>[1]Input!S43</f>
        <v>5.7000000000000002E-2</v>
      </c>
      <c r="AA43">
        <f>[1]Input!T43</f>
        <v>965.23</v>
      </c>
      <c r="AB43">
        <f>[1]Input!U43</f>
        <v>0.26379999999999998</v>
      </c>
      <c r="AC43">
        <f>[1]Input!V43</f>
        <v>9006.64</v>
      </c>
      <c r="AD43">
        <f>[1]Input!W43</f>
        <v>0.25319999999999998</v>
      </c>
      <c r="AE43">
        <f>[1]Input!X43</f>
        <v>3.7857428496944436</v>
      </c>
      <c r="AF43">
        <f>[1]Input!Y43</f>
        <v>0.74784858569051571</v>
      </c>
      <c r="AG43">
        <f>[1]Input!Z43</f>
        <v>0.79500000000000004</v>
      </c>
      <c r="AH43">
        <f>[1]Input!AA43</f>
        <v>0.71411980033277855</v>
      </c>
      <c r="AI43">
        <f>[1]Input!AB43</f>
        <v>0.111</v>
      </c>
      <c r="AJ43">
        <f>[1]Input!AC43</f>
        <v>0.4989534109816971</v>
      </c>
      <c r="AK43">
        <f>[1]Input!AD43</f>
        <v>5.8999999999999997E-2</v>
      </c>
      <c r="AL43">
        <f>[1]Input!AE43</f>
        <v>0.52221464226289516</v>
      </c>
      <c r="AM43">
        <f>[1]Input!AF43</f>
        <v>3.5999999999999997E-2</v>
      </c>
      <c r="AN43">
        <f>[1]Input!AG43</f>
        <v>0.52337770382695503</v>
      </c>
      <c r="AO43">
        <f>[1]Input!AH43</f>
        <v>0.16</v>
      </c>
      <c r="AP43">
        <f>[1]Input!AI43</f>
        <v>0.69202163061564048</v>
      </c>
      <c r="AQ43">
        <f>[1]Input!AJ43</f>
        <v>0.27300000000000002</v>
      </c>
      <c r="AR43">
        <f>[1]Input!AK43</f>
        <v>0.80251247920133095</v>
      </c>
      <c r="AS43">
        <f>[1]Input!AL43</f>
        <v>0.30599999999999999</v>
      </c>
      <c r="AT43">
        <f>[1]Input!AM43</f>
        <v>0.8106539101497503</v>
      </c>
      <c r="AU43">
        <f>[1]Input!AN43</f>
        <v>0.26100000000000001</v>
      </c>
      <c r="AV43">
        <f>[1]Input!AO43</f>
        <v>0.39427787021630611</v>
      </c>
      <c r="AW43">
        <f>[1]Input!AP43</f>
        <v>0.08</v>
      </c>
      <c r="AX43">
        <f>[1]Input!AQ43</f>
        <v>0.61409650582362729</v>
      </c>
      <c r="AY43">
        <f>[1]Input!AR43</f>
        <v>0.28599999999999998</v>
      </c>
      <c r="AZ43">
        <f>[1]Input!AS43</f>
        <v>0.83507820299500823</v>
      </c>
      <c r="BA43">
        <f>[1]Input!AT43</f>
        <v>0.52100000000000002</v>
      </c>
      <c r="BB43">
        <f>[1]Input!AU43</f>
        <v>1.022331114808652</v>
      </c>
    </row>
    <row r="44" spans="1:54" x14ac:dyDescent="0.2">
      <c r="A44" t="str">
        <f>[1]Input!A44</f>
        <v>Blue</v>
      </c>
      <c r="B44">
        <f>[1]Input!B44</f>
        <v>1</v>
      </c>
      <c r="C44">
        <f>[1]Input!C44</f>
        <v>7</v>
      </c>
      <c r="D44" t="str">
        <f>[1]Input!D44</f>
        <v>17</v>
      </c>
      <c r="E44" t="str">
        <f>[1]Input!E44</f>
        <v>2004Minnesota</v>
      </c>
      <c r="F44">
        <f>[1]Input!F44</f>
        <v>2004</v>
      </c>
      <c r="G44" t="str">
        <f>[1]Input!G44</f>
        <v>Minnesota</v>
      </c>
      <c r="H44">
        <v>1.01</v>
      </c>
      <c r="I44" t="str">
        <f>[1]Input!H44</f>
        <v>Presidential</v>
      </c>
      <c r="J44">
        <f t="shared" si="0"/>
        <v>5.9818212213378977E-2</v>
      </c>
      <c r="K44">
        <v>-2.46E-2</v>
      </c>
      <c r="L44">
        <f t="shared" si="1"/>
        <v>1</v>
      </c>
      <c r="M44">
        <f t="shared" si="2"/>
        <v>0</v>
      </c>
      <c r="O44">
        <f>[1]Input!J44</f>
        <v>0</v>
      </c>
      <c r="P44">
        <f>[1]Input!K44</f>
        <v>1346695</v>
      </c>
      <c r="Q44">
        <f>[1]Input!L44</f>
        <v>1445014</v>
      </c>
      <c r="R44">
        <f>[1]Input!M44</f>
        <v>1</v>
      </c>
      <c r="S44">
        <f>[1]Input!N44</f>
        <v>3.5218212213378973E-2</v>
      </c>
      <c r="T44">
        <f>[1]Input!O44</f>
        <v>-5</v>
      </c>
      <c r="U44">
        <f t="shared" si="3"/>
        <v>0.47974999999999995</v>
      </c>
      <c r="V44">
        <f t="shared" si="4"/>
        <v>0.69618001390956941</v>
      </c>
      <c r="W44">
        <f>[1]Input!P44</f>
        <v>3</v>
      </c>
      <c r="X44">
        <f>[1]Input!Q44</f>
        <v>-0.53563218390804601</v>
      </c>
      <c r="Y44">
        <f>[1]Input!R44</f>
        <v>-0.52873563218390807</v>
      </c>
      <c r="Z44">
        <f>[1]Input!S44</f>
        <v>5.7000000000000002E-2</v>
      </c>
      <c r="AA44">
        <f>[1]Input!T44</f>
        <v>965.23</v>
      </c>
      <c r="AB44">
        <f>[1]Input!U44</f>
        <v>0.26379999999999998</v>
      </c>
      <c r="AC44">
        <f>[1]Input!V44</f>
        <v>9006.64</v>
      </c>
      <c r="AD44">
        <f>[1]Input!W44</f>
        <v>0.25319999999999998</v>
      </c>
      <c r="AE44">
        <f>[1]Input!X44</f>
        <v>3.7857428496944436</v>
      </c>
      <c r="AF44">
        <f>[1]Input!Y44</f>
        <v>0.83878868552412655</v>
      </c>
      <c r="AG44">
        <f>[1]Input!Z44</f>
        <v>0.79500000000000004</v>
      </c>
      <c r="AH44">
        <f>[1]Input!AA44</f>
        <v>0.80095840266222973</v>
      </c>
      <c r="AI44">
        <f>[1]Input!AB44</f>
        <v>0.111</v>
      </c>
      <c r="AJ44">
        <f>[1]Input!AC44</f>
        <v>0.5596272878535774</v>
      </c>
      <c r="AK44">
        <f>[1]Input!AD44</f>
        <v>5.8999999999999997E-2</v>
      </c>
      <c r="AL44">
        <f>[1]Input!AE44</f>
        <v>0.58571713810316151</v>
      </c>
      <c r="AM44">
        <f>[1]Input!AF44</f>
        <v>3.5999999999999997E-2</v>
      </c>
      <c r="AN44">
        <f>[1]Input!AG44</f>
        <v>0.58702163061564072</v>
      </c>
      <c r="AO44">
        <f>[1]Input!AH44</f>
        <v>0.16</v>
      </c>
      <c r="AP44">
        <f>[1]Input!AI44</f>
        <v>0.77617304492512484</v>
      </c>
      <c r="AQ44">
        <f>[1]Input!AJ44</f>
        <v>0.27300000000000002</v>
      </c>
      <c r="AR44">
        <f>[1]Input!AK44</f>
        <v>0.90009983361064894</v>
      </c>
      <c r="AS44">
        <f>[1]Input!AL44</f>
        <v>0.30599999999999999</v>
      </c>
      <c r="AT44">
        <f>[1]Input!AM44</f>
        <v>0.90923128119800334</v>
      </c>
      <c r="AU44">
        <f>[1]Input!AN44</f>
        <v>0.26100000000000001</v>
      </c>
      <c r="AV44">
        <f>[1]Input!AO44</f>
        <v>0.44222296173044934</v>
      </c>
      <c r="AW44">
        <f>[1]Input!AP44</f>
        <v>0.08</v>
      </c>
      <c r="AX44">
        <f>[1]Input!AQ44</f>
        <v>0.68877204658901847</v>
      </c>
      <c r="AY44">
        <f>[1]Input!AR44</f>
        <v>0.28599999999999998</v>
      </c>
      <c r="AZ44">
        <f>[1]Input!AS44</f>
        <v>0.93662562396006666</v>
      </c>
      <c r="BA44">
        <f>[1]Input!AT44</f>
        <v>0.52100000000000002</v>
      </c>
      <c r="BB44">
        <f>[1]Input!AU44</f>
        <v>1.1466489184692181</v>
      </c>
    </row>
    <row r="45" spans="1:54" x14ac:dyDescent="0.2">
      <c r="A45" t="str">
        <f>[1]Input!A45</f>
        <v>Red</v>
      </c>
      <c r="B45">
        <f>[1]Input!B45</f>
        <v>1</v>
      </c>
      <c r="C45">
        <f>[1]Input!C45</f>
        <v>8</v>
      </c>
      <c r="D45" t="str">
        <f>[1]Input!D45</f>
        <v>18</v>
      </c>
      <c r="E45" t="str">
        <f>[1]Input!E45</f>
        <v>2004Nevada</v>
      </c>
      <c r="F45">
        <f>[1]Input!F45</f>
        <v>2004</v>
      </c>
      <c r="G45" t="str">
        <f>[1]Input!G45</f>
        <v>Nevada</v>
      </c>
      <c r="H45">
        <v>1.08</v>
      </c>
      <c r="I45" t="str">
        <f>[1]Input!H45</f>
        <v>Presidential</v>
      </c>
      <c r="J45">
        <f t="shared" si="0"/>
        <v>-1.7519144972299831E-3</v>
      </c>
      <c r="K45">
        <v>-2.46E-2</v>
      </c>
      <c r="L45">
        <f t="shared" si="1"/>
        <v>1</v>
      </c>
      <c r="M45">
        <f t="shared" si="2"/>
        <v>0</v>
      </c>
      <c r="O45">
        <f>[1]Input!J45</f>
        <v>0</v>
      </c>
      <c r="P45">
        <f>[1]Input!K45</f>
        <v>418690</v>
      </c>
      <c r="Q45">
        <f>[1]Input!L45</f>
        <v>397190</v>
      </c>
      <c r="R45">
        <f>[1]Input!M45</f>
        <v>0</v>
      </c>
      <c r="S45">
        <f>[1]Input!N45</f>
        <v>-2.6351914497229983E-2</v>
      </c>
      <c r="T45">
        <f>[1]Input!O45</f>
        <v>-5</v>
      </c>
      <c r="U45">
        <f t="shared" si="3"/>
        <v>0.51300000000000001</v>
      </c>
      <c r="V45">
        <f t="shared" si="4"/>
        <v>0.7444301138835</v>
      </c>
      <c r="W45">
        <f>[1]Input!P45</f>
        <v>3</v>
      </c>
      <c r="X45">
        <f>[1]Input!Q45</f>
        <v>-0.53563218390804601</v>
      </c>
      <c r="Y45">
        <f>[1]Input!R45</f>
        <v>-0.52873563218390807</v>
      </c>
      <c r="Z45">
        <f>[1]Input!S45</f>
        <v>5.7000000000000002E-2</v>
      </c>
      <c r="AA45">
        <f>[1]Input!T45</f>
        <v>965.23</v>
      </c>
      <c r="AB45">
        <f>[1]Input!U45</f>
        <v>0.26379999999999998</v>
      </c>
      <c r="AC45">
        <f>[1]Input!V45</f>
        <v>9006.64</v>
      </c>
      <c r="AD45">
        <f>[1]Input!W45</f>
        <v>0.25319999999999998</v>
      </c>
      <c r="AE45">
        <f>[1]Input!X45</f>
        <v>3.7857428496944436</v>
      </c>
      <c r="AF45">
        <f>[1]Input!Y45</f>
        <v>0.59164559068219635</v>
      </c>
      <c r="AG45">
        <f>[1]Input!Z45</f>
        <v>0.79500000000000004</v>
      </c>
      <c r="AH45">
        <f>[1]Input!AA45</f>
        <v>0.56496173044925124</v>
      </c>
      <c r="AI45">
        <f>[1]Input!AB45</f>
        <v>0.111</v>
      </c>
      <c r="AJ45">
        <f>[1]Input!AC45</f>
        <v>0.39473710482529123</v>
      </c>
      <c r="AK45">
        <f>[1]Input!AD45</f>
        <v>5.8999999999999997E-2</v>
      </c>
      <c r="AL45">
        <f>[1]Input!AE45</f>
        <v>0.41313976705490851</v>
      </c>
      <c r="AM45">
        <f>[1]Input!AF45</f>
        <v>3.5999999999999997E-2</v>
      </c>
      <c r="AN45">
        <f>[1]Input!AG45</f>
        <v>0.41405990016638938</v>
      </c>
      <c r="AO45">
        <f>[1]Input!AH45</f>
        <v>0.16</v>
      </c>
      <c r="AP45">
        <f>[1]Input!AI45</f>
        <v>0.54747920133111483</v>
      </c>
      <c r="AQ45">
        <f>[1]Input!AJ45</f>
        <v>0.27300000000000002</v>
      </c>
      <c r="AR45">
        <f>[1]Input!AK45</f>
        <v>0.63489184692179701</v>
      </c>
      <c r="AS45">
        <f>[1]Input!AL45</f>
        <v>0.30599999999999999</v>
      </c>
      <c r="AT45">
        <f>[1]Input!AM45</f>
        <v>0.6413327787021631</v>
      </c>
      <c r="AU45">
        <f>[1]Input!AN45</f>
        <v>0.26100000000000001</v>
      </c>
      <c r="AV45">
        <f>[1]Input!AO45</f>
        <v>0.31192512479201334</v>
      </c>
      <c r="AW45">
        <f>[1]Input!AP45</f>
        <v>0.08</v>
      </c>
      <c r="AX45">
        <f>[1]Input!AQ45</f>
        <v>0.48583028286189689</v>
      </c>
      <c r="AY45">
        <f>[1]Input!AR45</f>
        <v>0.28599999999999998</v>
      </c>
      <c r="AZ45">
        <f>[1]Input!AS45</f>
        <v>0.66065557404326125</v>
      </c>
      <c r="BA45">
        <f>[1]Input!AT45</f>
        <v>0.52100000000000002</v>
      </c>
      <c r="BB45">
        <f>[1]Input!AU45</f>
        <v>0.80879700499168061</v>
      </c>
    </row>
    <row r="46" spans="1:54" x14ac:dyDescent="0.2">
      <c r="A46" t="str">
        <f>[1]Input!A46</f>
        <v>Blue</v>
      </c>
      <c r="B46">
        <f>[1]Input!B46</f>
        <v>1</v>
      </c>
      <c r="C46">
        <f>[1]Input!C46</f>
        <v>9</v>
      </c>
      <c r="D46" t="str">
        <f>[1]Input!D46</f>
        <v>19</v>
      </c>
      <c r="E46" t="str">
        <f>[1]Input!E46</f>
        <v>2004New Hampshire</v>
      </c>
      <c r="F46">
        <f>[1]Input!F46</f>
        <v>2004</v>
      </c>
      <c r="G46" t="str">
        <f>[1]Input!G46</f>
        <v>New Hampshire</v>
      </c>
      <c r="H46">
        <v>1.28</v>
      </c>
      <c r="I46" t="str">
        <f>[1]Input!H46</f>
        <v>Presidential</v>
      </c>
      <c r="J46">
        <f t="shared" si="0"/>
        <v>3.8405772402746272E-2</v>
      </c>
      <c r="K46">
        <v>-2.46E-2</v>
      </c>
      <c r="L46">
        <f t="shared" si="1"/>
        <v>1</v>
      </c>
      <c r="M46">
        <f t="shared" si="2"/>
        <v>0</v>
      </c>
      <c r="O46">
        <f>[1]Input!J46</f>
        <v>0</v>
      </c>
      <c r="P46">
        <f>[1]Input!K46</f>
        <v>331237</v>
      </c>
      <c r="Q46">
        <f>[1]Input!L46</f>
        <v>340511</v>
      </c>
      <c r="R46">
        <f>[1]Input!M46</f>
        <v>1</v>
      </c>
      <c r="S46">
        <f>[1]Input!N46</f>
        <v>1.3805772402746268E-2</v>
      </c>
      <c r="T46">
        <f>[1]Input!O46</f>
        <v>-5</v>
      </c>
      <c r="U46">
        <f t="shared" si="3"/>
        <v>0.60799999999999998</v>
      </c>
      <c r="V46">
        <f t="shared" si="4"/>
        <v>0.88228754238044449</v>
      </c>
      <c r="W46">
        <f>[1]Input!P46</f>
        <v>3</v>
      </c>
      <c r="X46">
        <f>[1]Input!Q46</f>
        <v>-0.53563218390804601</v>
      </c>
      <c r="Y46">
        <f>[1]Input!R46</f>
        <v>-0.52873563218390807</v>
      </c>
      <c r="Z46">
        <f>[1]Input!S46</f>
        <v>5.7000000000000002E-2</v>
      </c>
      <c r="AA46">
        <f>[1]Input!T46</f>
        <v>965.23</v>
      </c>
      <c r="AB46">
        <f>[1]Input!U46</f>
        <v>0.26379999999999998</v>
      </c>
      <c r="AC46">
        <f>[1]Input!V46</f>
        <v>9006.64</v>
      </c>
      <c r="AD46">
        <f>[1]Input!W46</f>
        <v>0.25319999999999998</v>
      </c>
      <c r="AE46">
        <f>[1]Input!X46</f>
        <v>3.7857428496944436</v>
      </c>
      <c r="AF46">
        <f>[1]Input!Y46</f>
        <v>0.75854742096505834</v>
      </c>
      <c r="AG46">
        <f>[1]Input!Z46</f>
        <v>0.79500000000000004</v>
      </c>
      <c r="AH46">
        <f>[1]Input!AA46</f>
        <v>0.72433610648918467</v>
      </c>
      <c r="AI46">
        <f>[1]Input!AB46</f>
        <v>0.111</v>
      </c>
      <c r="AJ46">
        <f>[1]Input!AC46</f>
        <v>0.50609151414309483</v>
      </c>
      <c r="AK46">
        <f>[1]Input!AD46</f>
        <v>5.8999999999999997E-2</v>
      </c>
      <c r="AL46">
        <f>[1]Input!AE46</f>
        <v>0.52968552412645598</v>
      </c>
      <c r="AM46">
        <f>[1]Input!AF46</f>
        <v>3.5999999999999997E-2</v>
      </c>
      <c r="AN46">
        <f>[1]Input!AG46</f>
        <v>0.53086522462562402</v>
      </c>
      <c r="AO46">
        <f>[1]Input!AH46</f>
        <v>0.16</v>
      </c>
      <c r="AP46">
        <f>[1]Input!AI46</f>
        <v>0.70192179700499169</v>
      </c>
      <c r="AQ46">
        <f>[1]Input!AJ46</f>
        <v>0.27300000000000002</v>
      </c>
      <c r="AR46">
        <f>[1]Input!AK46</f>
        <v>0.81399334442595672</v>
      </c>
      <c r="AS46">
        <f>[1]Input!AL46</f>
        <v>0.30599999999999999</v>
      </c>
      <c r="AT46">
        <f>[1]Input!AM46</f>
        <v>0.82225124792013315</v>
      </c>
      <c r="AU46">
        <f>[1]Input!AN46</f>
        <v>0.26100000000000001</v>
      </c>
      <c r="AV46">
        <f>[1]Input!AO46</f>
        <v>0.39991846921797009</v>
      </c>
      <c r="AW46">
        <f>[1]Input!AP46</f>
        <v>0.08</v>
      </c>
      <c r="AX46">
        <f>[1]Input!AQ46</f>
        <v>0.62288186356073216</v>
      </c>
      <c r="AY46">
        <f>[1]Input!AR46</f>
        <v>0.28599999999999998</v>
      </c>
      <c r="AZ46">
        <f>[1]Input!AS46</f>
        <v>0.84702495840266223</v>
      </c>
      <c r="BA46">
        <f>[1]Input!AT46</f>
        <v>0.52100000000000002</v>
      </c>
      <c r="BB46">
        <f>[1]Input!AU46</f>
        <v>1.0369567387687189</v>
      </c>
    </row>
    <row r="47" spans="1:54" x14ac:dyDescent="0.2">
      <c r="A47" t="str">
        <f>[1]Input!A47</f>
        <v>Red</v>
      </c>
      <c r="B47">
        <f>[1]Input!B47</f>
        <v>1</v>
      </c>
      <c r="C47">
        <f>[1]Input!C47</f>
        <v>10</v>
      </c>
      <c r="D47" t="str">
        <f>[1]Input!D47</f>
        <v>110</v>
      </c>
      <c r="E47" t="str">
        <f>[1]Input!E47</f>
        <v>2004North Carolina</v>
      </c>
      <c r="F47">
        <f>[1]Input!F47</f>
        <v>2004</v>
      </c>
      <c r="G47" t="str">
        <f>[1]Input!G47</f>
        <v>North Carolina</v>
      </c>
      <c r="H47">
        <v>0.92</v>
      </c>
      <c r="I47" t="str">
        <f>[1]Input!H47</f>
        <v>Presidential</v>
      </c>
      <c r="J47">
        <f t="shared" si="0"/>
        <v>-0.10023944003682232</v>
      </c>
      <c r="K47">
        <v>-2.46E-2</v>
      </c>
      <c r="L47">
        <f t="shared" si="1"/>
        <v>1</v>
      </c>
      <c r="M47">
        <f t="shared" si="2"/>
        <v>0</v>
      </c>
      <c r="O47">
        <f>[1]Input!J47</f>
        <v>0</v>
      </c>
      <c r="P47">
        <f>[1]Input!K47</f>
        <v>1961166</v>
      </c>
      <c r="Q47">
        <f>[1]Input!L47</f>
        <v>1525849</v>
      </c>
      <c r="R47">
        <f>[1]Input!M47</f>
        <v>0</v>
      </c>
      <c r="S47">
        <f>[1]Input!N47</f>
        <v>-0.12483944003682232</v>
      </c>
      <c r="T47">
        <f>[1]Input!O47</f>
        <v>-5</v>
      </c>
      <c r="U47">
        <f t="shared" si="3"/>
        <v>0.437</v>
      </c>
      <c r="V47">
        <f t="shared" si="4"/>
        <v>0.63414417108594445</v>
      </c>
      <c r="W47">
        <f>[1]Input!P47</f>
        <v>3</v>
      </c>
      <c r="X47">
        <f>[1]Input!Q47</f>
        <v>-0.53563218390804601</v>
      </c>
      <c r="Y47">
        <f>[1]Input!R47</f>
        <v>-0.52873563218390807</v>
      </c>
      <c r="Z47">
        <f>[1]Input!S47</f>
        <v>5.7000000000000002E-2</v>
      </c>
      <c r="AA47">
        <f>[1]Input!T47</f>
        <v>965.23</v>
      </c>
      <c r="AB47">
        <f>[1]Input!U47</f>
        <v>0.26379999999999998</v>
      </c>
      <c r="AC47">
        <f>[1]Input!V47</f>
        <v>9006.64</v>
      </c>
      <c r="AD47">
        <f>[1]Input!W47</f>
        <v>0.25319999999999998</v>
      </c>
      <c r="AE47">
        <f>[1]Input!X47</f>
        <v>3.7857428496944436</v>
      </c>
      <c r="AF47">
        <f>[1]Input!Y47</f>
        <v>0.61839267886855243</v>
      </c>
      <c r="AG47">
        <f>[1]Input!Z47</f>
        <v>0.79500000000000004</v>
      </c>
      <c r="AH47">
        <f>[1]Input!AA47</f>
        <v>0.59050249584026615</v>
      </c>
      <c r="AI47">
        <f>[1]Input!AB47</f>
        <v>0.111</v>
      </c>
      <c r="AJ47">
        <f>[1]Input!AC47</f>
        <v>0.41258236272878529</v>
      </c>
      <c r="AK47">
        <f>[1]Input!AD47</f>
        <v>5.8999999999999997E-2</v>
      </c>
      <c r="AL47">
        <f>[1]Input!AE47</f>
        <v>0.43181697171381028</v>
      </c>
      <c r="AM47">
        <f>[1]Input!AF47</f>
        <v>3.5999999999999997E-2</v>
      </c>
      <c r="AN47">
        <f>[1]Input!AG47</f>
        <v>0.43277870216306152</v>
      </c>
      <c r="AO47">
        <f>[1]Input!AH47</f>
        <v>0.16</v>
      </c>
      <c r="AP47">
        <f>[1]Input!AI47</f>
        <v>0.5722296173044924</v>
      </c>
      <c r="AQ47">
        <f>[1]Input!AJ47</f>
        <v>0.27300000000000002</v>
      </c>
      <c r="AR47">
        <f>[1]Input!AK47</f>
        <v>0.66359400998336093</v>
      </c>
      <c r="AS47">
        <f>[1]Input!AL47</f>
        <v>0.30599999999999999</v>
      </c>
      <c r="AT47">
        <f>[1]Input!AM47</f>
        <v>0.67032612312811968</v>
      </c>
      <c r="AU47">
        <f>[1]Input!AN47</f>
        <v>0.26100000000000001</v>
      </c>
      <c r="AV47">
        <f>[1]Input!AO47</f>
        <v>0.32602662229617302</v>
      </c>
      <c r="AW47">
        <f>[1]Input!AP47</f>
        <v>0.08</v>
      </c>
      <c r="AX47">
        <f>[1]Input!AQ47</f>
        <v>0.50779367720465884</v>
      </c>
      <c r="AY47">
        <f>[1]Input!AR47</f>
        <v>0.28599999999999998</v>
      </c>
      <c r="AZ47">
        <f>[1]Input!AS47</f>
        <v>0.69052246256239591</v>
      </c>
      <c r="BA47">
        <f>[1]Input!AT47</f>
        <v>0.52100000000000002</v>
      </c>
      <c r="BB47">
        <f>[1]Input!AU47</f>
        <v>0.84536106489184681</v>
      </c>
    </row>
    <row r="48" spans="1:54" x14ac:dyDescent="0.2">
      <c r="A48" t="str">
        <f>[1]Input!A48</f>
        <v>Blue</v>
      </c>
      <c r="B48">
        <f>[1]Input!B48</f>
        <v>1</v>
      </c>
      <c r="C48">
        <f>[1]Input!C48</f>
        <v>11</v>
      </c>
      <c r="D48" t="str">
        <f>[1]Input!D48</f>
        <v>111</v>
      </c>
      <c r="E48" t="str">
        <f>[1]Input!E48</f>
        <v>2004Wisconsin</v>
      </c>
      <c r="F48">
        <f>[1]Input!F48</f>
        <v>2004</v>
      </c>
      <c r="G48" t="str">
        <f>[1]Input!G48</f>
        <v>Wisconsin</v>
      </c>
      <c r="H48">
        <v>1.1000000000000001</v>
      </c>
      <c r="I48" t="str">
        <f>[1]Input!H48</f>
        <v>Presidential</v>
      </c>
      <c r="J48">
        <f t="shared" si="0"/>
        <v>2.8436065485384941E-2</v>
      </c>
      <c r="K48">
        <v>-2.46E-2</v>
      </c>
      <c r="L48">
        <f t="shared" si="1"/>
        <v>1</v>
      </c>
      <c r="M48">
        <f t="shared" si="2"/>
        <v>0</v>
      </c>
      <c r="O48">
        <f>[1]Input!J48</f>
        <v>0</v>
      </c>
      <c r="P48">
        <f>[1]Input!K48</f>
        <v>1478120</v>
      </c>
      <c r="Q48">
        <f>[1]Input!L48</f>
        <v>1489504</v>
      </c>
      <c r="R48">
        <f>[1]Input!M48</f>
        <v>1</v>
      </c>
      <c r="S48">
        <f>[1]Input!N48</f>
        <v>3.8360654853849411E-3</v>
      </c>
      <c r="T48">
        <f>[1]Input!O48</f>
        <v>-5</v>
      </c>
      <c r="U48">
        <f t="shared" si="3"/>
        <v>0.52249999999999996</v>
      </c>
      <c r="V48">
        <f t="shared" si="4"/>
        <v>0.75821585673319447</v>
      </c>
      <c r="W48">
        <f>[1]Input!P48</f>
        <v>3</v>
      </c>
      <c r="X48">
        <f>[1]Input!Q48</f>
        <v>-0.53563218390804601</v>
      </c>
      <c r="Y48">
        <f>[1]Input!R48</f>
        <v>-0.52873563218390807</v>
      </c>
      <c r="Z48">
        <f>[1]Input!S48</f>
        <v>5.7000000000000002E-2</v>
      </c>
      <c r="AA48">
        <f>[1]Input!T48</f>
        <v>965.23</v>
      </c>
      <c r="AB48">
        <f>[1]Input!U48</f>
        <v>0.26379999999999998</v>
      </c>
      <c r="AC48">
        <f>[1]Input!V48</f>
        <v>9006.64</v>
      </c>
      <c r="AD48">
        <f>[1]Input!W48</f>
        <v>0.25319999999999998</v>
      </c>
      <c r="AE48">
        <f>[1]Input!X48</f>
        <v>3.7857428496944436</v>
      </c>
      <c r="AF48">
        <f>[1]Input!Y48</f>
        <v>0.80027287853577378</v>
      </c>
      <c r="AG48">
        <f>[1]Input!Z48</f>
        <v>0.79500000000000004</v>
      </c>
      <c r="AH48">
        <f>[1]Input!AA48</f>
        <v>0.76417970049916806</v>
      </c>
      <c r="AI48">
        <f>[1]Input!AB48</f>
        <v>0.111</v>
      </c>
      <c r="AJ48">
        <f>[1]Input!AC48</f>
        <v>0.53393011647254573</v>
      </c>
      <c r="AK48">
        <f>[1]Input!AD48</f>
        <v>5.8999999999999997E-2</v>
      </c>
      <c r="AL48">
        <f>[1]Input!AE48</f>
        <v>0.55882196339434276</v>
      </c>
      <c r="AM48">
        <f>[1]Input!AF48</f>
        <v>3.5999999999999997E-2</v>
      </c>
      <c r="AN48">
        <f>[1]Input!AG48</f>
        <v>0.56006655574043263</v>
      </c>
      <c r="AO48">
        <f>[1]Input!AH48</f>
        <v>0.16</v>
      </c>
      <c r="AP48">
        <f>[1]Input!AI48</f>
        <v>0.7405324459234609</v>
      </c>
      <c r="AQ48">
        <f>[1]Input!AJ48</f>
        <v>0.27300000000000002</v>
      </c>
      <c r="AR48">
        <f>[1]Input!AK48</f>
        <v>0.85876871880199657</v>
      </c>
      <c r="AS48">
        <f>[1]Input!AL48</f>
        <v>0.30599999999999999</v>
      </c>
      <c r="AT48">
        <f>[1]Input!AM48</f>
        <v>0.86748086522462553</v>
      </c>
      <c r="AU48">
        <f>[1]Input!AN48</f>
        <v>0.26100000000000001</v>
      </c>
      <c r="AV48">
        <f>[1]Input!AO48</f>
        <v>0.42191680532445924</v>
      </c>
      <c r="AW48">
        <f>[1]Input!AP48</f>
        <v>0.08</v>
      </c>
      <c r="AX48">
        <f>[1]Input!AQ48</f>
        <v>0.65714475873544098</v>
      </c>
      <c r="AY48">
        <f>[1]Input!AR48</f>
        <v>0.28599999999999998</v>
      </c>
      <c r="AZ48">
        <f>[1]Input!AS48</f>
        <v>0.89361730449251242</v>
      </c>
      <c r="BA48">
        <f>[1]Input!AT48</f>
        <v>0.52100000000000002</v>
      </c>
      <c r="BB48">
        <f>[1]Input!AU48</f>
        <v>1.0939966722129784</v>
      </c>
    </row>
    <row r="49" spans="1:54" x14ac:dyDescent="0.2">
      <c r="A49" t="str">
        <f>[1]Input!A49</f>
        <v>Red</v>
      </c>
      <c r="B49">
        <f>[1]Input!B49</f>
        <v>1</v>
      </c>
      <c r="C49">
        <f>[1]Input!C49</f>
        <v>12</v>
      </c>
      <c r="D49" t="str">
        <f>[1]Input!D49</f>
        <v>112</v>
      </c>
      <c r="E49" t="str">
        <f>[1]Input!E49</f>
        <v>2004Virginia</v>
      </c>
      <c r="F49">
        <f>[1]Input!F49</f>
        <v>2004</v>
      </c>
      <c r="G49" t="str">
        <f>[1]Input!G49</f>
        <v>Virginia</v>
      </c>
      <c r="H49">
        <v>0.95</v>
      </c>
      <c r="I49" t="str">
        <f>[1]Input!H49</f>
        <v>Presidential</v>
      </c>
      <c r="J49">
        <f t="shared" si="0"/>
        <v>-5.8073934270601174E-2</v>
      </c>
      <c r="K49">
        <v>-2.46E-2</v>
      </c>
      <c r="L49">
        <f t="shared" si="1"/>
        <v>1</v>
      </c>
      <c r="M49">
        <f t="shared" si="2"/>
        <v>0</v>
      </c>
      <c r="O49">
        <f>[1]Input!J49</f>
        <v>0</v>
      </c>
      <c r="P49">
        <f>[1]Input!K49</f>
        <v>1716959</v>
      </c>
      <c r="Q49">
        <f>[1]Input!L49</f>
        <v>1454742</v>
      </c>
      <c r="R49">
        <f>[1]Input!M49</f>
        <v>0</v>
      </c>
      <c r="S49">
        <f>[1]Input!N49</f>
        <v>-8.2673934270601171E-2</v>
      </c>
      <c r="T49">
        <f>[1]Input!O49</f>
        <v>-5</v>
      </c>
      <c r="U49">
        <f t="shared" si="3"/>
        <v>0.45124999999999998</v>
      </c>
      <c r="V49">
        <f t="shared" si="4"/>
        <v>0.6548227853604861</v>
      </c>
      <c r="W49">
        <f>[1]Input!P49</f>
        <v>3</v>
      </c>
      <c r="X49">
        <f>[1]Input!Q49</f>
        <v>-0.53563218390804601</v>
      </c>
      <c r="Y49">
        <f>[1]Input!R49</f>
        <v>-0.52873563218390807</v>
      </c>
      <c r="Z49">
        <f>[1]Input!S49</f>
        <v>5.7000000000000002E-2</v>
      </c>
      <c r="AA49">
        <f>[1]Input!T49</f>
        <v>965.23</v>
      </c>
      <c r="AB49">
        <f>[1]Input!U49</f>
        <v>0.26379999999999998</v>
      </c>
      <c r="AC49">
        <f>[1]Input!V49</f>
        <v>9006.64</v>
      </c>
      <c r="AD49">
        <f>[1]Input!W49</f>
        <v>0.25319999999999998</v>
      </c>
      <c r="AE49">
        <f>[1]Input!X49</f>
        <v>3.7857428496944436</v>
      </c>
      <c r="AF49">
        <f>[1]Input!Y49</f>
        <v>0.64834941763727127</v>
      </c>
      <c r="AG49">
        <f>[1]Input!Z49</f>
        <v>0.79500000000000004</v>
      </c>
      <c r="AH49">
        <f>[1]Input!AA49</f>
        <v>0.61910815307820299</v>
      </c>
      <c r="AI49">
        <f>[1]Input!AB49</f>
        <v>0.111</v>
      </c>
      <c r="AJ49">
        <f>[1]Input!AC49</f>
        <v>0.4325690515806988</v>
      </c>
      <c r="AK49">
        <f>[1]Input!AD49</f>
        <v>5.8999999999999997E-2</v>
      </c>
      <c r="AL49">
        <f>[1]Input!AE49</f>
        <v>0.45273544093178036</v>
      </c>
      <c r="AM49">
        <f>[1]Input!AF49</f>
        <v>3.5999999999999997E-2</v>
      </c>
      <c r="AN49">
        <f>[1]Input!AG49</f>
        <v>0.45374376039933445</v>
      </c>
      <c r="AO49">
        <f>[1]Input!AH49</f>
        <v>0.16</v>
      </c>
      <c r="AP49">
        <f>[1]Input!AI49</f>
        <v>0.59995008319467547</v>
      </c>
      <c r="AQ49">
        <f>[1]Input!AJ49</f>
        <v>0.27300000000000002</v>
      </c>
      <c r="AR49">
        <f>[1]Input!AK49</f>
        <v>0.69574043261231278</v>
      </c>
      <c r="AS49">
        <f>[1]Input!AL49</f>
        <v>0.30599999999999999</v>
      </c>
      <c r="AT49">
        <f>[1]Input!AM49</f>
        <v>0.70279866888519127</v>
      </c>
      <c r="AU49">
        <f>[1]Input!AN49</f>
        <v>0.26100000000000001</v>
      </c>
      <c r="AV49">
        <f>[1]Input!AO49</f>
        <v>0.34182029950083198</v>
      </c>
      <c r="AW49">
        <f>[1]Input!AP49</f>
        <v>0.08</v>
      </c>
      <c r="AX49">
        <f>[1]Input!AQ49</f>
        <v>0.53239267886855246</v>
      </c>
      <c r="AY49">
        <f>[1]Input!AR49</f>
        <v>0.28599999999999998</v>
      </c>
      <c r="AZ49">
        <f>[1]Input!AS49</f>
        <v>0.72397337770382697</v>
      </c>
      <c r="BA49">
        <f>[1]Input!AT49</f>
        <v>0.52100000000000002</v>
      </c>
      <c r="BB49">
        <f>[1]Input!AU49</f>
        <v>0.88631281198003331</v>
      </c>
    </row>
    <row r="50" spans="1:54" x14ac:dyDescent="0.2">
      <c r="A50" t="str">
        <f>[1]Input!A50</f>
        <v>Red</v>
      </c>
      <c r="B50">
        <f>[1]Input!B50</f>
        <v>1</v>
      </c>
      <c r="C50">
        <f>[1]Input!C50</f>
        <v>1</v>
      </c>
      <c r="D50" t="str">
        <f>[1]Input!D50</f>
        <v>11</v>
      </c>
      <c r="E50" t="str">
        <f>[1]Input!E50</f>
        <v>2000Ohio</v>
      </c>
      <c r="F50">
        <f>[1]Input!F50</f>
        <v>2000</v>
      </c>
      <c r="G50" t="str">
        <f>[1]Input!G50</f>
        <v>Ohio</v>
      </c>
      <c r="H50">
        <v>1.07</v>
      </c>
      <c r="I50" t="str">
        <f>[1]Input!H50</f>
        <v>Presidential</v>
      </c>
      <c r="J50">
        <f t="shared" si="0"/>
        <v>-3.1674444413321505E-2</v>
      </c>
      <c r="K50">
        <v>-5.1000000000000004E-3</v>
      </c>
      <c r="L50">
        <f t="shared" si="1"/>
        <v>0</v>
      </c>
      <c r="M50">
        <f t="shared" si="2"/>
        <v>1</v>
      </c>
      <c r="O50">
        <f>[1]Input!J50</f>
        <v>1</v>
      </c>
      <c r="P50">
        <f>[1]Input!K50</f>
        <v>2350363</v>
      </c>
      <c r="Q50">
        <f>[1]Input!L50</f>
        <v>2183628</v>
      </c>
      <c r="R50">
        <f>[1]Input!M50</f>
        <v>0</v>
      </c>
      <c r="S50">
        <f>[1]Input!N50</f>
        <v>-3.6774444413321505E-2</v>
      </c>
      <c r="T50">
        <f>[1]Input!O50</f>
        <v>19</v>
      </c>
      <c r="U50">
        <f t="shared" si="3"/>
        <v>0.63665000000000005</v>
      </c>
      <c r="V50">
        <f t="shared" si="4"/>
        <v>0.75393144001137047</v>
      </c>
      <c r="W50">
        <f>[1]Input!P50</f>
        <v>-1</v>
      </c>
      <c r="X50">
        <f>[1]Input!Q50</f>
        <v>-0.5126436781609196</v>
      </c>
      <c r="Y50">
        <f>[1]Input!R50</f>
        <v>0.48505747126436782</v>
      </c>
      <c r="Z50">
        <f>[1]Input!S50</f>
        <v>0.04</v>
      </c>
      <c r="AA50">
        <f>[1]Input!T50</f>
        <v>1327.33</v>
      </c>
      <c r="AB50">
        <f>[1]Input!U50</f>
        <v>0.1953</v>
      </c>
      <c r="AC50">
        <f>[1]Input!V50</f>
        <v>10481.56</v>
      </c>
      <c r="AD50">
        <f>[1]Input!W50</f>
        <v>0.25219999999999998</v>
      </c>
      <c r="AE50">
        <f>[1]Input!X50</f>
        <v>4.0921764488106618</v>
      </c>
      <c r="AF50">
        <f>[1]Input!Y50</f>
        <v>0.60256826568265676</v>
      </c>
      <c r="AG50">
        <f>[1]Input!Z50</f>
        <v>0.81</v>
      </c>
      <c r="AH50">
        <f>[1]Input!AA50</f>
        <v>0.55340036900369005</v>
      </c>
      <c r="AI50">
        <f>[1]Input!AB50</f>
        <v>0.112</v>
      </c>
      <c r="AJ50">
        <f>[1]Input!AC50</f>
        <v>0.40694280442804426</v>
      </c>
      <c r="AK50">
        <f>[1]Input!AD50</f>
        <v>5.3999999999999999E-2</v>
      </c>
      <c r="AL50">
        <f>[1]Input!AE50</f>
        <v>0.41635793357933576</v>
      </c>
      <c r="AM50">
        <f>[1]Input!AF50</f>
        <v>2.4E-2</v>
      </c>
      <c r="AN50">
        <f>[1]Input!AG50</f>
        <v>0.36091328413284129</v>
      </c>
      <c r="AO50">
        <f>[1]Input!AH50</f>
        <v>0.14299999999999999</v>
      </c>
      <c r="AP50">
        <f>[1]Input!AI50</f>
        <v>0.56490774907749075</v>
      </c>
      <c r="AQ50">
        <f>[1]Input!AJ50</f>
        <v>0.30299999999999999</v>
      </c>
      <c r="AR50">
        <f>[1]Input!AK50</f>
        <v>0.67265867158671588</v>
      </c>
      <c r="AS50">
        <f>[1]Input!AL50</f>
        <v>0.28899999999999998</v>
      </c>
      <c r="AT50">
        <f>[1]Input!AM50</f>
        <v>0.7040424354243543</v>
      </c>
      <c r="AU50">
        <f>[1]Input!AN50</f>
        <v>0.26500000000000001</v>
      </c>
      <c r="AV50">
        <f>[1]Input!AO50</f>
        <v>0.33266789667896679</v>
      </c>
      <c r="AW50">
        <f>[1]Input!AP50</f>
        <v>9.1999999999999998E-2</v>
      </c>
      <c r="AX50">
        <f>[1]Input!AQ50</f>
        <v>0.49377121771217708</v>
      </c>
      <c r="AY50">
        <f>[1]Input!AR50</f>
        <v>0.29499999999999998</v>
      </c>
      <c r="AZ50">
        <f>[1]Input!AS50</f>
        <v>0.68207380073800739</v>
      </c>
      <c r="BA50">
        <f>[1]Input!AT50</f>
        <v>0.50600000000000001</v>
      </c>
      <c r="BB50">
        <f>[1]Input!AU50</f>
        <v>0.87874538745387443</v>
      </c>
    </row>
    <row r="51" spans="1:54" x14ac:dyDescent="0.2">
      <c r="A51" t="str">
        <f>[1]Input!A51</f>
        <v>Blue</v>
      </c>
      <c r="B51">
        <f>[1]Input!B51</f>
        <v>1</v>
      </c>
      <c r="C51">
        <f>[1]Input!C51</f>
        <v>2</v>
      </c>
      <c r="D51" t="str">
        <f>[1]Input!D51</f>
        <v>12</v>
      </c>
      <c r="E51" t="str">
        <f>[1]Input!E51</f>
        <v>2000Pennsylvania</v>
      </c>
      <c r="F51">
        <f>[1]Input!F51</f>
        <v>2000</v>
      </c>
      <c r="G51" t="str">
        <f>[1]Input!G51</f>
        <v>Pennsylvania</v>
      </c>
      <c r="H51">
        <v>0.93</v>
      </c>
      <c r="I51" t="str">
        <f>[1]Input!H51</f>
        <v>Presidential</v>
      </c>
      <c r="J51">
        <f t="shared" si="0"/>
        <v>4.8069574336063021E-2</v>
      </c>
      <c r="K51">
        <v>-5.1000000000000004E-3</v>
      </c>
      <c r="L51">
        <f t="shared" si="1"/>
        <v>0</v>
      </c>
      <c r="M51">
        <f t="shared" si="2"/>
        <v>1</v>
      </c>
      <c r="O51">
        <f>[1]Input!J51</f>
        <v>1</v>
      </c>
      <c r="P51">
        <f>[1]Input!K51</f>
        <v>2281127</v>
      </c>
      <c r="Q51">
        <f>[1]Input!L51</f>
        <v>2485967</v>
      </c>
      <c r="R51">
        <f>[1]Input!M51</f>
        <v>1</v>
      </c>
      <c r="S51">
        <f>[1]Input!N51</f>
        <v>4.2969574336063021E-2</v>
      </c>
      <c r="T51">
        <f>[1]Input!O51</f>
        <v>19</v>
      </c>
      <c r="U51">
        <f t="shared" si="3"/>
        <v>0.55335000000000001</v>
      </c>
      <c r="V51">
        <f t="shared" si="4"/>
        <v>0.6552862048696958</v>
      </c>
      <c r="W51">
        <f>[1]Input!P51</f>
        <v>-1</v>
      </c>
      <c r="X51">
        <f>[1]Input!Q51</f>
        <v>-0.5126436781609196</v>
      </c>
      <c r="Y51">
        <f>[1]Input!R51</f>
        <v>0.48505747126436782</v>
      </c>
      <c r="Z51">
        <f>[1]Input!S51</f>
        <v>0.04</v>
      </c>
      <c r="AA51">
        <f>[1]Input!T51</f>
        <v>1327.33</v>
      </c>
      <c r="AB51">
        <f>[1]Input!U51</f>
        <v>0.1953</v>
      </c>
      <c r="AC51">
        <f>[1]Input!V51</f>
        <v>10481.56</v>
      </c>
      <c r="AD51">
        <f>[1]Input!W51</f>
        <v>0.25219999999999998</v>
      </c>
      <c r="AE51">
        <f>[1]Input!X51</f>
        <v>4.0921764488106618</v>
      </c>
      <c r="AF51">
        <f>[1]Input!Y51</f>
        <v>0.57493726937269374</v>
      </c>
      <c r="AG51">
        <f>[1]Input!Z51</f>
        <v>0.81</v>
      </c>
      <c r="AH51">
        <f>[1]Input!AA51</f>
        <v>0.52802398523985239</v>
      </c>
      <c r="AI51">
        <f>[1]Input!AB51</f>
        <v>0.112</v>
      </c>
      <c r="AJ51">
        <f>[1]Input!AC51</f>
        <v>0.38828228782287827</v>
      </c>
      <c r="AK51">
        <f>[1]Input!AD51</f>
        <v>5.3999999999999999E-2</v>
      </c>
      <c r="AL51">
        <f>[1]Input!AE51</f>
        <v>0.3972656826568266</v>
      </c>
      <c r="AM51">
        <f>[1]Input!AF51</f>
        <v>2.4E-2</v>
      </c>
      <c r="AN51">
        <f>[1]Input!AG51</f>
        <v>0.34436346863468631</v>
      </c>
      <c r="AO51">
        <f>[1]Input!AH51</f>
        <v>0.14299999999999999</v>
      </c>
      <c r="AP51">
        <f>[1]Input!AI51</f>
        <v>0.53900369003690041</v>
      </c>
      <c r="AQ51">
        <f>[1]Input!AJ51</f>
        <v>0.30299999999999999</v>
      </c>
      <c r="AR51">
        <f>[1]Input!AK51</f>
        <v>0.64181365313653138</v>
      </c>
      <c r="AS51">
        <f>[1]Input!AL51</f>
        <v>0.28899999999999998</v>
      </c>
      <c r="AT51">
        <f>[1]Input!AM51</f>
        <v>0.67175830258302593</v>
      </c>
      <c r="AU51">
        <f>[1]Input!AN51</f>
        <v>0.26500000000000001</v>
      </c>
      <c r="AV51">
        <f>[1]Input!AO51</f>
        <v>0.31741328413284137</v>
      </c>
      <c r="AW51">
        <f>[1]Input!AP51</f>
        <v>9.1999999999999998E-2</v>
      </c>
      <c r="AX51">
        <f>[1]Input!AQ51</f>
        <v>0.47112915129151289</v>
      </c>
      <c r="AY51">
        <f>[1]Input!AR51</f>
        <v>0.29499999999999998</v>
      </c>
      <c r="AZ51">
        <f>[1]Input!AS51</f>
        <v>0.65079704797047977</v>
      </c>
      <c r="BA51">
        <f>[1]Input!AT51</f>
        <v>0.50600000000000001</v>
      </c>
      <c r="BB51">
        <f>[1]Input!AU51</f>
        <v>0.83845018450184505</v>
      </c>
    </row>
    <row r="52" spans="1:54" x14ac:dyDescent="0.2">
      <c r="A52" t="str">
        <f>[1]Input!A52</f>
        <v>Blue</v>
      </c>
      <c r="B52">
        <f>[1]Input!B52</f>
        <v>1</v>
      </c>
      <c r="C52">
        <f>[1]Input!C52</f>
        <v>3</v>
      </c>
      <c r="D52" t="str">
        <f>[1]Input!D52</f>
        <v>13</v>
      </c>
      <c r="E52" t="str">
        <f>[1]Input!E52</f>
        <v>2000Michigan</v>
      </c>
      <c r="F52">
        <f>[1]Input!F52</f>
        <v>2000</v>
      </c>
      <c r="G52" t="str">
        <f>[1]Input!G52</f>
        <v>Michigan</v>
      </c>
      <c r="H52">
        <v>1.03</v>
      </c>
      <c r="I52" t="str">
        <f>[1]Input!H52</f>
        <v>Presidential</v>
      </c>
      <c r="J52">
        <f t="shared" si="0"/>
        <v>5.7792129634681902E-2</v>
      </c>
      <c r="K52">
        <v>-5.1000000000000004E-3</v>
      </c>
      <c r="L52">
        <f t="shared" si="1"/>
        <v>0</v>
      </c>
      <c r="M52">
        <f t="shared" si="2"/>
        <v>1</v>
      </c>
      <c r="O52">
        <f>[1]Input!J52</f>
        <v>1</v>
      </c>
      <c r="P52">
        <f>[1]Input!K52</f>
        <v>1953139</v>
      </c>
      <c r="Q52">
        <f>[1]Input!L52</f>
        <v>2170418</v>
      </c>
      <c r="R52">
        <f>[1]Input!M52</f>
        <v>1</v>
      </c>
      <c r="S52">
        <f>[1]Input!N52</f>
        <v>5.2692129634681902E-2</v>
      </c>
      <c r="T52">
        <f>[1]Input!O52</f>
        <v>19</v>
      </c>
      <c r="U52">
        <f t="shared" si="3"/>
        <v>0.61285000000000001</v>
      </c>
      <c r="V52">
        <f t="shared" si="4"/>
        <v>0.72574708711374913</v>
      </c>
      <c r="W52">
        <f>[1]Input!P52</f>
        <v>-1</v>
      </c>
      <c r="X52">
        <f>[1]Input!Q52</f>
        <v>-0.5126436781609196</v>
      </c>
      <c r="Y52">
        <f>[1]Input!R52</f>
        <v>0.48505747126436782</v>
      </c>
      <c r="Z52">
        <f>[1]Input!S52</f>
        <v>0.04</v>
      </c>
      <c r="AA52">
        <f>[1]Input!T52</f>
        <v>1327.33</v>
      </c>
      <c r="AB52">
        <f>[1]Input!U52</f>
        <v>0.1953</v>
      </c>
      <c r="AC52">
        <f>[1]Input!V52</f>
        <v>10481.56</v>
      </c>
      <c r="AD52">
        <f>[1]Input!W52</f>
        <v>0.25219999999999998</v>
      </c>
      <c r="AE52">
        <f>[1]Input!X52</f>
        <v>4.0921764488106618</v>
      </c>
      <c r="AF52">
        <f>[1]Input!Y52</f>
        <v>0.63657564575645742</v>
      </c>
      <c r="AG52">
        <f>[1]Input!Z52</f>
        <v>0.81</v>
      </c>
      <c r="AH52">
        <f>[1]Input!AA52</f>
        <v>0.5846328413284132</v>
      </c>
      <c r="AI52">
        <f>[1]Input!AB52</f>
        <v>0.112</v>
      </c>
      <c r="AJ52">
        <f>[1]Input!AC52</f>
        <v>0.42990959409594087</v>
      </c>
      <c r="AK52">
        <f>[1]Input!AD52</f>
        <v>5.3999999999999999E-2</v>
      </c>
      <c r="AL52">
        <f>[1]Input!AE52</f>
        <v>0.43985608856088554</v>
      </c>
      <c r="AM52">
        <f>[1]Input!AF52</f>
        <v>2.4E-2</v>
      </c>
      <c r="AN52">
        <f>[1]Input!AG52</f>
        <v>0.38128228782287815</v>
      </c>
      <c r="AO52">
        <f>[1]Input!AH52</f>
        <v>0.14299999999999999</v>
      </c>
      <c r="AP52">
        <f>[1]Input!AI52</f>
        <v>0.59678966789667887</v>
      </c>
      <c r="AQ52">
        <f>[1]Input!AJ52</f>
        <v>0.30299999999999999</v>
      </c>
      <c r="AR52">
        <f>[1]Input!AK52</f>
        <v>0.71062177121771208</v>
      </c>
      <c r="AS52">
        <f>[1]Input!AL52</f>
        <v>0.28899999999999998</v>
      </c>
      <c r="AT52">
        <f>[1]Input!AM52</f>
        <v>0.74377675276752764</v>
      </c>
      <c r="AU52">
        <f>[1]Input!AN52</f>
        <v>0.26500000000000001</v>
      </c>
      <c r="AV52">
        <f>[1]Input!AO52</f>
        <v>0.35144280442804421</v>
      </c>
      <c r="AW52">
        <f>[1]Input!AP52</f>
        <v>9.1999999999999998E-2</v>
      </c>
      <c r="AX52">
        <f>[1]Input!AQ52</f>
        <v>0.52163837638376376</v>
      </c>
      <c r="AY52">
        <f>[1]Input!AR52</f>
        <v>0.29499999999999998</v>
      </c>
      <c r="AZ52">
        <f>[1]Input!AS52</f>
        <v>0.72056826568265675</v>
      </c>
      <c r="BA52">
        <f>[1]Input!AT52</f>
        <v>0.50600000000000001</v>
      </c>
      <c r="BB52">
        <f>[1]Input!AU52</f>
        <v>0.92833948339483374</v>
      </c>
    </row>
    <row r="53" spans="1:54" x14ac:dyDescent="0.2">
      <c r="A53" t="str">
        <f>[1]Input!A53</f>
        <v>Red</v>
      </c>
      <c r="B53">
        <f>[1]Input!B53</f>
        <v>1</v>
      </c>
      <c r="C53">
        <f>[1]Input!C53</f>
        <v>4</v>
      </c>
      <c r="D53" t="str">
        <f>[1]Input!D53</f>
        <v>14</v>
      </c>
      <c r="E53" t="str">
        <f>[1]Input!E53</f>
        <v>2000Florida</v>
      </c>
      <c r="F53">
        <f>[1]Input!F53</f>
        <v>2000</v>
      </c>
      <c r="G53" t="str">
        <f>[1]Input!G53</f>
        <v>Florida</v>
      </c>
      <c r="H53">
        <v>1.05</v>
      </c>
      <c r="I53" t="str">
        <f>[1]Input!H53</f>
        <v>Presidential</v>
      </c>
      <c r="J53">
        <f t="shared" si="0"/>
        <v>5.007811839328912E-3</v>
      </c>
      <c r="K53">
        <v>-5.1000000000000004E-3</v>
      </c>
      <c r="L53">
        <f t="shared" si="1"/>
        <v>0</v>
      </c>
      <c r="M53">
        <f t="shared" si="2"/>
        <v>1</v>
      </c>
      <c r="O53">
        <f>[1]Input!J53</f>
        <v>1</v>
      </c>
      <c r="P53">
        <f>[1]Input!K53</f>
        <v>2912790</v>
      </c>
      <c r="Q53">
        <f>[1]Input!L53</f>
        <v>2912253</v>
      </c>
      <c r="R53">
        <f>[1]Input!M53</f>
        <v>0</v>
      </c>
      <c r="S53">
        <f>[1]Input!N53</f>
        <v>-9.2188160671088609E-5</v>
      </c>
      <c r="T53">
        <f>[1]Input!O53</f>
        <v>19</v>
      </c>
      <c r="U53">
        <f t="shared" si="3"/>
        <v>0.62475000000000003</v>
      </c>
      <c r="V53">
        <f t="shared" si="4"/>
        <v>0.7398392635625598</v>
      </c>
      <c r="W53">
        <f>[1]Input!P53</f>
        <v>-1</v>
      </c>
      <c r="X53">
        <f>[1]Input!Q53</f>
        <v>-0.5126436781609196</v>
      </c>
      <c r="Y53">
        <f>[1]Input!R53</f>
        <v>0.48505747126436782</v>
      </c>
      <c r="Z53">
        <f>[1]Input!S53</f>
        <v>0.04</v>
      </c>
      <c r="AA53">
        <f>[1]Input!T53</f>
        <v>1327.33</v>
      </c>
      <c r="AB53">
        <f>[1]Input!U53</f>
        <v>0.1953</v>
      </c>
      <c r="AC53">
        <f>[1]Input!V53</f>
        <v>10481.56</v>
      </c>
      <c r="AD53">
        <f>[1]Input!W53</f>
        <v>0.25219999999999998</v>
      </c>
      <c r="AE53">
        <f>[1]Input!X53</f>
        <v>4.0921764488106618</v>
      </c>
      <c r="AF53">
        <f>[1]Input!Y53</f>
        <v>0.59406642066420667</v>
      </c>
      <c r="AG53">
        <f>[1]Input!Z53</f>
        <v>0.81</v>
      </c>
      <c r="AH53">
        <f>[1]Input!AA53</f>
        <v>0.54559225092250929</v>
      </c>
      <c r="AI53">
        <f>[1]Input!AB53</f>
        <v>0.112</v>
      </c>
      <c r="AJ53">
        <f>[1]Input!AC53</f>
        <v>0.4012011070110702</v>
      </c>
      <c r="AK53">
        <f>[1]Input!AD53</f>
        <v>5.3999999999999999E-2</v>
      </c>
      <c r="AL53">
        <f>[1]Input!AE53</f>
        <v>0.41048339483394841</v>
      </c>
      <c r="AM53">
        <f>[1]Input!AF53</f>
        <v>2.4E-2</v>
      </c>
      <c r="AN53">
        <f>[1]Input!AG53</f>
        <v>0.35582103321033209</v>
      </c>
      <c r="AO53">
        <f>[1]Input!AH53</f>
        <v>0.14299999999999999</v>
      </c>
      <c r="AP53">
        <f>[1]Input!AI53</f>
        <v>0.55693726937269383</v>
      </c>
      <c r="AQ53">
        <f>[1]Input!AJ53</f>
        <v>0.30299999999999999</v>
      </c>
      <c r="AR53">
        <f>[1]Input!AK53</f>
        <v>0.66316789667896692</v>
      </c>
      <c r="AS53">
        <f>[1]Input!AL53</f>
        <v>0.28899999999999998</v>
      </c>
      <c r="AT53">
        <f>[1]Input!AM53</f>
        <v>0.69410885608856099</v>
      </c>
      <c r="AU53">
        <f>[1]Input!AN53</f>
        <v>0.26500000000000001</v>
      </c>
      <c r="AV53">
        <f>[1]Input!AO53</f>
        <v>0.32797416974169746</v>
      </c>
      <c r="AW53">
        <f>[1]Input!AP53</f>
        <v>9.1999999999999998E-2</v>
      </c>
      <c r="AX53">
        <f>[1]Input!AQ53</f>
        <v>0.48680442804428048</v>
      </c>
      <c r="AY53">
        <f>[1]Input!AR53</f>
        <v>0.29499999999999998</v>
      </c>
      <c r="AZ53">
        <f>[1]Input!AS53</f>
        <v>0.67245018450184513</v>
      </c>
      <c r="BA53">
        <f>[1]Input!AT53</f>
        <v>0.50600000000000001</v>
      </c>
      <c r="BB53">
        <f>[1]Input!AU53</f>
        <v>0.86634686346863476</v>
      </c>
    </row>
    <row r="54" spans="1:54" x14ac:dyDescent="0.2">
      <c r="A54" t="str">
        <f>[1]Input!A54</f>
        <v>Red</v>
      </c>
      <c r="B54">
        <f>[1]Input!B54</f>
        <v>1</v>
      </c>
      <c r="C54">
        <f>[1]Input!C54</f>
        <v>5</v>
      </c>
      <c r="D54" t="str">
        <f>[1]Input!D54</f>
        <v>15</v>
      </c>
      <c r="E54" t="str">
        <f>[1]Input!E54</f>
        <v>2000Colorado</v>
      </c>
      <c r="F54">
        <f>[1]Input!F54</f>
        <v>2000</v>
      </c>
      <c r="G54" t="str">
        <f>[1]Input!G54</f>
        <v>Colorado</v>
      </c>
      <c r="H54">
        <v>1.1599999999999999</v>
      </c>
      <c r="I54" t="str">
        <f>[1]Input!H54</f>
        <v>Presidential</v>
      </c>
      <c r="J54">
        <f t="shared" si="0"/>
        <v>-8.4618398865580535E-2</v>
      </c>
      <c r="K54">
        <v>-5.1000000000000004E-3</v>
      </c>
      <c r="L54">
        <f t="shared" si="1"/>
        <v>0</v>
      </c>
      <c r="M54">
        <f t="shared" si="2"/>
        <v>1</v>
      </c>
      <c r="O54">
        <f>[1]Input!J54</f>
        <v>1</v>
      </c>
      <c r="P54">
        <f>[1]Input!K54</f>
        <v>883748</v>
      </c>
      <c r="Q54">
        <f>[1]Input!L54</f>
        <v>738227</v>
      </c>
      <c r="R54">
        <f>[1]Input!M54</f>
        <v>0</v>
      </c>
      <c r="S54">
        <f>[1]Input!N54</f>
        <v>-8.9718398865580543E-2</v>
      </c>
      <c r="T54">
        <f>[1]Input!O54</f>
        <v>19</v>
      </c>
      <c r="U54">
        <f t="shared" si="3"/>
        <v>0.69019999999999992</v>
      </c>
      <c r="V54">
        <f t="shared" si="4"/>
        <v>0.81734623403101836</v>
      </c>
      <c r="W54">
        <f>[1]Input!P54</f>
        <v>-1</v>
      </c>
      <c r="X54">
        <f>[1]Input!Q54</f>
        <v>-0.5126436781609196</v>
      </c>
      <c r="Y54">
        <f>[1]Input!R54</f>
        <v>0.48505747126436782</v>
      </c>
      <c r="Z54">
        <f>[1]Input!S54</f>
        <v>0.04</v>
      </c>
      <c r="AA54">
        <f>[1]Input!T54</f>
        <v>1327.33</v>
      </c>
      <c r="AB54">
        <f>[1]Input!U54</f>
        <v>0.1953</v>
      </c>
      <c r="AC54">
        <f>[1]Input!V54</f>
        <v>10481.56</v>
      </c>
      <c r="AD54">
        <f>[1]Input!W54</f>
        <v>0.25219999999999998</v>
      </c>
      <c r="AE54">
        <f>[1]Input!X54</f>
        <v>4.0921764488106618</v>
      </c>
      <c r="AF54">
        <f>[1]Input!Y54</f>
        <v>0.61107011070110695</v>
      </c>
      <c r="AG54">
        <f>[1]Input!Z54</f>
        <v>0.81</v>
      </c>
      <c r="AH54">
        <f>[1]Input!AA54</f>
        <v>0.56120848708487081</v>
      </c>
      <c r="AI54">
        <f>[1]Input!AB54</f>
        <v>0.112</v>
      </c>
      <c r="AJ54">
        <f>[1]Input!AC54</f>
        <v>0.41268450184501843</v>
      </c>
      <c r="AK54">
        <f>[1]Input!AD54</f>
        <v>5.3999999999999999E-2</v>
      </c>
      <c r="AL54">
        <f>[1]Input!AE54</f>
        <v>0.42223247232472327</v>
      </c>
      <c r="AM54">
        <f>[1]Input!AF54</f>
        <v>2.4E-2</v>
      </c>
      <c r="AN54">
        <f>[1]Input!AG54</f>
        <v>0.36600553505535049</v>
      </c>
      <c r="AO54">
        <f>[1]Input!AH54</f>
        <v>0.14299999999999999</v>
      </c>
      <c r="AP54">
        <f>[1]Input!AI54</f>
        <v>0.57287822878228778</v>
      </c>
      <c r="AQ54">
        <f>[1]Input!AJ54</f>
        <v>0.30299999999999999</v>
      </c>
      <c r="AR54">
        <f>[1]Input!AK54</f>
        <v>0.68214944649446496</v>
      </c>
      <c r="AS54">
        <f>[1]Input!AL54</f>
        <v>0.28899999999999998</v>
      </c>
      <c r="AT54">
        <f>[1]Input!AM54</f>
        <v>0.7139760147601476</v>
      </c>
      <c r="AU54">
        <f>[1]Input!AN54</f>
        <v>0.26500000000000001</v>
      </c>
      <c r="AV54">
        <f>[1]Input!AO54</f>
        <v>0.33736162361623617</v>
      </c>
      <c r="AW54">
        <f>[1]Input!AP54</f>
        <v>9.1999999999999998E-2</v>
      </c>
      <c r="AX54">
        <f>[1]Input!AQ54</f>
        <v>0.50073800738007379</v>
      </c>
      <c r="AY54">
        <f>[1]Input!AR54</f>
        <v>0.29499999999999998</v>
      </c>
      <c r="AZ54">
        <f>[1]Input!AS54</f>
        <v>0.69169741697416975</v>
      </c>
      <c r="BA54">
        <f>[1]Input!AT54</f>
        <v>0.50600000000000001</v>
      </c>
      <c r="BB54">
        <f>[1]Input!AU54</f>
        <v>0.89114391143911431</v>
      </c>
    </row>
    <row r="55" spans="1:54" x14ac:dyDescent="0.2">
      <c r="A55" t="str">
        <f>[1]Input!A55</f>
        <v>Blue</v>
      </c>
      <c r="B55">
        <f>[1]Input!B55</f>
        <v>1</v>
      </c>
      <c r="C55">
        <f>[1]Input!C55</f>
        <v>6</v>
      </c>
      <c r="D55" t="str">
        <f>[1]Input!D55</f>
        <v>16</v>
      </c>
      <c r="E55" t="str">
        <f>[1]Input!E55</f>
        <v>2000Iowa</v>
      </c>
      <c r="F55">
        <f>[1]Input!F55</f>
        <v>2000</v>
      </c>
      <c r="G55" t="str">
        <f>[1]Input!G55</f>
        <v>Iowa</v>
      </c>
      <c r="H55">
        <v>1.17</v>
      </c>
      <c r="I55" t="str">
        <f>[1]Input!H55</f>
        <v>Presidential</v>
      </c>
      <c r="J55">
        <f t="shared" si="0"/>
        <v>8.3555837503633476E-3</v>
      </c>
      <c r="K55">
        <v>-5.1000000000000004E-3</v>
      </c>
      <c r="L55">
        <f t="shared" si="1"/>
        <v>0</v>
      </c>
      <c r="M55">
        <f t="shared" si="2"/>
        <v>1</v>
      </c>
      <c r="O55">
        <f>[1]Input!J55</f>
        <v>1</v>
      </c>
      <c r="P55">
        <f>[1]Input!K55</f>
        <v>634373</v>
      </c>
      <c r="Q55">
        <f>[1]Input!L55</f>
        <v>638517</v>
      </c>
      <c r="R55">
        <f>[1]Input!M55</f>
        <v>1</v>
      </c>
      <c r="S55">
        <f>[1]Input!N55</f>
        <v>3.2555837503633464E-3</v>
      </c>
      <c r="T55">
        <f>[1]Input!O55</f>
        <v>19</v>
      </c>
      <c r="U55">
        <f t="shared" si="3"/>
        <v>0.69614999999999994</v>
      </c>
      <c r="V55">
        <f t="shared" si="4"/>
        <v>0.82439232225542369</v>
      </c>
      <c r="W55">
        <f>[1]Input!P55</f>
        <v>-1</v>
      </c>
      <c r="X55">
        <f>[1]Input!Q55</f>
        <v>-0.5126436781609196</v>
      </c>
      <c r="Y55">
        <f>[1]Input!R55</f>
        <v>0.48505747126436782</v>
      </c>
      <c r="Z55">
        <f>[1]Input!S55</f>
        <v>0.04</v>
      </c>
      <c r="AA55">
        <f>[1]Input!T55</f>
        <v>1327.33</v>
      </c>
      <c r="AB55">
        <f>[1]Input!U55</f>
        <v>0.1953</v>
      </c>
      <c r="AC55">
        <f>[1]Input!V55</f>
        <v>10481.56</v>
      </c>
      <c r="AD55">
        <f>[1]Input!W55</f>
        <v>0.25219999999999998</v>
      </c>
      <c r="AE55">
        <f>[1]Input!X55</f>
        <v>4.0921764488106618</v>
      </c>
      <c r="AF55">
        <f>[1]Input!Y55</f>
        <v>0.67164575645756452</v>
      </c>
      <c r="AG55">
        <f>[1]Input!Z55</f>
        <v>0.81</v>
      </c>
      <c r="AH55">
        <f>[1]Input!AA55</f>
        <v>0.6168413284132841</v>
      </c>
      <c r="AI55">
        <f>[1]Input!AB55</f>
        <v>0.112</v>
      </c>
      <c r="AJ55">
        <f>[1]Input!AC55</f>
        <v>0.4535940959409594</v>
      </c>
      <c r="AK55">
        <f>[1]Input!AD55</f>
        <v>5.3999999999999999E-2</v>
      </c>
      <c r="AL55">
        <f>[1]Input!AE55</f>
        <v>0.46408856088560885</v>
      </c>
      <c r="AM55">
        <f>[1]Input!AF55</f>
        <v>2.4E-2</v>
      </c>
      <c r="AN55">
        <f>[1]Input!AG55</f>
        <v>0.40228782287822873</v>
      </c>
      <c r="AO55">
        <f>[1]Input!AH55</f>
        <v>0.14299999999999999</v>
      </c>
      <c r="AP55">
        <f>[1]Input!AI55</f>
        <v>0.62966789667896683</v>
      </c>
      <c r="AQ55">
        <f>[1]Input!AJ55</f>
        <v>0.30299999999999999</v>
      </c>
      <c r="AR55">
        <f>[1]Input!AK55</f>
        <v>0.74977121771217714</v>
      </c>
      <c r="AS55">
        <f>[1]Input!AL55</f>
        <v>0.28899999999999998</v>
      </c>
      <c r="AT55">
        <f>[1]Input!AM55</f>
        <v>0.78475276752767531</v>
      </c>
      <c r="AU55">
        <f>[1]Input!AN55</f>
        <v>0.26500000000000001</v>
      </c>
      <c r="AV55">
        <f>[1]Input!AO55</f>
        <v>0.37080442804428043</v>
      </c>
      <c r="AW55">
        <f>[1]Input!AP55</f>
        <v>9.1999999999999998E-2</v>
      </c>
      <c r="AX55">
        <f>[1]Input!AQ55</f>
        <v>0.55037638376383757</v>
      </c>
      <c r="AY55">
        <f>[1]Input!AR55</f>
        <v>0.29499999999999998</v>
      </c>
      <c r="AZ55">
        <f>[1]Input!AS55</f>
        <v>0.76026568265682659</v>
      </c>
      <c r="BA55">
        <f>[1]Input!AT55</f>
        <v>0.50600000000000001</v>
      </c>
      <c r="BB55">
        <f>[1]Input!AU55</f>
        <v>0.97948339483394831</v>
      </c>
    </row>
    <row r="56" spans="1:54" x14ac:dyDescent="0.2">
      <c r="A56" t="str">
        <f>[1]Input!A56</f>
        <v>Blue</v>
      </c>
      <c r="B56">
        <f>[1]Input!B56</f>
        <v>1</v>
      </c>
      <c r="C56">
        <f>[1]Input!C56</f>
        <v>7</v>
      </c>
      <c r="D56" t="str">
        <f>[1]Input!D56</f>
        <v>17</v>
      </c>
      <c r="E56" t="str">
        <f>[1]Input!E56</f>
        <v>2000Minnesota</v>
      </c>
      <c r="F56">
        <f>[1]Input!F56</f>
        <v>2000</v>
      </c>
      <c r="G56" t="str">
        <f>[1]Input!G56</f>
        <v>Minnesota</v>
      </c>
      <c r="H56">
        <v>1.01</v>
      </c>
      <c r="I56" t="str">
        <f>[1]Input!H56</f>
        <v>Presidential</v>
      </c>
      <c r="J56">
        <f t="shared" si="0"/>
        <v>3.0828239516226392E-2</v>
      </c>
      <c r="K56">
        <v>-5.1000000000000004E-3</v>
      </c>
      <c r="L56">
        <f t="shared" si="1"/>
        <v>0</v>
      </c>
      <c r="M56">
        <f t="shared" si="2"/>
        <v>1</v>
      </c>
      <c r="O56">
        <f>[1]Input!J56</f>
        <v>1</v>
      </c>
      <c r="P56">
        <f>[1]Input!K56</f>
        <v>1109659</v>
      </c>
      <c r="Q56">
        <f>[1]Input!L56</f>
        <v>1168266</v>
      </c>
      <c r="R56">
        <f>[1]Input!M56</f>
        <v>1</v>
      </c>
      <c r="S56">
        <f>[1]Input!N56</f>
        <v>2.5728239516226391E-2</v>
      </c>
      <c r="T56">
        <f>[1]Input!O56</f>
        <v>19</v>
      </c>
      <c r="U56">
        <f t="shared" si="3"/>
        <v>0.60094999999999998</v>
      </c>
      <c r="V56">
        <f t="shared" si="4"/>
        <v>0.71165491066493847</v>
      </c>
      <c r="W56">
        <f>[1]Input!P56</f>
        <v>-1</v>
      </c>
      <c r="X56">
        <f>[1]Input!Q56</f>
        <v>-0.5126436781609196</v>
      </c>
      <c r="Y56">
        <f>[1]Input!R56</f>
        <v>0.48505747126436782</v>
      </c>
      <c r="Z56">
        <f>[1]Input!S56</f>
        <v>0.04</v>
      </c>
      <c r="AA56">
        <f>[1]Input!T56</f>
        <v>1327.33</v>
      </c>
      <c r="AB56">
        <f>[1]Input!U56</f>
        <v>0.1953</v>
      </c>
      <c r="AC56">
        <f>[1]Input!V56</f>
        <v>10481.56</v>
      </c>
      <c r="AD56">
        <f>[1]Input!W56</f>
        <v>0.25219999999999998</v>
      </c>
      <c r="AE56">
        <f>[1]Input!X56</f>
        <v>4.0921764488106618</v>
      </c>
      <c r="AF56">
        <f>[1]Input!Y56</f>
        <v>0.73859778597785963</v>
      </c>
      <c r="AG56">
        <f>[1]Input!Z56</f>
        <v>0.81</v>
      </c>
      <c r="AH56">
        <f>[1]Input!AA56</f>
        <v>0.67833025830258298</v>
      </c>
      <c r="AI56">
        <f>[1]Input!AB56</f>
        <v>0.112</v>
      </c>
      <c r="AJ56">
        <f>[1]Input!AC56</f>
        <v>0.49880996309963094</v>
      </c>
      <c r="AK56">
        <f>[1]Input!AD56</f>
        <v>5.3999999999999999E-2</v>
      </c>
      <c r="AL56">
        <f>[1]Input!AE56</f>
        <v>0.51035055350553504</v>
      </c>
      <c r="AM56">
        <f>[1]Input!AF56</f>
        <v>2.4E-2</v>
      </c>
      <c r="AN56">
        <f>[1]Input!AG56</f>
        <v>0.44238929889298884</v>
      </c>
      <c r="AO56">
        <f>[1]Input!AH56</f>
        <v>0.14299999999999999</v>
      </c>
      <c r="AP56">
        <f>[1]Input!AI56</f>
        <v>0.69243542435424354</v>
      </c>
      <c r="AQ56">
        <f>[1]Input!AJ56</f>
        <v>0.30299999999999999</v>
      </c>
      <c r="AR56">
        <f>[1]Input!AK56</f>
        <v>0.82451107011070102</v>
      </c>
      <c r="AS56">
        <f>[1]Input!AL56</f>
        <v>0.28899999999999998</v>
      </c>
      <c r="AT56">
        <f>[1]Input!AM56</f>
        <v>0.86297970479704789</v>
      </c>
      <c r="AU56">
        <f>[1]Input!AN56</f>
        <v>0.26500000000000001</v>
      </c>
      <c r="AV56">
        <f>[1]Input!AO56</f>
        <v>0.40776752767527669</v>
      </c>
      <c r="AW56">
        <f>[1]Input!AP56</f>
        <v>9.1999999999999998E-2</v>
      </c>
      <c r="AX56">
        <f>[1]Input!AQ56</f>
        <v>0.60523985239852385</v>
      </c>
      <c r="AY56">
        <f>[1]Input!AR56</f>
        <v>0.29499999999999998</v>
      </c>
      <c r="AZ56">
        <f>[1]Input!AS56</f>
        <v>0.83605166051660507</v>
      </c>
      <c r="BA56">
        <f>[1]Input!AT56</f>
        <v>0.50600000000000001</v>
      </c>
      <c r="BB56">
        <f>[1]Input!AU56</f>
        <v>1.0771217712177119</v>
      </c>
    </row>
    <row r="57" spans="1:54" x14ac:dyDescent="0.2">
      <c r="A57" t="str">
        <f>[1]Input!A57</f>
        <v>Red</v>
      </c>
      <c r="B57">
        <f>[1]Input!B57</f>
        <v>1</v>
      </c>
      <c r="C57">
        <f>[1]Input!C57</f>
        <v>8</v>
      </c>
      <c r="D57" t="str">
        <f>[1]Input!D57</f>
        <v>18</v>
      </c>
      <c r="E57" t="str">
        <f>[1]Input!E57</f>
        <v>2000Nevada</v>
      </c>
      <c r="F57">
        <f>[1]Input!F57</f>
        <v>2000</v>
      </c>
      <c r="G57" t="str">
        <f>[1]Input!G57</f>
        <v>Nevada</v>
      </c>
      <c r="H57">
        <v>1.08</v>
      </c>
      <c r="I57" t="str">
        <f>[1]Input!H57</f>
        <v>Presidential</v>
      </c>
      <c r="J57">
        <f t="shared" si="0"/>
        <v>-3.2036769993448573E-2</v>
      </c>
      <c r="K57">
        <v>-5.1000000000000004E-3</v>
      </c>
      <c r="L57">
        <f t="shared" si="1"/>
        <v>0</v>
      </c>
      <c r="M57">
        <f t="shared" si="2"/>
        <v>1</v>
      </c>
      <c r="O57">
        <f>[1]Input!J57</f>
        <v>1</v>
      </c>
      <c r="P57">
        <f>[1]Input!K57</f>
        <v>301575</v>
      </c>
      <c r="Q57">
        <f>[1]Input!L57</f>
        <v>279978</v>
      </c>
      <c r="R57">
        <f>[1]Input!M57</f>
        <v>0</v>
      </c>
      <c r="S57">
        <f>[1]Input!N57</f>
        <v>-3.7136769993448573E-2</v>
      </c>
      <c r="T57">
        <f>[1]Input!O57</f>
        <v>19</v>
      </c>
      <c r="U57">
        <f t="shared" si="3"/>
        <v>0.64260000000000006</v>
      </c>
      <c r="V57">
        <f t="shared" si="4"/>
        <v>0.7609775282357758</v>
      </c>
      <c r="W57">
        <f>[1]Input!P57</f>
        <v>-1</v>
      </c>
      <c r="X57">
        <f>[1]Input!Q57</f>
        <v>-0.5126436781609196</v>
      </c>
      <c r="Y57">
        <f>[1]Input!R57</f>
        <v>0.48505747126436782</v>
      </c>
      <c r="Z57">
        <f>[1]Input!S57</f>
        <v>0.04</v>
      </c>
      <c r="AA57">
        <f>[1]Input!T57</f>
        <v>1327.33</v>
      </c>
      <c r="AB57">
        <f>[1]Input!U57</f>
        <v>0.1953</v>
      </c>
      <c r="AC57">
        <f>[1]Input!V57</f>
        <v>10481.56</v>
      </c>
      <c r="AD57">
        <f>[1]Input!W57</f>
        <v>0.25219999999999998</v>
      </c>
      <c r="AE57">
        <f>[1]Input!X57</f>
        <v>4.0921764488106618</v>
      </c>
      <c r="AF57">
        <f>[1]Input!Y57</f>
        <v>0.48035424354243533</v>
      </c>
      <c r="AG57">
        <f>[1]Input!Z57</f>
        <v>0.81</v>
      </c>
      <c r="AH57">
        <f>[1]Input!AA57</f>
        <v>0.44115867158671584</v>
      </c>
      <c r="AI57">
        <f>[1]Input!AB57</f>
        <v>0.112</v>
      </c>
      <c r="AJ57">
        <f>[1]Input!AC57</f>
        <v>0.32440590405904057</v>
      </c>
      <c r="AK57">
        <f>[1]Input!AD57</f>
        <v>5.3999999999999999E-2</v>
      </c>
      <c r="AL57">
        <f>[1]Input!AE57</f>
        <v>0.33191143911439114</v>
      </c>
      <c r="AM57">
        <f>[1]Input!AF57</f>
        <v>2.4E-2</v>
      </c>
      <c r="AN57">
        <f>[1]Input!AG57</f>
        <v>0.28771217712177116</v>
      </c>
      <c r="AO57">
        <f>[1]Input!AH57</f>
        <v>0.14299999999999999</v>
      </c>
      <c r="AP57">
        <f>[1]Input!AI57</f>
        <v>0.45033210332103318</v>
      </c>
      <c r="AQ57">
        <f>[1]Input!AJ57</f>
        <v>0.30299999999999999</v>
      </c>
      <c r="AR57">
        <f>[1]Input!AK57</f>
        <v>0.53622878228782289</v>
      </c>
      <c r="AS57">
        <f>[1]Input!AL57</f>
        <v>0.28899999999999998</v>
      </c>
      <c r="AT57">
        <f>[1]Input!AM57</f>
        <v>0.56124723247232466</v>
      </c>
      <c r="AU57">
        <f>[1]Input!AN57</f>
        <v>0.26500000000000001</v>
      </c>
      <c r="AV57">
        <f>[1]Input!AO57</f>
        <v>0.26519557195571952</v>
      </c>
      <c r="AW57">
        <f>[1]Input!AP57</f>
        <v>9.1999999999999998E-2</v>
      </c>
      <c r="AX57">
        <f>[1]Input!AQ57</f>
        <v>0.39362361623616232</v>
      </c>
      <c r="AY57">
        <f>[1]Input!AR57</f>
        <v>0.29499999999999998</v>
      </c>
      <c r="AZ57">
        <f>[1]Input!AS57</f>
        <v>0.54373431734317335</v>
      </c>
      <c r="BA57">
        <f>[1]Input!AT57</f>
        <v>0.50600000000000001</v>
      </c>
      <c r="BB57">
        <f>[1]Input!AU57</f>
        <v>0.70051660516605152</v>
      </c>
    </row>
    <row r="58" spans="1:54" x14ac:dyDescent="0.2">
      <c r="A58" t="str">
        <f>[1]Input!A58</f>
        <v>Red</v>
      </c>
      <c r="B58">
        <f>[1]Input!B58</f>
        <v>1</v>
      </c>
      <c r="C58">
        <f>[1]Input!C58</f>
        <v>9</v>
      </c>
      <c r="D58" t="str">
        <f>[1]Input!D58</f>
        <v>19</v>
      </c>
      <c r="E58" t="str">
        <f>[1]Input!E58</f>
        <v>2000New Hampshire</v>
      </c>
      <c r="F58">
        <f>[1]Input!F58</f>
        <v>2000</v>
      </c>
      <c r="G58" t="str">
        <f>[1]Input!G58</f>
        <v>New Hampshire</v>
      </c>
      <c r="H58">
        <v>1.28</v>
      </c>
      <c r="I58" t="str">
        <f>[1]Input!H58</f>
        <v>Presidential</v>
      </c>
      <c r="J58">
        <f t="shared" si="0"/>
        <v>-8.2560039043761239E-3</v>
      </c>
      <c r="K58">
        <v>-5.1000000000000004E-3</v>
      </c>
      <c r="L58">
        <f t="shared" si="1"/>
        <v>0</v>
      </c>
      <c r="M58">
        <f t="shared" si="2"/>
        <v>1</v>
      </c>
      <c r="O58">
        <f>[1]Input!J58</f>
        <v>1</v>
      </c>
      <c r="P58">
        <f>[1]Input!K58</f>
        <v>273559</v>
      </c>
      <c r="Q58">
        <f>[1]Input!L58</f>
        <v>266348</v>
      </c>
      <c r="R58">
        <f>[1]Input!M58</f>
        <v>0</v>
      </c>
      <c r="S58">
        <f>[1]Input!N58</f>
        <v>-1.3356003904376124E-2</v>
      </c>
      <c r="T58">
        <f>[1]Input!O58</f>
        <v>19</v>
      </c>
      <c r="U58">
        <f t="shared" si="3"/>
        <v>0.76159999999999994</v>
      </c>
      <c r="V58">
        <f t="shared" si="4"/>
        <v>0.90189929272388247</v>
      </c>
      <c r="W58">
        <f>[1]Input!P58</f>
        <v>-1</v>
      </c>
      <c r="X58">
        <f>[1]Input!Q58</f>
        <v>-0.5126436781609196</v>
      </c>
      <c r="Y58">
        <f>[1]Input!R58</f>
        <v>0.48505747126436782</v>
      </c>
      <c r="Z58">
        <f>[1]Input!S58</f>
        <v>0.04</v>
      </c>
      <c r="AA58">
        <f>[1]Input!T58</f>
        <v>1327.33</v>
      </c>
      <c r="AB58">
        <f>[1]Input!U58</f>
        <v>0.1953</v>
      </c>
      <c r="AC58">
        <f>[1]Input!V58</f>
        <v>10481.56</v>
      </c>
      <c r="AD58">
        <f>[1]Input!W58</f>
        <v>0.25219999999999998</v>
      </c>
      <c r="AE58">
        <f>[1]Input!X58</f>
        <v>4.0921764488106618</v>
      </c>
      <c r="AF58">
        <f>[1]Input!Y58</f>
        <v>0.67908487084870839</v>
      </c>
      <c r="AG58">
        <f>[1]Input!Z58</f>
        <v>0.81</v>
      </c>
      <c r="AH58">
        <f>[1]Input!AA58</f>
        <v>0.62367343173431733</v>
      </c>
      <c r="AI58">
        <f>[1]Input!AB58</f>
        <v>0.112</v>
      </c>
      <c r="AJ58">
        <f>[1]Input!AC58</f>
        <v>0.45861808118081177</v>
      </c>
      <c r="AK58">
        <f>[1]Input!AD58</f>
        <v>5.3999999999999999E-2</v>
      </c>
      <c r="AL58">
        <f>[1]Input!AE58</f>
        <v>0.46922878228782289</v>
      </c>
      <c r="AM58">
        <f>[1]Input!AF58</f>
        <v>2.4E-2</v>
      </c>
      <c r="AN58">
        <f>[1]Input!AG58</f>
        <v>0.40674354243542427</v>
      </c>
      <c r="AO58">
        <f>[1]Input!AH58</f>
        <v>0.14299999999999999</v>
      </c>
      <c r="AP58">
        <f>[1]Input!AI58</f>
        <v>0.63664206642066423</v>
      </c>
      <c r="AQ58">
        <f>[1]Input!AJ58</f>
        <v>0.30299999999999999</v>
      </c>
      <c r="AR58">
        <f>[1]Input!AK58</f>
        <v>0.75807564575645747</v>
      </c>
      <c r="AS58">
        <f>[1]Input!AL58</f>
        <v>0.28899999999999998</v>
      </c>
      <c r="AT58">
        <f>[1]Input!AM58</f>
        <v>0.7934446494464944</v>
      </c>
      <c r="AU58">
        <f>[1]Input!AN58</f>
        <v>0.26500000000000001</v>
      </c>
      <c r="AV58">
        <f>[1]Input!AO58</f>
        <v>0.37491143911439112</v>
      </c>
      <c r="AW58">
        <f>[1]Input!AP58</f>
        <v>9.1999999999999998E-2</v>
      </c>
      <c r="AX58">
        <f>[1]Input!AQ58</f>
        <v>0.55647232472324715</v>
      </c>
      <c r="AY58">
        <f>[1]Input!AR58</f>
        <v>0.29499999999999998</v>
      </c>
      <c r="AZ58">
        <f>[1]Input!AS58</f>
        <v>0.76868634686346859</v>
      </c>
      <c r="BA58">
        <f>[1]Input!AT58</f>
        <v>0.50600000000000001</v>
      </c>
      <c r="BB58">
        <f>[1]Input!AU58</f>
        <v>0.99033210332103305</v>
      </c>
    </row>
    <row r="59" spans="1:54" x14ac:dyDescent="0.2">
      <c r="A59" t="str">
        <f>[1]Input!A59</f>
        <v>Red</v>
      </c>
      <c r="B59">
        <f>[1]Input!B59</f>
        <v>1</v>
      </c>
      <c r="C59">
        <f>[1]Input!C59</f>
        <v>10</v>
      </c>
      <c r="D59" t="str">
        <f>[1]Input!D59</f>
        <v>110</v>
      </c>
      <c r="E59" t="str">
        <f>[1]Input!E59</f>
        <v>2000North Carolina</v>
      </c>
      <c r="F59">
        <f>[1]Input!F59</f>
        <v>2000</v>
      </c>
      <c r="G59" t="str">
        <f>[1]Input!G59</f>
        <v>North Carolina</v>
      </c>
      <c r="H59">
        <v>0.92</v>
      </c>
      <c r="I59" t="str">
        <f>[1]Input!H59</f>
        <v>Presidential</v>
      </c>
      <c r="J59">
        <f t="shared" si="0"/>
        <v>-0.12417993963006105</v>
      </c>
      <c r="K59">
        <v>-5.1000000000000004E-3</v>
      </c>
      <c r="L59">
        <f t="shared" si="1"/>
        <v>0</v>
      </c>
      <c r="M59">
        <f t="shared" si="2"/>
        <v>1</v>
      </c>
      <c r="O59">
        <f>[1]Input!J59</f>
        <v>1</v>
      </c>
      <c r="P59">
        <f>[1]Input!K59</f>
        <v>1631163</v>
      </c>
      <c r="Q59">
        <f>[1]Input!L59</f>
        <v>1257692</v>
      </c>
      <c r="R59">
        <f>[1]Input!M59</f>
        <v>0</v>
      </c>
      <c r="S59">
        <f>[1]Input!N59</f>
        <v>-0.12927993963006104</v>
      </c>
      <c r="T59">
        <f>[1]Input!O59</f>
        <v>19</v>
      </c>
      <c r="U59">
        <f t="shared" si="3"/>
        <v>0.5474</v>
      </c>
      <c r="V59">
        <f t="shared" si="4"/>
        <v>0.64824011664529047</v>
      </c>
      <c r="W59">
        <f>[1]Input!P59</f>
        <v>-1</v>
      </c>
      <c r="X59">
        <f>[1]Input!Q59</f>
        <v>-0.5126436781609196</v>
      </c>
      <c r="Y59">
        <f>[1]Input!R59</f>
        <v>0.48505747126436782</v>
      </c>
      <c r="Z59">
        <f>[1]Input!S59</f>
        <v>0.04</v>
      </c>
      <c r="AA59">
        <f>[1]Input!T59</f>
        <v>1327.33</v>
      </c>
      <c r="AB59">
        <f>[1]Input!U59</f>
        <v>0.1953</v>
      </c>
      <c r="AC59">
        <f>[1]Input!V59</f>
        <v>10481.56</v>
      </c>
      <c r="AD59">
        <f>[1]Input!W59</f>
        <v>0.25219999999999998</v>
      </c>
      <c r="AE59">
        <f>[1]Input!X59</f>
        <v>4.0921764488106618</v>
      </c>
      <c r="AF59">
        <f>[1]Input!Y59</f>
        <v>0.53880442804428041</v>
      </c>
      <c r="AG59">
        <f>[1]Input!Z59</f>
        <v>0.81</v>
      </c>
      <c r="AH59">
        <f>[1]Input!AA59</f>
        <v>0.49483948339483397</v>
      </c>
      <c r="AI59">
        <f>[1]Input!AB59</f>
        <v>0.112</v>
      </c>
      <c r="AJ59">
        <f>[1]Input!AC59</f>
        <v>0.363880073800738</v>
      </c>
      <c r="AK59">
        <f>[1]Input!AD59</f>
        <v>5.3999999999999999E-2</v>
      </c>
      <c r="AL59">
        <f>[1]Input!AE59</f>
        <v>0.37229889298892993</v>
      </c>
      <c r="AM59">
        <f>[1]Input!AF59</f>
        <v>2.4E-2</v>
      </c>
      <c r="AN59">
        <f>[1]Input!AG59</f>
        <v>0.32272140221402212</v>
      </c>
      <c r="AO59">
        <f>[1]Input!AH59</f>
        <v>0.14299999999999999</v>
      </c>
      <c r="AP59">
        <f>[1]Input!AI59</f>
        <v>0.50512915129151292</v>
      </c>
      <c r="AQ59">
        <f>[1]Input!AJ59</f>
        <v>0.30299999999999999</v>
      </c>
      <c r="AR59">
        <f>[1]Input!AK59</f>
        <v>0.6014778597785978</v>
      </c>
      <c r="AS59">
        <f>[1]Input!AL59</f>
        <v>0.28899999999999998</v>
      </c>
      <c r="AT59">
        <f>[1]Input!AM59</f>
        <v>0.62954059040590404</v>
      </c>
      <c r="AU59">
        <f>[1]Input!AN59</f>
        <v>0.26500000000000001</v>
      </c>
      <c r="AV59">
        <f>[1]Input!AO59</f>
        <v>0.29746494464944651</v>
      </c>
      <c r="AW59">
        <f>[1]Input!AP59</f>
        <v>9.1999999999999998E-2</v>
      </c>
      <c r="AX59">
        <f>[1]Input!AQ59</f>
        <v>0.441520295202952</v>
      </c>
      <c r="AY59">
        <f>[1]Input!AR59</f>
        <v>0.29499999999999998</v>
      </c>
      <c r="AZ59">
        <f>[1]Input!AS59</f>
        <v>0.60989667896678967</v>
      </c>
      <c r="BA59">
        <f>[1]Input!AT59</f>
        <v>0.50600000000000001</v>
      </c>
      <c r="BB59">
        <f>[1]Input!AU59</f>
        <v>0.78575645756457557</v>
      </c>
    </row>
    <row r="60" spans="1:54" x14ac:dyDescent="0.2">
      <c r="A60" t="str">
        <f>[1]Input!A60</f>
        <v>Blue</v>
      </c>
      <c r="B60">
        <f>[1]Input!B60</f>
        <v>1</v>
      </c>
      <c r="C60">
        <f>[1]Input!C60</f>
        <v>11</v>
      </c>
      <c r="D60" t="str">
        <f>[1]Input!D60</f>
        <v>111</v>
      </c>
      <c r="E60" t="str">
        <f>[1]Input!E60</f>
        <v>2000Wisconsin</v>
      </c>
      <c r="F60">
        <f>[1]Input!F60</f>
        <v>2000</v>
      </c>
      <c r="G60" t="str">
        <f>[1]Input!G60</f>
        <v>Wisconsin</v>
      </c>
      <c r="H60">
        <v>1.1000000000000001</v>
      </c>
      <c r="I60" t="str">
        <f>[1]Input!H60</f>
        <v>Presidential</v>
      </c>
      <c r="J60">
        <f t="shared" si="0"/>
        <v>7.4013660631561291E-3</v>
      </c>
      <c r="K60">
        <v>-5.1000000000000004E-3</v>
      </c>
      <c r="L60">
        <f t="shared" si="1"/>
        <v>0</v>
      </c>
      <c r="M60">
        <f t="shared" si="2"/>
        <v>1</v>
      </c>
      <c r="O60">
        <f>[1]Input!J60</f>
        <v>1</v>
      </c>
      <c r="P60">
        <f>[1]Input!K60</f>
        <v>1237279</v>
      </c>
      <c r="Q60">
        <f>[1]Input!L60</f>
        <v>1242987</v>
      </c>
      <c r="R60">
        <f>[1]Input!M60</f>
        <v>1</v>
      </c>
      <c r="S60">
        <f>[1]Input!N60</f>
        <v>2.3013660631561292E-3</v>
      </c>
      <c r="T60">
        <f>[1]Input!O60</f>
        <v>19</v>
      </c>
      <c r="U60">
        <f t="shared" si="3"/>
        <v>0.65449999999999997</v>
      </c>
      <c r="V60">
        <f t="shared" si="4"/>
        <v>0.77506970468458647</v>
      </c>
      <c r="W60">
        <f>[1]Input!P60</f>
        <v>-1</v>
      </c>
      <c r="X60">
        <f>[1]Input!Q60</f>
        <v>-0.5126436781609196</v>
      </c>
      <c r="Y60">
        <f>[1]Input!R60</f>
        <v>0.48505747126436782</v>
      </c>
      <c r="Z60">
        <f>[1]Input!S60</f>
        <v>0.04</v>
      </c>
      <c r="AA60">
        <f>[1]Input!T60</f>
        <v>1327.33</v>
      </c>
      <c r="AB60">
        <f>[1]Input!U60</f>
        <v>0.1953</v>
      </c>
      <c r="AC60">
        <f>[1]Input!V60</f>
        <v>10481.56</v>
      </c>
      <c r="AD60">
        <f>[1]Input!W60</f>
        <v>0.25219999999999998</v>
      </c>
      <c r="AE60">
        <f>[1]Input!X60</f>
        <v>4.0921764488106618</v>
      </c>
      <c r="AF60">
        <f>[1]Input!Y60</f>
        <v>0.71840590405904048</v>
      </c>
      <c r="AG60">
        <f>[1]Input!Z60</f>
        <v>0.81</v>
      </c>
      <c r="AH60">
        <f>[1]Input!AA60</f>
        <v>0.65978597785977866</v>
      </c>
      <c r="AI60">
        <f>[1]Input!AB60</f>
        <v>0.112</v>
      </c>
      <c r="AJ60">
        <f>[1]Input!AC60</f>
        <v>0.48517343173431737</v>
      </c>
      <c r="AK60">
        <f>[1]Input!AD60</f>
        <v>5.3999999999999999E-2</v>
      </c>
      <c r="AL60">
        <f>[1]Input!AE60</f>
        <v>0.49639852398523987</v>
      </c>
      <c r="AM60">
        <f>[1]Input!AF60</f>
        <v>2.4E-2</v>
      </c>
      <c r="AN60">
        <f>[1]Input!AG60</f>
        <v>0.4302952029520295</v>
      </c>
      <c r="AO60">
        <f>[1]Input!AH60</f>
        <v>0.14299999999999999</v>
      </c>
      <c r="AP60">
        <f>[1]Input!AI60</f>
        <v>0.6735055350553506</v>
      </c>
      <c r="AQ60">
        <f>[1]Input!AJ60</f>
        <v>0.30299999999999999</v>
      </c>
      <c r="AR60">
        <f>[1]Input!AK60</f>
        <v>0.80197047970479707</v>
      </c>
      <c r="AS60">
        <f>[1]Input!AL60</f>
        <v>0.28899999999999998</v>
      </c>
      <c r="AT60">
        <f>[1]Input!AM60</f>
        <v>0.83938745387453884</v>
      </c>
      <c r="AU60">
        <f>[1]Input!AN60</f>
        <v>0.26500000000000001</v>
      </c>
      <c r="AV60">
        <f>[1]Input!AO60</f>
        <v>0.39661992619926201</v>
      </c>
      <c r="AW60">
        <f>[1]Input!AP60</f>
        <v>9.1999999999999998E-2</v>
      </c>
      <c r="AX60">
        <f>[1]Input!AQ60</f>
        <v>0.58869372693726929</v>
      </c>
      <c r="AY60">
        <f>[1]Input!AR60</f>
        <v>0.29499999999999998</v>
      </c>
      <c r="AZ60">
        <f>[1]Input!AS60</f>
        <v>0.81319557195571956</v>
      </c>
      <c r="BA60">
        <f>[1]Input!AT60</f>
        <v>0.50600000000000001</v>
      </c>
      <c r="BB60">
        <f>[1]Input!AU60</f>
        <v>1.0476752767527675</v>
      </c>
    </row>
    <row r="61" spans="1:54" x14ac:dyDescent="0.2">
      <c r="A61" t="str">
        <f>[1]Input!A61</f>
        <v>Red</v>
      </c>
      <c r="B61">
        <f>[1]Input!B61</f>
        <v>1</v>
      </c>
      <c r="C61">
        <f>[1]Input!C61</f>
        <v>12</v>
      </c>
      <c r="D61" t="str">
        <f>[1]Input!D61</f>
        <v>112</v>
      </c>
      <c r="E61" t="str">
        <f>[1]Input!E61</f>
        <v>2000Virginia</v>
      </c>
      <c r="F61">
        <f>[1]Input!F61</f>
        <v>2000</v>
      </c>
      <c r="G61" t="str">
        <f>[1]Input!G61</f>
        <v>Virginia</v>
      </c>
      <c r="H61">
        <v>0.95</v>
      </c>
      <c r="I61" t="str">
        <f>[1]Input!H61</f>
        <v>Presidential</v>
      </c>
      <c r="J61">
        <f t="shared" si="0"/>
        <v>-7.7844726116665042E-2</v>
      </c>
      <c r="K61">
        <v>-5.1000000000000004E-3</v>
      </c>
      <c r="L61">
        <f t="shared" si="1"/>
        <v>0</v>
      </c>
      <c r="M61">
        <f t="shared" si="2"/>
        <v>1</v>
      </c>
      <c r="O61">
        <f>[1]Input!J61</f>
        <v>1</v>
      </c>
      <c r="P61">
        <f>[1]Input!K61</f>
        <v>1437490</v>
      </c>
      <c r="Q61">
        <f>[1]Input!L61</f>
        <v>1217290</v>
      </c>
      <c r="R61">
        <f>[1]Input!M61</f>
        <v>0</v>
      </c>
      <c r="S61">
        <f>[1]Input!N61</f>
        <v>-8.2944726116665035E-2</v>
      </c>
      <c r="T61">
        <f>[1]Input!O61</f>
        <v>19</v>
      </c>
      <c r="U61">
        <f t="shared" si="3"/>
        <v>0.56524999999999992</v>
      </c>
      <c r="V61">
        <f t="shared" si="4"/>
        <v>0.66937838131850647</v>
      </c>
      <c r="W61">
        <f>[1]Input!P61</f>
        <v>-1</v>
      </c>
      <c r="X61">
        <f>[1]Input!Q61</f>
        <v>-0.5126436781609196</v>
      </c>
      <c r="Y61">
        <f>[1]Input!R61</f>
        <v>0.48505747126436782</v>
      </c>
      <c r="Z61">
        <f>[1]Input!S61</f>
        <v>0.04</v>
      </c>
      <c r="AA61">
        <f>[1]Input!T61</f>
        <v>1327.33</v>
      </c>
      <c r="AB61">
        <f>[1]Input!U61</f>
        <v>0.1953</v>
      </c>
      <c r="AC61">
        <f>[1]Input!V61</f>
        <v>10481.56</v>
      </c>
      <c r="AD61">
        <f>[1]Input!W61</f>
        <v>0.25219999999999998</v>
      </c>
      <c r="AE61">
        <f>[1]Input!X61</f>
        <v>4.0921764488106618</v>
      </c>
      <c r="AF61">
        <f>[1]Input!Y61</f>
        <v>0.57387453874538741</v>
      </c>
      <c r="AG61">
        <f>[1]Input!Z61</f>
        <v>0.81</v>
      </c>
      <c r="AH61">
        <f>[1]Input!AA61</f>
        <v>0.52704797047970486</v>
      </c>
      <c r="AI61">
        <f>[1]Input!AB61</f>
        <v>0.112</v>
      </c>
      <c r="AJ61">
        <f>[1]Input!AC61</f>
        <v>0.38756457564575647</v>
      </c>
      <c r="AK61">
        <f>[1]Input!AD61</f>
        <v>5.3999999999999999E-2</v>
      </c>
      <c r="AL61">
        <f>[1]Input!AE61</f>
        <v>0.39653136531365318</v>
      </c>
      <c r="AM61">
        <f>[1]Input!AF61</f>
        <v>2.4E-2</v>
      </c>
      <c r="AN61">
        <f>[1]Input!AG61</f>
        <v>0.3437269372693727</v>
      </c>
      <c r="AO61">
        <f>[1]Input!AH61</f>
        <v>0.14299999999999999</v>
      </c>
      <c r="AP61">
        <f>[1]Input!AI61</f>
        <v>0.53800738007380078</v>
      </c>
      <c r="AQ61">
        <f>[1]Input!AJ61</f>
        <v>0.30299999999999999</v>
      </c>
      <c r="AR61">
        <f>[1]Input!AK61</f>
        <v>0.64062730627306275</v>
      </c>
      <c r="AS61">
        <f>[1]Input!AL61</f>
        <v>0.28899999999999998</v>
      </c>
      <c r="AT61">
        <f>[1]Input!AM61</f>
        <v>0.67051660516605172</v>
      </c>
      <c r="AU61">
        <f>[1]Input!AN61</f>
        <v>0.26500000000000001</v>
      </c>
      <c r="AV61">
        <f>[1]Input!AO61</f>
        <v>0.31682656826568267</v>
      </c>
      <c r="AW61">
        <f>[1]Input!AP61</f>
        <v>9.1999999999999998E-2</v>
      </c>
      <c r="AX61">
        <f>[1]Input!AQ61</f>
        <v>0.47025830258302581</v>
      </c>
      <c r="AY61">
        <f>[1]Input!AR61</f>
        <v>0.29499999999999998</v>
      </c>
      <c r="AZ61">
        <f>[1]Input!AS61</f>
        <v>0.64959409594095952</v>
      </c>
      <c r="BA61">
        <f>[1]Input!AT61</f>
        <v>0.50600000000000001</v>
      </c>
      <c r="BB61">
        <f>[1]Input!AU61</f>
        <v>0.83690036900369003</v>
      </c>
    </row>
    <row r="62" spans="1:54" x14ac:dyDescent="0.2">
      <c r="A62" t="str">
        <f>[1]Input!A62</f>
        <v>Blue</v>
      </c>
      <c r="B62">
        <f>[1]Input!B62</f>
        <v>1</v>
      </c>
      <c r="C62">
        <f>[1]Input!C62</f>
        <v>1</v>
      </c>
      <c r="D62" t="str">
        <f>[1]Input!D62</f>
        <v>11</v>
      </c>
      <c r="E62" t="str">
        <f>[1]Input!E62</f>
        <v>1996Ohio</v>
      </c>
      <c r="F62">
        <f>[1]Input!F62</f>
        <v>1996</v>
      </c>
      <c r="G62" t="str">
        <f>[1]Input!G62</f>
        <v>Ohio</v>
      </c>
      <c r="H62">
        <v>1.07</v>
      </c>
      <c r="I62" t="str">
        <f>[1]Input!H62</f>
        <v>Presidential</v>
      </c>
      <c r="J62">
        <f t="shared" si="0"/>
        <v>-1.3161016365589223E-2</v>
      </c>
      <c r="K62">
        <v>8.5099999999999995E-2</v>
      </c>
      <c r="L62">
        <f t="shared" si="1"/>
        <v>1</v>
      </c>
      <c r="M62">
        <f t="shared" si="2"/>
        <v>1</v>
      </c>
      <c r="O62">
        <f>[1]Input!J62</f>
        <v>1</v>
      </c>
      <c r="P62">
        <f>[1]Input!K62</f>
        <v>1859883</v>
      </c>
      <c r="Q62">
        <f>[1]Input!L62</f>
        <v>2148222</v>
      </c>
      <c r="R62">
        <f>[1]Input!M62</f>
        <v>1</v>
      </c>
      <c r="S62">
        <f>[1]Input!N62</f>
        <v>7.1938983634410772E-2</v>
      </c>
      <c r="T62">
        <f>[1]Input!O62</f>
        <v>18</v>
      </c>
      <c r="U62">
        <f t="shared" si="3"/>
        <v>0.63129999999999997</v>
      </c>
      <c r="V62">
        <f t="shared" si="4"/>
        <v>0.7380796457742842</v>
      </c>
      <c r="W62">
        <f>[1]Input!P62</f>
        <v>3</v>
      </c>
      <c r="X62">
        <f>[1]Input!Q62</f>
        <v>0.47586206896551725</v>
      </c>
      <c r="Y62">
        <f>[1]Input!R62</f>
        <v>0.4689655172413793</v>
      </c>
      <c r="Z62">
        <f>[1]Input!S62</f>
        <v>5.6000000000000001E-2</v>
      </c>
      <c r="AA62">
        <f>[1]Input!T62</f>
        <v>541.72</v>
      </c>
      <c r="AB62">
        <f>[1]Input!U62</f>
        <v>0.34110000000000001</v>
      </c>
      <c r="AC62">
        <f>[1]Input!V62</f>
        <v>4494.28</v>
      </c>
      <c r="AD62">
        <f>[1]Input!W62</f>
        <v>0.33450000000000002</v>
      </c>
      <c r="AE62">
        <f>[1]Input!X62</f>
        <v>3.7958812294258735</v>
      </c>
      <c r="AF62">
        <f>[1]Input!Y62</f>
        <v>0.58400386847195374</v>
      </c>
      <c r="AG62">
        <f>[1]Input!Z62</f>
        <v>0.82699999999999996</v>
      </c>
      <c r="AH62">
        <f>[1]Input!AA62</f>
        <v>0.51542359767891688</v>
      </c>
      <c r="AI62">
        <f>[1]Input!AB62</f>
        <v>0.104</v>
      </c>
      <c r="AJ62">
        <f>[1]Input!AC62</f>
        <v>0.40612379110251456</v>
      </c>
      <c r="AK62">
        <f>[1]Input!AD62</f>
        <v>4.5999999999999999E-2</v>
      </c>
      <c r="AL62">
        <f>[1]Input!AE62</f>
        <v>0.43291295938104457</v>
      </c>
      <c r="AM62">
        <f>[1]Input!AF62</f>
        <v>2.1999999999999999E-2</v>
      </c>
      <c r="AN62">
        <f>[1]Input!AG62</f>
        <v>0.354688588007737</v>
      </c>
      <c r="AO62">
        <f>[1]Input!AH62</f>
        <v>0.14899999999999999</v>
      </c>
      <c r="AP62">
        <f>[1]Input!AI62</f>
        <v>0.54114119922630566</v>
      </c>
      <c r="AQ62">
        <f>[1]Input!AJ62</f>
        <v>0.318</v>
      </c>
      <c r="AR62">
        <f>[1]Input!AK62</f>
        <v>0.66972920696324967</v>
      </c>
      <c r="AS62">
        <f>[1]Input!AL62</f>
        <v>0.26600000000000001</v>
      </c>
      <c r="AT62">
        <f>[1]Input!AM62</f>
        <v>0.70401934235976804</v>
      </c>
      <c r="AU62">
        <f>[1]Input!AN62</f>
        <v>0.26800000000000002</v>
      </c>
      <c r="AV62">
        <f>[1]Input!AO62</f>
        <v>0.34075822050290139</v>
      </c>
      <c r="AW62">
        <f>[1]Input!AP62</f>
        <v>0.107</v>
      </c>
      <c r="AX62">
        <f>[1]Input!AQ62</f>
        <v>0.48649129593810453</v>
      </c>
      <c r="AY62">
        <f>[1]Input!AR62</f>
        <v>0.30599999999999999</v>
      </c>
      <c r="AZ62">
        <f>[1]Input!AS62</f>
        <v>0.66972920696324967</v>
      </c>
      <c r="BA62">
        <f>[1]Input!AT62</f>
        <v>0.48599999999999999</v>
      </c>
      <c r="BB62">
        <f>[1]Input!AU62</f>
        <v>0.87975628626692459</v>
      </c>
    </row>
    <row r="63" spans="1:54" x14ac:dyDescent="0.2">
      <c r="A63" t="str">
        <f>[1]Input!A63</f>
        <v>Blue</v>
      </c>
      <c r="B63">
        <f>[1]Input!B63</f>
        <v>1</v>
      </c>
      <c r="C63">
        <f>[1]Input!C63</f>
        <v>2</v>
      </c>
      <c r="D63" t="str">
        <f>[1]Input!D63</f>
        <v>12</v>
      </c>
      <c r="E63" t="str">
        <f>[1]Input!E63</f>
        <v>1996Pennsylvania</v>
      </c>
      <c r="F63">
        <f>[1]Input!F63</f>
        <v>1996</v>
      </c>
      <c r="G63" t="str">
        <f>[1]Input!G63</f>
        <v>Pennsylvania</v>
      </c>
      <c r="H63">
        <v>0.93</v>
      </c>
      <c r="I63" t="str">
        <f>[1]Input!H63</f>
        <v>Presidential</v>
      </c>
      <c r="J63">
        <f t="shared" si="0"/>
        <v>1.8124107216650892E-2</v>
      </c>
      <c r="K63">
        <v>8.5099999999999995E-2</v>
      </c>
      <c r="L63">
        <f t="shared" si="1"/>
        <v>1</v>
      </c>
      <c r="M63">
        <f t="shared" si="2"/>
        <v>1</v>
      </c>
      <c r="O63">
        <f>[1]Input!J63</f>
        <v>1</v>
      </c>
      <c r="P63">
        <f>[1]Input!K63</f>
        <v>1801169</v>
      </c>
      <c r="Q63">
        <f>[1]Input!L63</f>
        <v>2215819</v>
      </c>
      <c r="R63">
        <f>[1]Input!M63</f>
        <v>1</v>
      </c>
      <c r="S63">
        <f>[1]Input!N63</f>
        <v>0.10322410721665089</v>
      </c>
      <c r="T63">
        <f>[1]Input!O63</f>
        <v>18</v>
      </c>
      <c r="U63">
        <f t="shared" si="3"/>
        <v>0.54869999999999997</v>
      </c>
      <c r="V63">
        <f t="shared" si="4"/>
        <v>0.64150847716830306</v>
      </c>
      <c r="W63">
        <f>[1]Input!P63</f>
        <v>3</v>
      </c>
      <c r="X63">
        <f>[1]Input!Q63</f>
        <v>0.47586206896551725</v>
      </c>
      <c r="Y63">
        <f>[1]Input!R63</f>
        <v>0.4689655172413793</v>
      </c>
      <c r="Z63">
        <f>[1]Input!S63</f>
        <v>5.6000000000000001E-2</v>
      </c>
      <c r="AA63">
        <f>[1]Input!T63</f>
        <v>541.72</v>
      </c>
      <c r="AB63">
        <f>[1]Input!U63</f>
        <v>0.34110000000000001</v>
      </c>
      <c r="AC63">
        <f>[1]Input!V63</f>
        <v>4494.28</v>
      </c>
      <c r="AD63">
        <f>[1]Input!W63</f>
        <v>0.33450000000000002</v>
      </c>
      <c r="AE63">
        <f>[1]Input!X63</f>
        <v>3.7958812294258735</v>
      </c>
      <c r="AF63">
        <f>[1]Input!Y63</f>
        <v>0.52391682785299809</v>
      </c>
      <c r="AG63">
        <f>[1]Input!Z63</f>
        <v>0.82699999999999996</v>
      </c>
      <c r="AH63">
        <f>[1]Input!AA63</f>
        <v>0.46239264990328816</v>
      </c>
      <c r="AI63">
        <f>[1]Input!AB63</f>
        <v>0.104</v>
      </c>
      <c r="AJ63">
        <f>[1]Input!AC63</f>
        <v>0.36433849129593809</v>
      </c>
      <c r="AK63">
        <f>[1]Input!AD63</f>
        <v>4.5999999999999999E-2</v>
      </c>
      <c r="AL63">
        <f>[1]Input!AE63</f>
        <v>0.38837137330754351</v>
      </c>
      <c r="AM63">
        <f>[1]Input!AF63</f>
        <v>2.1999999999999999E-2</v>
      </c>
      <c r="AN63">
        <f>[1]Input!AG63</f>
        <v>0.31819535783365571</v>
      </c>
      <c r="AO63">
        <f>[1]Input!AH63</f>
        <v>0.14899999999999999</v>
      </c>
      <c r="AP63">
        <f>[1]Input!AI63</f>
        <v>0.48546421663442935</v>
      </c>
      <c r="AQ63">
        <f>[1]Input!AJ63</f>
        <v>0.318</v>
      </c>
      <c r="AR63">
        <f>[1]Input!AK63</f>
        <v>0.60082205029013536</v>
      </c>
      <c r="AS63">
        <f>[1]Input!AL63</f>
        <v>0.26600000000000001</v>
      </c>
      <c r="AT63">
        <f>[1]Input!AM63</f>
        <v>0.63158413926499035</v>
      </c>
      <c r="AU63">
        <f>[1]Input!AN63</f>
        <v>0.26800000000000002</v>
      </c>
      <c r="AV63">
        <f>[1]Input!AO63</f>
        <v>0.30569825918762089</v>
      </c>
      <c r="AW63">
        <f>[1]Input!AP63</f>
        <v>0.107</v>
      </c>
      <c r="AX63">
        <f>[1]Input!AQ63</f>
        <v>0.43643713733075434</v>
      </c>
      <c r="AY63">
        <f>[1]Input!AR63</f>
        <v>0.30599999999999999</v>
      </c>
      <c r="AZ63">
        <f>[1]Input!AS63</f>
        <v>0.60082205029013536</v>
      </c>
      <c r="BA63">
        <f>[1]Input!AT63</f>
        <v>0.48599999999999999</v>
      </c>
      <c r="BB63">
        <f>[1]Input!AU63</f>
        <v>0.78923984526112179</v>
      </c>
    </row>
    <row r="64" spans="1:54" x14ac:dyDescent="0.2">
      <c r="A64" t="str">
        <f>[1]Input!A64</f>
        <v>Blue</v>
      </c>
      <c r="B64">
        <f>[1]Input!B64</f>
        <v>1</v>
      </c>
      <c r="C64">
        <f>[1]Input!C64</f>
        <v>3</v>
      </c>
      <c r="D64" t="str">
        <f>[1]Input!D64</f>
        <v>13</v>
      </c>
      <c r="E64" t="str">
        <f>[1]Input!E64</f>
        <v>1996Michigan</v>
      </c>
      <c r="F64">
        <f>[1]Input!F64</f>
        <v>1996</v>
      </c>
      <c r="G64" t="str">
        <f>[1]Input!G64</f>
        <v>Michigan</v>
      </c>
      <c r="H64">
        <v>1.03</v>
      </c>
      <c r="I64" t="str">
        <f>[1]Input!H64</f>
        <v>Presidential</v>
      </c>
      <c r="J64">
        <f t="shared" si="0"/>
        <v>6.1388267333935501E-2</v>
      </c>
      <c r="K64">
        <v>8.5099999999999995E-2</v>
      </c>
      <c r="L64">
        <f t="shared" si="1"/>
        <v>1</v>
      </c>
      <c r="M64">
        <f t="shared" si="2"/>
        <v>1</v>
      </c>
      <c r="O64">
        <f>[1]Input!J64</f>
        <v>1</v>
      </c>
      <c r="P64">
        <f>[1]Input!K64</f>
        <v>1481212</v>
      </c>
      <c r="Q64">
        <f>[1]Input!L64</f>
        <v>1989653</v>
      </c>
      <c r="R64">
        <f>[1]Input!M64</f>
        <v>1</v>
      </c>
      <c r="S64">
        <f>[1]Input!N64</f>
        <v>0.1464882673339355</v>
      </c>
      <c r="T64">
        <f>[1]Input!O64</f>
        <v>18</v>
      </c>
      <c r="U64">
        <f t="shared" si="3"/>
        <v>0.60770000000000002</v>
      </c>
      <c r="V64">
        <f t="shared" si="4"/>
        <v>0.71048788331543244</v>
      </c>
      <c r="W64">
        <f>[1]Input!P64</f>
        <v>3</v>
      </c>
      <c r="X64">
        <f>[1]Input!Q64</f>
        <v>0.47586206896551725</v>
      </c>
      <c r="Y64">
        <f>[1]Input!R64</f>
        <v>0.4689655172413793</v>
      </c>
      <c r="Z64">
        <f>[1]Input!S64</f>
        <v>5.6000000000000001E-2</v>
      </c>
      <c r="AA64">
        <f>[1]Input!T64</f>
        <v>541.72</v>
      </c>
      <c r="AB64">
        <f>[1]Input!U64</f>
        <v>0.34110000000000001</v>
      </c>
      <c r="AC64">
        <f>[1]Input!V64</f>
        <v>4494.28</v>
      </c>
      <c r="AD64">
        <f>[1]Input!W64</f>
        <v>0.33450000000000002</v>
      </c>
      <c r="AE64">
        <f>[1]Input!X64</f>
        <v>3.7958812294258735</v>
      </c>
      <c r="AF64">
        <f>[1]Input!Y64</f>
        <v>0.58294970986460348</v>
      </c>
      <c r="AG64">
        <f>[1]Input!Z64</f>
        <v>0.82699999999999996</v>
      </c>
      <c r="AH64">
        <f>[1]Input!AA64</f>
        <v>0.51449323017408122</v>
      </c>
      <c r="AI64">
        <f>[1]Input!AB64</f>
        <v>0.104</v>
      </c>
      <c r="AJ64">
        <f>[1]Input!AC64</f>
        <v>0.40539071566731144</v>
      </c>
      <c r="AK64">
        <f>[1]Input!AD64</f>
        <v>4.5999999999999999E-2</v>
      </c>
      <c r="AL64">
        <f>[1]Input!AE64</f>
        <v>0.43213152804642169</v>
      </c>
      <c r="AM64">
        <f>[1]Input!AF64</f>
        <v>2.1999999999999999E-2</v>
      </c>
      <c r="AN64">
        <f>[1]Input!AG64</f>
        <v>0.35404835589941974</v>
      </c>
      <c r="AO64">
        <f>[1]Input!AH64</f>
        <v>0.14899999999999999</v>
      </c>
      <c r="AP64">
        <f>[1]Input!AI64</f>
        <v>0.54016441005802707</v>
      </c>
      <c r="AQ64">
        <f>[1]Input!AJ64</f>
        <v>0.318</v>
      </c>
      <c r="AR64">
        <f>[1]Input!AK64</f>
        <v>0.66852030947775631</v>
      </c>
      <c r="AS64">
        <f>[1]Input!AL64</f>
        <v>0.26600000000000001</v>
      </c>
      <c r="AT64">
        <f>[1]Input!AM64</f>
        <v>0.70274854932301745</v>
      </c>
      <c r="AU64">
        <f>[1]Input!AN64</f>
        <v>0.26800000000000002</v>
      </c>
      <c r="AV64">
        <f>[1]Input!AO64</f>
        <v>0.34014313346228242</v>
      </c>
      <c r="AW64">
        <f>[1]Input!AP64</f>
        <v>0.107</v>
      </c>
      <c r="AX64">
        <f>[1]Input!AQ64</f>
        <v>0.48561315280464218</v>
      </c>
      <c r="AY64">
        <f>[1]Input!AR64</f>
        <v>0.30599999999999999</v>
      </c>
      <c r="AZ64">
        <f>[1]Input!AS64</f>
        <v>0.66852030947775631</v>
      </c>
      <c r="BA64">
        <f>[1]Input!AT64</f>
        <v>0.48599999999999999</v>
      </c>
      <c r="BB64">
        <f>[1]Input!AU64</f>
        <v>0.87816827852998058</v>
      </c>
    </row>
    <row r="65" spans="1:54" x14ac:dyDescent="0.2">
      <c r="A65" t="str">
        <f>[1]Input!A65</f>
        <v>Blue</v>
      </c>
      <c r="B65">
        <f>[1]Input!B65</f>
        <v>1</v>
      </c>
      <c r="C65">
        <f>[1]Input!C65</f>
        <v>4</v>
      </c>
      <c r="D65" t="str">
        <f>[1]Input!D65</f>
        <v>14</v>
      </c>
      <c r="E65" t="str">
        <f>[1]Input!E65</f>
        <v>1996Florida</v>
      </c>
      <c r="F65">
        <f>[1]Input!F65</f>
        <v>1996</v>
      </c>
      <c r="G65" t="str">
        <f>[1]Input!G65</f>
        <v>Florida</v>
      </c>
      <c r="H65">
        <v>1.05</v>
      </c>
      <c r="I65" t="str">
        <f>[1]Input!H65</f>
        <v>Presidential</v>
      </c>
      <c r="J65">
        <f t="shared" si="0"/>
        <v>-2.2000776097871891E-2</v>
      </c>
      <c r="K65">
        <v>8.5099999999999995E-2</v>
      </c>
      <c r="L65">
        <f t="shared" si="1"/>
        <v>1</v>
      </c>
      <c r="M65">
        <f t="shared" si="2"/>
        <v>1</v>
      </c>
      <c r="O65">
        <f>[1]Input!J65</f>
        <v>1</v>
      </c>
      <c r="P65">
        <f>[1]Input!K65</f>
        <v>2244536</v>
      </c>
      <c r="Q65">
        <f>[1]Input!L65</f>
        <v>2546870</v>
      </c>
      <c r="R65">
        <f>[1]Input!M65</f>
        <v>1</v>
      </c>
      <c r="S65">
        <f>[1]Input!N65</f>
        <v>6.3099223902128104E-2</v>
      </c>
      <c r="T65">
        <f>[1]Input!O65</f>
        <v>18</v>
      </c>
      <c r="U65">
        <f t="shared" si="3"/>
        <v>0.61949999999999994</v>
      </c>
      <c r="V65">
        <f t="shared" si="4"/>
        <v>0.72428376454485832</v>
      </c>
      <c r="W65">
        <f>[1]Input!P65</f>
        <v>3</v>
      </c>
      <c r="X65">
        <f>[1]Input!Q65</f>
        <v>0.47586206896551725</v>
      </c>
      <c r="Y65">
        <f>[1]Input!R65</f>
        <v>0.4689655172413793</v>
      </c>
      <c r="Z65">
        <f>[1]Input!S65</f>
        <v>5.6000000000000001E-2</v>
      </c>
      <c r="AA65">
        <f>[1]Input!T65</f>
        <v>541.72</v>
      </c>
      <c r="AB65">
        <f>[1]Input!U65</f>
        <v>0.34110000000000001</v>
      </c>
      <c r="AC65">
        <f>[1]Input!V65</f>
        <v>4494.28</v>
      </c>
      <c r="AD65">
        <f>[1]Input!W65</f>
        <v>0.33450000000000002</v>
      </c>
      <c r="AE65">
        <f>[1]Input!X65</f>
        <v>3.7958812294258735</v>
      </c>
      <c r="AF65">
        <f>[1]Input!Y65</f>
        <v>0.54710831721470032</v>
      </c>
      <c r="AG65">
        <f>[1]Input!Z65</f>
        <v>0.82699999999999996</v>
      </c>
      <c r="AH65">
        <f>[1]Input!AA65</f>
        <v>0.48286073500967119</v>
      </c>
      <c r="AI65">
        <f>[1]Input!AB65</f>
        <v>0.104</v>
      </c>
      <c r="AJ65">
        <f>[1]Input!AC65</f>
        <v>0.38046615087040625</v>
      </c>
      <c r="AK65">
        <f>[1]Input!AD65</f>
        <v>4.5999999999999999E-2</v>
      </c>
      <c r="AL65">
        <f>[1]Input!AE65</f>
        <v>0.40556286266924568</v>
      </c>
      <c r="AM65">
        <f>[1]Input!AF65</f>
        <v>2.1999999999999999E-2</v>
      </c>
      <c r="AN65">
        <f>[1]Input!AG65</f>
        <v>0.33228046421663449</v>
      </c>
      <c r="AO65">
        <f>[1]Input!AH65</f>
        <v>0.14899999999999999</v>
      </c>
      <c r="AP65">
        <f>[1]Input!AI65</f>
        <v>0.50695357833655708</v>
      </c>
      <c r="AQ65">
        <f>[1]Input!AJ65</f>
        <v>0.318</v>
      </c>
      <c r="AR65">
        <f>[1]Input!AK65</f>
        <v>0.62741779497098649</v>
      </c>
      <c r="AS65">
        <f>[1]Input!AL65</f>
        <v>0.26600000000000001</v>
      </c>
      <c r="AT65">
        <f>[1]Input!AM65</f>
        <v>0.65954158607350111</v>
      </c>
      <c r="AU65">
        <f>[1]Input!AN65</f>
        <v>0.26800000000000002</v>
      </c>
      <c r="AV65">
        <f>[1]Input!AO65</f>
        <v>0.31923017408123794</v>
      </c>
      <c r="AW65">
        <f>[1]Input!AP65</f>
        <v>0.107</v>
      </c>
      <c r="AX65">
        <f>[1]Input!AQ65</f>
        <v>0.4557562862669246</v>
      </c>
      <c r="AY65">
        <f>[1]Input!AR65</f>
        <v>0.30599999999999999</v>
      </c>
      <c r="AZ65">
        <f>[1]Input!AS65</f>
        <v>0.62741779497098649</v>
      </c>
      <c r="BA65">
        <f>[1]Input!AT65</f>
        <v>0.48599999999999999</v>
      </c>
      <c r="BB65">
        <f>[1]Input!AU65</f>
        <v>0.82417601547388786</v>
      </c>
    </row>
    <row r="66" spans="1:54" x14ac:dyDescent="0.2">
      <c r="A66" t="str">
        <f>[1]Input!A66</f>
        <v>Red</v>
      </c>
      <c r="B66">
        <f>[1]Input!B66</f>
        <v>1</v>
      </c>
      <c r="C66">
        <f>[1]Input!C66</f>
        <v>5</v>
      </c>
      <c r="D66" t="str">
        <f>[1]Input!D66</f>
        <v>15</v>
      </c>
      <c r="E66" t="str">
        <f>[1]Input!E66</f>
        <v>1996Colorado</v>
      </c>
      <c r="F66">
        <f>[1]Input!F66</f>
        <v>1996</v>
      </c>
      <c r="G66" t="str">
        <f>[1]Input!G66</f>
        <v>Colorado</v>
      </c>
      <c r="H66">
        <v>1.1599999999999999</v>
      </c>
      <c r="I66" t="str">
        <f>[1]Input!H66</f>
        <v>Presidential</v>
      </c>
      <c r="J66">
        <f t="shared" si="0"/>
        <v>-0.10028415260454879</v>
      </c>
      <c r="K66">
        <v>8.5099999999999995E-2</v>
      </c>
      <c r="L66">
        <f t="shared" si="1"/>
        <v>1</v>
      </c>
      <c r="M66">
        <f t="shared" si="2"/>
        <v>1</v>
      </c>
      <c r="O66">
        <f>[1]Input!J66</f>
        <v>1</v>
      </c>
      <c r="P66">
        <f>[1]Input!K66</f>
        <v>691848</v>
      </c>
      <c r="Q66">
        <f>[1]Input!L66</f>
        <v>671152</v>
      </c>
      <c r="R66">
        <f>[1]Input!M66</f>
        <v>0</v>
      </c>
      <c r="S66">
        <f>[1]Input!N66</f>
        <v>-1.5184152604548789E-2</v>
      </c>
      <c r="T66">
        <f>[1]Input!O66</f>
        <v>18</v>
      </c>
      <c r="U66">
        <f t="shared" si="3"/>
        <v>0.6843999999999999</v>
      </c>
      <c r="V66">
        <f t="shared" si="4"/>
        <v>0.80016111130670053</v>
      </c>
      <c r="W66">
        <f>[1]Input!P66</f>
        <v>3</v>
      </c>
      <c r="X66">
        <f>[1]Input!Q66</f>
        <v>0.47586206896551725</v>
      </c>
      <c r="Y66">
        <f>[1]Input!R66</f>
        <v>0.4689655172413793</v>
      </c>
      <c r="Z66">
        <f>[1]Input!S66</f>
        <v>5.6000000000000001E-2</v>
      </c>
      <c r="AA66">
        <f>[1]Input!T66</f>
        <v>541.72</v>
      </c>
      <c r="AB66">
        <f>[1]Input!U66</f>
        <v>0.34110000000000001</v>
      </c>
      <c r="AC66">
        <f>[1]Input!V66</f>
        <v>4494.28</v>
      </c>
      <c r="AD66">
        <f>[1]Input!W66</f>
        <v>0.33450000000000002</v>
      </c>
      <c r="AE66">
        <f>[1]Input!X66</f>
        <v>3.7958812294258735</v>
      </c>
      <c r="AF66">
        <f>[1]Input!Y66</f>
        <v>0.57451644100580279</v>
      </c>
      <c r="AG66">
        <f>[1]Input!Z66</f>
        <v>0.82699999999999996</v>
      </c>
      <c r="AH66">
        <f>[1]Input!AA66</f>
        <v>0.5070502901353966</v>
      </c>
      <c r="AI66">
        <f>[1]Input!AB66</f>
        <v>0.104</v>
      </c>
      <c r="AJ66">
        <f>[1]Input!AC66</f>
        <v>0.39952611218568668</v>
      </c>
      <c r="AK66">
        <f>[1]Input!AD66</f>
        <v>4.5999999999999999E-2</v>
      </c>
      <c r="AL66">
        <f>[1]Input!AE66</f>
        <v>0.42588007736943911</v>
      </c>
      <c r="AM66">
        <f>[1]Input!AF66</f>
        <v>2.1999999999999999E-2</v>
      </c>
      <c r="AN66">
        <f>[1]Input!AG66</f>
        <v>0.34892649903288209</v>
      </c>
      <c r="AO66">
        <f>[1]Input!AH66</f>
        <v>0.14899999999999999</v>
      </c>
      <c r="AP66">
        <f>[1]Input!AI66</f>
        <v>0.53235009671179889</v>
      </c>
      <c r="AQ66">
        <f>[1]Input!AJ66</f>
        <v>0.318</v>
      </c>
      <c r="AR66">
        <f>[1]Input!AK66</f>
        <v>0.65884912959381048</v>
      </c>
      <c r="AS66">
        <f>[1]Input!AL66</f>
        <v>0.26600000000000001</v>
      </c>
      <c r="AT66">
        <f>[1]Input!AM66</f>
        <v>0.69258220502901369</v>
      </c>
      <c r="AU66">
        <f>[1]Input!AN66</f>
        <v>0.26800000000000002</v>
      </c>
      <c r="AV66">
        <f>[1]Input!AO66</f>
        <v>0.3352224371373308</v>
      </c>
      <c r="AW66">
        <f>[1]Input!AP66</f>
        <v>0.107</v>
      </c>
      <c r="AX66">
        <f>[1]Input!AQ66</f>
        <v>0.47858800773694399</v>
      </c>
      <c r="AY66">
        <f>[1]Input!AR66</f>
        <v>0.30599999999999999</v>
      </c>
      <c r="AZ66">
        <f>[1]Input!AS66</f>
        <v>0.65884912959381048</v>
      </c>
      <c r="BA66">
        <f>[1]Input!AT66</f>
        <v>0.48599999999999999</v>
      </c>
      <c r="BB66">
        <f>[1]Input!AU66</f>
        <v>0.86546421663442941</v>
      </c>
    </row>
    <row r="67" spans="1:54" x14ac:dyDescent="0.2">
      <c r="A67" t="str">
        <f>[1]Input!A67</f>
        <v>Blue</v>
      </c>
      <c r="B67">
        <f>[1]Input!B67</f>
        <v>1</v>
      </c>
      <c r="C67">
        <f>[1]Input!C67</f>
        <v>6</v>
      </c>
      <c r="D67" t="str">
        <f>[1]Input!D67</f>
        <v>16</v>
      </c>
      <c r="E67" t="str">
        <f>[1]Input!E67</f>
        <v>1996Iowa</v>
      </c>
      <c r="F67">
        <f>[1]Input!F67</f>
        <v>1996</v>
      </c>
      <c r="G67" t="str">
        <f>[1]Input!G67</f>
        <v>Iowa</v>
      </c>
      <c r="H67">
        <v>1.17</v>
      </c>
      <c r="I67" t="str">
        <f>[1]Input!H67</f>
        <v>Presidential</v>
      </c>
      <c r="J67">
        <f t="shared" ref="J67:J97" si="5">S67-K67</f>
        <v>2.9567778474654555E-2</v>
      </c>
      <c r="K67">
        <v>8.5099999999999995E-2</v>
      </c>
      <c r="L67">
        <f t="shared" ref="L67:L97" si="6">_xlfn.IFS(F67=2016,0,F67=2012,1,F67=2008,0,F67=2004,1,F67=2000,0,F67=1996,1,F67=1992,1,F67=1988,0,F67=1984,1,F67=1980,0,F67=1976,0)</f>
        <v>1</v>
      </c>
      <c r="M67">
        <f t="shared" ref="M67:M97" si="7">_xlfn.IFS(F67=2016,1,F67=2012,1,F67=2008,0,F67=2004,0,F67=2000,1,F67=1996,1,F67=1992,0,F67=1988,0,F67=1984,0,F67=1980,1,F67=1976,0)</f>
        <v>1</v>
      </c>
      <c r="O67">
        <f>[1]Input!J67</f>
        <v>1</v>
      </c>
      <c r="P67">
        <f>[1]Input!K67</f>
        <v>492644</v>
      </c>
      <c r="Q67">
        <f>[1]Input!L67</f>
        <v>620258</v>
      </c>
      <c r="R67">
        <f>[1]Input!M67</f>
        <v>1</v>
      </c>
      <c r="S67">
        <f>[1]Input!N67</f>
        <v>0.11466777847465455</v>
      </c>
      <c r="T67">
        <f>[1]Input!O67</f>
        <v>18</v>
      </c>
      <c r="U67">
        <f t="shared" ref="U67:U97" si="8">((T67/200)+0.5)*H67</f>
        <v>0.69029999999999991</v>
      </c>
      <c r="V67">
        <f t="shared" ref="V67:V97" si="9">((AE67/20)+0.5)*H67</f>
        <v>0.80705905192141347</v>
      </c>
      <c r="W67">
        <f>[1]Input!P67</f>
        <v>3</v>
      </c>
      <c r="X67">
        <f>[1]Input!Q67</f>
        <v>0.47586206896551725</v>
      </c>
      <c r="Y67">
        <f>[1]Input!R67</f>
        <v>0.4689655172413793</v>
      </c>
      <c r="Z67">
        <f>[1]Input!S67</f>
        <v>5.6000000000000001E-2</v>
      </c>
      <c r="AA67">
        <f>[1]Input!T67</f>
        <v>541.72</v>
      </c>
      <c r="AB67">
        <f>[1]Input!U67</f>
        <v>0.34110000000000001</v>
      </c>
      <c r="AC67">
        <f>[1]Input!V67</f>
        <v>4494.28</v>
      </c>
      <c r="AD67">
        <f>[1]Input!W67</f>
        <v>0.33450000000000002</v>
      </c>
      <c r="AE67">
        <f>[1]Input!X67</f>
        <v>3.7958812294258735</v>
      </c>
      <c r="AF67">
        <f>[1]Input!Y67</f>
        <v>0.61984526112185678</v>
      </c>
      <c r="AG67">
        <f>[1]Input!Z67</f>
        <v>0.82699999999999996</v>
      </c>
      <c r="AH67">
        <f>[1]Input!AA67</f>
        <v>0.54705609284332679</v>
      </c>
      <c r="AI67">
        <f>[1]Input!AB67</f>
        <v>0.104</v>
      </c>
      <c r="AJ67">
        <f>[1]Input!AC67</f>
        <v>0.4310483558994197</v>
      </c>
      <c r="AK67">
        <f>[1]Input!AD67</f>
        <v>4.5999999999999999E-2</v>
      </c>
      <c r="AL67">
        <f>[1]Input!AE67</f>
        <v>0.45948162475822046</v>
      </c>
      <c r="AM67">
        <f>[1]Input!AF67</f>
        <v>2.1999999999999999E-2</v>
      </c>
      <c r="AN67">
        <f>[1]Input!AG67</f>
        <v>0.37645647969052221</v>
      </c>
      <c r="AO67">
        <f>[1]Input!AH67</f>
        <v>0.14899999999999999</v>
      </c>
      <c r="AP67">
        <f>[1]Input!AI67</f>
        <v>0.57435203094777554</v>
      </c>
      <c r="AQ67">
        <f>[1]Input!AJ67</f>
        <v>0.318</v>
      </c>
      <c r="AR67">
        <f>[1]Input!AK67</f>
        <v>0.71083172147001927</v>
      </c>
      <c r="AS67">
        <f>[1]Input!AL67</f>
        <v>0.26600000000000001</v>
      </c>
      <c r="AT67">
        <f>[1]Input!AM67</f>
        <v>0.74722630560928427</v>
      </c>
      <c r="AU67">
        <f>[1]Input!AN67</f>
        <v>0.26800000000000002</v>
      </c>
      <c r="AV67">
        <f>[1]Input!AO67</f>
        <v>0.36167117988394581</v>
      </c>
      <c r="AW67">
        <f>[1]Input!AP67</f>
        <v>0.107</v>
      </c>
      <c r="AX67">
        <f>[1]Input!AQ67</f>
        <v>0.51634816247582205</v>
      </c>
      <c r="AY67">
        <f>[1]Input!AR67</f>
        <v>0.30599999999999999</v>
      </c>
      <c r="AZ67">
        <f>[1]Input!AS67</f>
        <v>0.71083172147001927</v>
      </c>
      <c r="BA67">
        <f>[1]Input!AT67</f>
        <v>0.48599999999999999</v>
      </c>
      <c r="BB67">
        <f>[1]Input!AU67</f>
        <v>0.93374854932301721</v>
      </c>
    </row>
    <row r="68" spans="1:54" x14ac:dyDescent="0.2">
      <c r="A68" t="str">
        <f>[1]Input!A68</f>
        <v>Blue</v>
      </c>
      <c r="B68">
        <f>[1]Input!B68</f>
        <v>1</v>
      </c>
      <c r="C68">
        <f>[1]Input!C68</f>
        <v>7</v>
      </c>
      <c r="D68" t="str">
        <f>[1]Input!D68</f>
        <v>17</v>
      </c>
      <c r="E68" t="str">
        <f>[1]Input!E68</f>
        <v>1996Minnesota</v>
      </c>
      <c r="F68">
        <f>[1]Input!F68</f>
        <v>1996</v>
      </c>
      <c r="G68" t="str">
        <f>[1]Input!G68</f>
        <v>Minnesota</v>
      </c>
      <c r="H68">
        <v>1.01</v>
      </c>
      <c r="I68" t="str">
        <f>[1]Input!H68</f>
        <v>Presidential</v>
      </c>
      <c r="J68">
        <f t="shared" si="5"/>
        <v>0.1025137854275152</v>
      </c>
      <c r="K68">
        <v>8.5099999999999995E-2</v>
      </c>
      <c r="L68">
        <f t="shared" si="6"/>
        <v>1</v>
      </c>
      <c r="M68">
        <f t="shared" si="7"/>
        <v>1</v>
      </c>
      <c r="O68">
        <f>[1]Input!J68</f>
        <v>1</v>
      </c>
      <c r="P68">
        <f>[1]Input!K68</f>
        <v>766395</v>
      </c>
      <c r="Q68">
        <f>[1]Input!L68</f>
        <v>1120380</v>
      </c>
      <c r="R68">
        <f>[1]Input!M68</f>
        <v>1</v>
      </c>
      <c r="S68">
        <f>[1]Input!N68</f>
        <v>0.1876137854275152</v>
      </c>
      <c r="T68">
        <f>[1]Input!O68</f>
        <v>18</v>
      </c>
      <c r="U68">
        <f t="shared" si="8"/>
        <v>0.59589999999999999</v>
      </c>
      <c r="V68">
        <f t="shared" si="9"/>
        <v>0.69669200208600657</v>
      </c>
      <c r="W68">
        <f>[1]Input!P68</f>
        <v>3</v>
      </c>
      <c r="X68">
        <f>[1]Input!Q68</f>
        <v>0.47586206896551725</v>
      </c>
      <c r="Y68">
        <f>[1]Input!R68</f>
        <v>0.4689655172413793</v>
      </c>
      <c r="Z68">
        <f>[1]Input!S68</f>
        <v>5.6000000000000001E-2</v>
      </c>
      <c r="AA68">
        <f>[1]Input!T68</f>
        <v>541.72</v>
      </c>
      <c r="AB68">
        <f>[1]Input!U68</f>
        <v>0.34110000000000001</v>
      </c>
      <c r="AC68">
        <f>[1]Input!V68</f>
        <v>4494.28</v>
      </c>
      <c r="AD68">
        <f>[1]Input!W68</f>
        <v>0.33450000000000002</v>
      </c>
      <c r="AE68">
        <f>[1]Input!X68</f>
        <v>3.7958812294258735</v>
      </c>
      <c r="AF68">
        <f>[1]Input!Y68</f>
        <v>0.69679883945841403</v>
      </c>
      <c r="AG68">
        <f>[1]Input!Z68</f>
        <v>0.82699999999999996</v>
      </c>
      <c r="AH68">
        <f>[1]Input!AA68</f>
        <v>0.61497292069632492</v>
      </c>
      <c r="AI68">
        <f>[1]Input!AB68</f>
        <v>0.104</v>
      </c>
      <c r="AJ68">
        <f>[1]Input!AC68</f>
        <v>0.48456286266924564</v>
      </c>
      <c r="AK68">
        <f>[1]Input!AD68</f>
        <v>4.5999999999999999E-2</v>
      </c>
      <c r="AL68">
        <f>[1]Input!AE68</f>
        <v>0.51652611218568667</v>
      </c>
      <c r="AM68">
        <f>[1]Input!AF68</f>
        <v>2.1999999999999999E-2</v>
      </c>
      <c r="AN68">
        <f>[1]Input!AG68</f>
        <v>0.42319342359767892</v>
      </c>
      <c r="AO68">
        <f>[1]Input!AH68</f>
        <v>0.14899999999999999</v>
      </c>
      <c r="AP68">
        <f>[1]Input!AI68</f>
        <v>0.64565764023210837</v>
      </c>
      <c r="AQ68">
        <f>[1]Input!AJ68</f>
        <v>0.318</v>
      </c>
      <c r="AR68">
        <f>[1]Input!AK68</f>
        <v>0.79908123791102514</v>
      </c>
      <c r="AS68">
        <f>[1]Input!AL68</f>
        <v>0.26600000000000001</v>
      </c>
      <c r="AT68">
        <f>[1]Input!AM68</f>
        <v>0.8399941972920697</v>
      </c>
      <c r="AU68">
        <f>[1]Input!AN68</f>
        <v>0.26800000000000002</v>
      </c>
      <c r="AV68">
        <f>[1]Input!AO68</f>
        <v>0.40657253384912961</v>
      </c>
      <c r="AW68">
        <f>[1]Input!AP68</f>
        <v>0.107</v>
      </c>
      <c r="AX68">
        <f>[1]Input!AQ68</f>
        <v>0.58045261121856873</v>
      </c>
      <c r="AY68">
        <f>[1]Input!AR68</f>
        <v>0.30599999999999999</v>
      </c>
      <c r="AZ68">
        <f>[1]Input!AS68</f>
        <v>0.79908123791102514</v>
      </c>
      <c r="BA68">
        <f>[1]Input!AT68</f>
        <v>0.48599999999999999</v>
      </c>
      <c r="BB68">
        <f>[1]Input!AU68</f>
        <v>1.0496731141199225</v>
      </c>
    </row>
    <row r="69" spans="1:54" x14ac:dyDescent="0.2">
      <c r="A69" t="str">
        <f>[1]Input!A69</f>
        <v>Blue</v>
      </c>
      <c r="B69">
        <f>[1]Input!B69</f>
        <v>1</v>
      </c>
      <c r="C69">
        <f>[1]Input!C69</f>
        <v>8</v>
      </c>
      <c r="D69" t="str">
        <f>[1]Input!D69</f>
        <v>18</v>
      </c>
      <c r="E69" t="str">
        <f>[1]Input!E69</f>
        <v>1996Nevada</v>
      </c>
      <c r="F69">
        <f>[1]Input!F69</f>
        <v>1996</v>
      </c>
      <c r="G69" t="str">
        <f>[1]Input!G69</f>
        <v>Nevada</v>
      </c>
      <c r="H69">
        <v>1.08</v>
      </c>
      <c r="I69" t="str">
        <f>[1]Input!H69</f>
        <v>Presidential</v>
      </c>
      <c r="J69">
        <f t="shared" si="5"/>
        <v>-7.3369372895059237E-2</v>
      </c>
      <c r="K69">
        <v>8.5099999999999995E-2</v>
      </c>
      <c r="L69">
        <f t="shared" si="6"/>
        <v>1</v>
      </c>
      <c r="M69">
        <f t="shared" si="7"/>
        <v>1</v>
      </c>
      <c r="O69">
        <f>[1]Input!J69</f>
        <v>1</v>
      </c>
      <c r="P69">
        <f>[1]Input!K69</f>
        <v>199244</v>
      </c>
      <c r="Q69">
        <f>[1]Input!L69</f>
        <v>203974</v>
      </c>
      <c r="R69">
        <f>[1]Input!M69</f>
        <v>1</v>
      </c>
      <c r="S69">
        <f>[1]Input!N69</f>
        <v>1.1730627104940751E-2</v>
      </c>
      <c r="T69">
        <f>[1]Input!O69</f>
        <v>18</v>
      </c>
      <c r="U69">
        <f t="shared" si="8"/>
        <v>0.63719999999999999</v>
      </c>
      <c r="V69">
        <f t="shared" si="9"/>
        <v>0.74497758638899714</v>
      </c>
      <c r="W69">
        <f>[1]Input!P69</f>
        <v>3</v>
      </c>
      <c r="X69">
        <f>[1]Input!Q69</f>
        <v>0.47586206896551725</v>
      </c>
      <c r="Y69">
        <f>[1]Input!R69</f>
        <v>0.4689655172413793</v>
      </c>
      <c r="Z69">
        <f>[1]Input!S69</f>
        <v>5.6000000000000001E-2</v>
      </c>
      <c r="AA69">
        <f>[1]Input!T69</f>
        <v>541.72</v>
      </c>
      <c r="AB69">
        <f>[1]Input!U69</f>
        <v>0.34110000000000001</v>
      </c>
      <c r="AC69">
        <f>[1]Input!V69</f>
        <v>4494.28</v>
      </c>
      <c r="AD69">
        <f>[1]Input!W69</f>
        <v>0.33450000000000002</v>
      </c>
      <c r="AE69">
        <f>[1]Input!X69</f>
        <v>3.7958812294258735</v>
      </c>
      <c r="AF69">
        <f>[1]Input!Y69</f>
        <v>0.43115087040618955</v>
      </c>
      <c r="AG69">
        <f>[1]Input!Z69</f>
        <v>0.82699999999999996</v>
      </c>
      <c r="AH69">
        <f>[1]Input!AA69</f>
        <v>0.38052030947775622</v>
      </c>
      <c r="AI69">
        <f>[1]Input!AB69</f>
        <v>0.104</v>
      </c>
      <c r="AJ69">
        <f>[1]Input!AC69</f>
        <v>0.29982785299806575</v>
      </c>
      <c r="AK69">
        <f>[1]Input!AD69</f>
        <v>4.5999999999999999E-2</v>
      </c>
      <c r="AL69">
        <f>[1]Input!AE69</f>
        <v>0.31960541586073499</v>
      </c>
      <c r="AM69">
        <f>[1]Input!AF69</f>
        <v>2.1999999999999999E-2</v>
      </c>
      <c r="AN69">
        <f>[1]Input!AG69</f>
        <v>0.26185493230174078</v>
      </c>
      <c r="AO69">
        <f>[1]Input!AH69</f>
        <v>0.14899999999999999</v>
      </c>
      <c r="AP69">
        <f>[1]Input!AI69</f>
        <v>0.39950676982591871</v>
      </c>
      <c r="AQ69">
        <f>[1]Input!AJ69</f>
        <v>0.318</v>
      </c>
      <c r="AR69">
        <f>[1]Input!AK69</f>
        <v>0.49443907156673106</v>
      </c>
      <c r="AS69">
        <f>[1]Input!AL69</f>
        <v>0.26600000000000001</v>
      </c>
      <c r="AT69">
        <f>[1]Input!AM69</f>
        <v>0.51975435203094777</v>
      </c>
      <c r="AU69">
        <f>[1]Input!AN69</f>
        <v>0.26800000000000002</v>
      </c>
      <c r="AV69">
        <f>[1]Input!AO69</f>
        <v>0.25157059961315276</v>
      </c>
      <c r="AW69">
        <f>[1]Input!AP69</f>
        <v>0.107</v>
      </c>
      <c r="AX69">
        <f>[1]Input!AQ69</f>
        <v>0.35916054158607347</v>
      </c>
      <c r="AY69">
        <f>[1]Input!AR69</f>
        <v>0.30599999999999999</v>
      </c>
      <c r="AZ69">
        <f>[1]Input!AS69</f>
        <v>0.49443907156673106</v>
      </c>
      <c r="BA69">
        <f>[1]Input!AT69</f>
        <v>0.48599999999999999</v>
      </c>
      <c r="BB69">
        <f>[1]Input!AU69</f>
        <v>0.64949516441005795</v>
      </c>
    </row>
    <row r="70" spans="1:54" x14ac:dyDescent="0.2">
      <c r="A70" t="str">
        <f>[1]Input!A70</f>
        <v>Blue</v>
      </c>
      <c r="B70">
        <f>[1]Input!B70</f>
        <v>1</v>
      </c>
      <c r="C70">
        <f>[1]Input!C70</f>
        <v>9</v>
      </c>
      <c r="D70" t="str">
        <f>[1]Input!D70</f>
        <v>19</v>
      </c>
      <c r="E70" t="str">
        <f>[1]Input!E70</f>
        <v>1996New Hampshire</v>
      </c>
      <c r="F70">
        <f>[1]Input!F70</f>
        <v>1996</v>
      </c>
      <c r="G70" t="str">
        <f>[1]Input!G70</f>
        <v>New Hampshire</v>
      </c>
      <c r="H70">
        <v>1.28</v>
      </c>
      <c r="I70" t="str">
        <f>[1]Input!H70</f>
        <v>Presidential</v>
      </c>
      <c r="J70">
        <f t="shared" si="5"/>
        <v>2.7132634213784201E-2</v>
      </c>
      <c r="K70">
        <v>8.5099999999999995E-2</v>
      </c>
      <c r="L70">
        <f t="shared" si="6"/>
        <v>1</v>
      </c>
      <c r="M70">
        <f t="shared" si="7"/>
        <v>1</v>
      </c>
      <c r="O70">
        <f>[1]Input!J70</f>
        <v>1</v>
      </c>
      <c r="P70">
        <f>[1]Input!K70</f>
        <v>196486</v>
      </c>
      <c r="Q70">
        <f>[1]Input!L70</f>
        <v>246166</v>
      </c>
      <c r="R70">
        <f>[1]Input!M70</f>
        <v>1</v>
      </c>
      <c r="S70">
        <f>[1]Input!N70</f>
        <v>0.1122326342137842</v>
      </c>
      <c r="T70">
        <f>[1]Input!O70</f>
        <v>18</v>
      </c>
      <c r="U70">
        <f t="shared" si="8"/>
        <v>0.75519999999999998</v>
      </c>
      <c r="V70">
        <f t="shared" si="9"/>
        <v>0.88293639868325591</v>
      </c>
      <c r="W70">
        <f>[1]Input!P70</f>
        <v>3</v>
      </c>
      <c r="X70">
        <f>[1]Input!Q70</f>
        <v>0.47586206896551725</v>
      </c>
      <c r="Y70">
        <f>[1]Input!R70</f>
        <v>0.4689655172413793</v>
      </c>
      <c r="Z70">
        <f>[1]Input!S70</f>
        <v>5.6000000000000001E-2</v>
      </c>
      <c r="AA70">
        <f>[1]Input!T70</f>
        <v>541.72</v>
      </c>
      <c r="AB70">
        <f>[1]Input!U70</f>
        <v>0.34110000000000001</v>
      </c>
      <c r="AC70">
        <f>[1]Input!V70</f>
        <v>4494.28</v>
      </c>
      <c r="AD70">
        <f>[1]Input!W70</f>
        <v>0.33450000000000002</v>
      </c>
      <c r="AE70">
        <f>[1]Input!X70</f>
        <v>3.7958812294258735</v>
      </c>
      <c r="AF70">
        <f>[1]Input!Y70</f>
        <v>0.61457446808510641</v>
      </c>
      <c r="AG70">
        <f>[1]Input!Z70</f>
        <v>0.82699999999999996</v>
      </c>
      <c r="AH70">
        <f>[1]Input!AA70</f>
        <v>0.54240425531914893</v>
      </c>
      <c r="AI70">
        <f>[1]Input!AB70</f>
        <v>0.104</v>
      </c>
      <c r="AJ70">
        <f>[1]Input!AC70</f>
        <v>0.42738297872340425</v>
      </c>
      <c r="AK70">
        <f>[1]Input!AD70</f>
        <v>4.5999999999999999E-2</v>
      </c>
      <c r="AL70">
        <f>[1]Input!AE70</f>
        <v>0.45557446808510638</v>
      </c>
      <c r="AM70">
        <f>[1]Input!AF70</f>
        <v>2.1999999999999999E-2</v>
      </c>
      <c r="AN70">
        <f>[1]Input!AG70</f>
        <v>0.37325531914893617</v>
      </c>
      <c r="AO70">
        <f>[1]Input!AH70</f>
        <v>0.14899999999999999</v>
      </c>
      <c r="AP70">
        <f>[1]Input!AI70</f>
        <v>0.56946808510638292</v>
      </c>
      <c r="AQ70">
        <f>[1]Input!AJ70</f>
        <v>0.318</v>
      </c>
      <c r="AR70">
        <f>[1]Input!AK70</f>
        <v>0.70478723404255317</v>
      </c>
      <c r="AS70">
        <f>[1]Input!AL70</f>
        <v>0.26600000000000001</v>
      </c>
      <c r="AT70">
        <f>[1]Input!AM70</f>
        <v>0.74087234042553196</v>
      </c>
      <c r="AU70">
        <f>[1]Input!AN70</f>
        <v>0.26800000000000002</v>
      </c>
      <c r="AV70">
        <f>[1]Input!AO70</f>
        <v>0.35859574468085104</v>
      </c>
      <c r="AW70">
        <f>[1]Input!AP70</f>
        <v>0.107</v>
      </c>
      <c r="AX70">
        <f>[1]Input!AQ70</f>
        <v>0.51195744680851063</v>
      </c>
      <c r="AY70">
        <f>[1]Input!AR70</f>
        <v>0.30599999999999999</v>
      </c>
      <c r="AZ70">
        <f>[1]Input!AS70</f>
        <v>0.70478723404255317</v>
      </c>
      <c r="BA70">
        <f>[1]Input!AT70</f>
        <v>0.48599999999999999</v>
      </c>
      <c r="BB70">
        <f>[1]Input!AU70</f>
        <v>0.92580851063829783</v>
      </c>
    </row>
    <row r="71" spans="1:54" x14ac:dyDescent="0.2">
      <c r="A71" t="str">
        <f>[1]Input!A71</f>
        <v>Red</v>
      </c>
      <c r="B71">
        <f>[1]Input!B71</f>
        <v>1</v>
      </c>
      <c r="C71">
        <f>[1]Input!C71</f>
        <v>10</v>
      </c>
      <c r="D71" t="str">
        <f>[1]Input!D71</f>
        <v>110</v>
      </c>
      <c r="E71" t="str">
        <f>[1]Input!E71</f>
        <v>1996North Carolina</v>
      </c>
      <c r="F71">
        <f>[1]Input!F71</f>
        <v>1996</v>
      </c>
      <c r="G71" t="str">
        <f>[1]Input!G71</f>
        <v>North Carolina</v>
      </c>
      <c r="H71">
        <v>0.92</v>
      </c>
      <c r="I71" t="str">
        <f>[1]Input!H71</f>
        <v>Presidential</v>
      </c>
      <c r="J71">
        <f t="shared" si="5"/>
        <v>-0.13569973339469282</v>
      </c>
      <c r="K71">
        <v>8.5099999999999995E-2</v>
      </c>
      <c r="L71">
        <f t="shared" si="6"/>
        <v>1</v>
      </c>
      <c r="M71">
        <f t="shared" si="7"/>
        <v>1</v>
      </c>
      <c r="O71">
        <f>[1]Input!J71</f>
        <v>1</v>
      </c>
      <c r="P71">
        <f>[1]Input!K71</f>
        <v>1225938</v>
      </c>
      <c r="Q71">
        <f>[1]Input!L71</f>
        <v>1107849</v>
      </c>
      <c r="R71">
        <f>[1]Input!M71</f>
        <v>0</v>
      </c>
      <c r="S71">
        <f>[1]Input!N71</f>
        <v>-5.0599733394692835E-2</v>
      </c>
      <c r="T71">
        <f>[1]Input!O71</f>
        <v>18</v>
      </c>
      <c r="U71">
        <f t="shared" si="8"/>
        <v>0.54279999999999995</v>
      </c>
      <c r="V71">
        <f t="shared" si="9"/>
        <v>0.63461053655359012</v>
      </c>
      <c r="W71">
        <f>[1]Input!P71</f>
        <v>3</v>
      </c>
      <c r="X71">
        <f>[1]Input!Q71</f>
        <v>0.47586206896551725</v>
      </c>
      <c r="Y71">
        <f>[1]Input!R71</f>
        <v>0.4689655172413793</v>
      </c>
      <c r="Z71">
        <f>[1]Input!S71</f>
        <v>5.6000000000000001E-2</v>
      </c>
      <c r="AA71">
        <f>[1]Input!T71</f>
        <v>541.72</v>
      </c>
      <c r="AB71">
        <f>[1]Input!U71</f>
        <v>0.34110000000000001</v>
      </c>
      <c r="AC71">
        <f>[1]Input!V71</f>
        <v>4494.28</v>
      </c>
      <c r="AD71">
        <f>[1]Input!W71</f>
        <v>0.33450000000000002</v>
      </c>
      <c r="AE71">
        <f>[1]Input!X71</f>
        <v>3.7958812294258735</v>
      </c>
      <c r="AF71">
        <f>[1]Input!Y71</f>
        <v>0.48807543520309482</v>
      </c>
      <c r="AG71">
        <f>[1]Input!Z71</f>
        <v>0.82699999999999996</v>
      </c>
      <c r="AH71">
        <f>[1]Input!AA71</f>
        <v>0.43076015473887813</v>
      </c>
      <c r="AI71">
        <f>[1]Input!AB71</f>
        <v>0.104</v>
      </c>
      <c r="AJ71">
        <f>[1]Input!AC71</f>
        <v>0.3394139264990329</v>
      </c>
      <c r="AK71">
        <f>[1]Input!AD71</f>
        <v>4.5999999999999999E-2</v>
      </c>
      <c r="AL71">
        <f>[1]Input!AE71</f>
        <v>0.36180270793036751</v>
      </c>
      <c r="AM71">
        <f>[1]Input!AF71</f>
        <v>2.1999999999999999E-2</v>
      </c>
      <c r="AN71">
        <f>[1]Input!AG71</f>
        <v>0.2964274661508704</v>
      </c>
      <c r="AO71">
        <f>[1]Input!AH71</f>
        <v>0.14899999999999999</v>
      </c>
      <c r="AP71">
        <f>[1]Input!AI71</f>
        <v>0.45225338491295941</v>
      </c>
      <c r="AQ71">
        <f>[1]Input!AJ71</f>
        <v>0.318</v>
      </c>
      <c r="AR71">
        <f>[1]Input!AK71</f>
        <v>0.55971953578336553</v>
      </c>
      <c r="AS71">
        <f>[1]Input!AL71</f>
        <v>0.26600000000000001</v>
      </c>
      <c r="AT71">
        <f>[1]Input!AM71</f>
        <v>0.5883771760154739</v>
      </c>
      <c r="AU71">
        <f>[1]Input!AN71</f>
        <v>0.26800000000000002</v>
      </c>
      <c r="AV71">
        <f>[1]Input!AO71</f>
        <v>0.28478529980657641</v>
      </c>
      <c r="AW71">
        <f>[1]Input!AP71</f>
        <v>0.107</v>
      </c>
      <c r="AX71">
        <f>[1]Input!AQ71</f>
        <v>0.40658027079303677</v>
      </c>
      <c r="AY71">
        <f>[1]Input!AR71</f>
        <v>0.30599999999999999</v>
      </c>
      <c r="AZ71">
        <f>[1]Input!AS71</f>
        <v>0.55971953578336553</v>
      </c>
      <c r="BA71">
        <f>[1]Input!AT71</f>
        <v>0.48599999999999999</v>
      </c>
      <c r="BB71">
        <f>[1]Input!AU71</f>
        <v>0.73524758220502895</v>
      </c>
    </row>
    <row r="72" spans="1:54" x14ac:dyDescent="0.2">
      <c r="A72" t="str">
        <f>[1]Input!A72</f>
        <v>Blue</v>
      </c>
      <c r="B72">
        <f>[1]Input!B72</f>
        <v>1</v>
      </c>
      <c r="C72">
        <f>[1]Input!C72</f>
        <v>11</v>
      </c>
      <c r="D72" t="str">
        <f>[1]Input!D72</f>
        <v>111</v>
      </c>
      <c r="E72" t="str">
        <f>[1]Input!E72</f>
        <v>1996Wisconsin</v>
      </c>
      <c r="F72">
        <f>[1]Input!F72</f>
        <v>1996</v>
      </c>
      <c r="G72" t="str">
        <f>[1]Input!G72</f>
        <v>Wisconsin</v>
      </c>
      <c r="H72">
        <v>1.1000000000000001</v>
      </c>
      <c r="I72" t="str">
        <f>[1]Input!H72</f>
        <v>Presidential</v>
      </c>
      <c r="J72">
        <f t="shared" si="5"/>
        <v>3.3283933229003651E-2</v>
      </c>
      <c r="K72">
        <v>8.5099999999999995E-2</v>
      </c>
      <c r="L72">
        <f t="shared" si="6"/>
        <v>1</v>
      </c>
      <c r="M72">
        <f t="shared" si="7"/>
        <v>1</v>
      </c>
      <c r="O72">
        <f>[1]Input!J72</f>
        <v>1</v>
      </c>
      <c r="P72">
        <f>[1]Input!K72</f>
        <v>845029</v>
      </c>
      <c r="Q72">
        <f>[1]Input!L72</f>
        <v>1071971</v>
      </c>
      <c r="R72">
        <f>[1]Input!M72</f>
        <v>1</v>
      </c>
      <c r="S72">
        <f>[1]Input!N72</f>
        <v>0.11838393322900365</v>
      </c>
      <c r="T72">
        <f>[1]Input!O72</f>
        <v>18</v>
      </c>
      <c r="U72">
        <f t="shared" si="8"/>
        <v>0.64900000000000002</v>
      </c>
      <c r="V72">
        <f t="shared" si="9"/>
        <v>0.75877346761842301</v>
      </c>
      <c r="W72">
        <f>[1]Input!P72</f>
        <v>3</v>
      </c>
      <c r="X72">
        <f>[1]Input!Q72</f>
        <v>0.47586206896551725</v>
      </c>
      <c r="Y72">
        <f>[1]Input!R72</f>
        <v>0.4689655172413793</v>
      </c>
      <c r="Z72">
        <f>[1]Input!S72</f>
        <v>5.6000000000000001E-2</v>
      </c>
      <c r="AA72">
        <f>[1]Input!T72</f>
        <v>541.72</v>
      </c>
      <c r="AB72">
        <f>[1]Input!U72</f>
        <v>0.34110000000000001</v>
      </c>
      <c r="AC72">
        <f>[1]Input!V72</f>
        <v>4494.28</v>
      </c>
      <c r="AD72">
        <f>[1]Input!W72</f>
        <v>0.33450000000000002</v>
      </c>
      <c r="AE72">
        <f>[1]Input!X72</f>
        <v>3.7958812294258735</v>
      </c>
      <c r="AF72">
        <f>[1]Input!Y72</f>
        <v>0.61562862669245644</v>
      </c>
      <c r="AG72">
        <f>[1]Input!Z72</f>
        <v>0.82699999999999996</v>
      </c>
      <c r="AH72">
        <f>[1]Input!AA72</f>
        <v>0.54333462282398448</v>
      </c>
      <c r="AI72">
        <f>[1]Input!AB72</f>
        <v>0.104</v>
      </c>
      <c r="AJ72">
        <f>[1]Input!AC72</f>
        <v>0.42811605415860732</v>
      </c>
      <c r="AK72">
        <f>[1]Input!AD72</f>
        <v>4.5999999999999999E-2</v>
      </c>
      <c r="AL72">
        <f>[1]Input!AE72</f>
        <v>0.45635589941972921</v>
      </c>
      <c r="AM72">
        <f>[1]Input!AF72</f>
        <v>2.1999999999999999E-2</v>
      </c>
      <c r="AN72">
        <f>[1]Input!AG72</f>
        <v>0.37389555125725338</v>
      </c>
      <c r="AO72">
        <f>[1]Input!AH72</f>
        <v>0.14899999999999999</v>
      </c>
      <c r="AP72">
        <f>[1]Input!AI72</f>
        <v>0.57044487427466151</v>
      </c>
      <c r="AQ72">
        <f>[1]Input!AJ72</f>
        <v>0.318</v>
      </c>
      <c r="AR72">
        <f>[1]Input!AK72</f>
        <v>0.7059961315280463</v>
      </c>
      <c r="AS72">
        <f>[1]Input!AL72</f>
        <v>0.26600000000000001</v>
      </c>
      <c r="AT72">
        <f>[1]Input!AM72</f>
        <v>0.74214313346228233</v>
      </c>
      <c r="AU72">
        <f>[1]Input!AN72</f>
        <v>0.26800000000000002</v>
      </c>
      <c r="AV72">
        <f>[1]Input!AO72</f>
        <v>0.35921083172147</v>
      </c>
      <c r="AW72">
        <f>[1]Input!AP72</f>
        <v>0.107</v>
      </c>
      <c r="AX72">
        <f>[1]Input!AQ72</f>
        <v>0.51283558994197287</v>
      </c>
      <c r="AY72">
        <f>[1]Input!AR72</f>
        <v>0.30599999999999999</v>
      </c>
      <c r="AZ72">
        <f>[1]Input!AS72</f>
        <v>0.7059961315280463</v>
      </c>
      <c r="BA72">
        <f>[1]Input!AT72</f>
        <v>0.48599999999999999</v>
      </c>
      <c r="BB72">
        <f>[1]Input!AU72</f>
        <v>0.92739651837524162</v>
      </c>
    </row>
    <row r="73" spans="1:54" x14ac:dyDescent="0.2">
      <c r="A73" t="str">
        <f>[1]Input!A73</f>
        <v>Red</v>
      </c>
      <c r="B73">
        <f>[1]Input!B73</f>
        <v>1</v>
      </c>
      <c r="C73">
        <f>[1]Input!C73</f>
        <v>12</v>
      </c>
      <c r="D73" t="str">
        <f>[1]Input!D73</f>
        <v>112</v>
      </c>
      <c r="E73" t="str">
        <f>[1]Input!E73</f>
        <v>1996Virginia</v>
      </c>
      <c r="F73">
        <f>[1]Input!F73</f>
        <v>1996</v>
      </c>
      <c r="G73" t="str">
        <f>[1]Input!G73</f>
        <v>Virginia</v>
      </c>
      <c r="H73">
        <v>0.95</v>
      </c>
      <c r="I73" t="str">
        <f>[1]Input!H73</f>
        <v>Presidential</v>
      </c>
      <c r="J73">
        <f t="shared" si="5"/>
        <v>-0.10631189014133784</v>
      </c>
      <c r="K73">
        <v>8.5099999999999995E-2</v>
      </c>
      <c r="L73">
        <f t="shared" si="6"/>
        <v>1</v>
      </c>
      <c r="M73">
        <f t="shared" si="7"/>
        <v>1</v>
      </c>
      <c r="O73">
        <f>[1]Input!J73</f>
        <v>1</v>
      </c>
      <c r="P73">
        <f>[1]Input!K73</f>
        <v>1138350</v>
      </c>
      <c r="Q73">
        <f>[1]Input!L73</f>
        <v>1091060</v>
      </c>
      <c r="R73">
        <f>[1]Input!M73</f>
        <v>0</v>
      </c>
      <c r="S73">
        <f>[1]Input!N73</f>
        <v>-2.1211890141337841E-2</v>
      </c>
      <c r="T73">
        <f>[1]Input!O73</f>
        <v>18</v>
      </c>
      <c r="U73">
        <f t="shared" si="8"/>
        <v>0.5605</v>
      </c>
      <c r="V73">
        <f t="shared" si="9"/>
        <v>0.65530435839772894</v>
      </c>
      <c r="W73">
        <f>[1]Input!P73</f>
        <v>3</v>
      </c>
      <c r="X73">
        <f>[1]Input!Q73</f>
        <v>0.47586206896551725</v>
      </c>
      <c r="Y73">
        <f>[1]Input!R73</f>
        <v>0.4689655172413793</v>
      </c>
      <c r="Z73">
        <f>[1]Input!S73</f>
        <v>5.6000000000000001E-2</v>
      </c>
      <c r="AA73">
        <f>[1]Input!T73</f>
        <v>541.72</v>
      </c>
      <c r="AB73">
        <f>[1]Input!U73</f>
        <v>0.34110000000000001</v>
      </c>
      <c r="AC73">
        <f>[1]Input!V73</f>
        <v>4494.28</v>
      </c>
      <c r="AD73">
        <f>[1]Input!W73</f>
        <v>0.33450000000000002</v>
      </c>
      <c r="AE73">
        <f>[1]Input!X73</f>
        <v>3.7958812294258735</v>
      </c>
      <c r="AF73">
        <f>[1]Input!Y73</f>
        <v>0.52918762088974858</v>
      </c>
      <c r="AG73">
        <f>[1]Input!Z73</f>
        <v>0.82699999999999996</v>
      </c>
      <c r="AH73">
        <f>[1]Input!AA73</f>
        <v>0.46704448742746613</v>
      </c>
      <c r="AI73">
        <f>[1]Input!AB73</f>
        <v>0.104</v>
      </c>
      <c r="AJ73">
        <f>[1]Input!AC73</f>
        <v>0.3680038684719536</v>
      </c>
      <c r="AK73">
        <f>[1]Input!AD73</f>
        <v>4.5999999999999999E-2</v>
      </c>
      <c r="AL73">
        <f>[1]Input!AE73</f>
        <v>0.39227852998065765</v>
      </c>
      <c r="AM73">
        <f>[1]Input!AF73</f>
        <v>2.1999999999999999E-2</v>
      </c>
      <c r="AN73">
        <f>[1]Input!AG73</f>
        <v>0.3213965183752418</v>
      </c>
      <c r="AO73">
        <f>[1]Input!AH73</f>
        <v>0.14899999999999999</v>
      </c>
      <c r="AP73">
        <f>[1]Input!AI73</f>
        <v>0.49034816247582208</v>
      </c>
      <c r="AQ73">
        <f>[1]Input!AJ73</f>
        <v>0.318</v>
      </c>
      <c r="AR73">
        <f>[1]Input!AK73</f>
        <v>0.60686653771760157</v>
      </c>
      <c r="AS73">
        <f>[1]Input!AL73</f>
        <v>0.26600000000000001</v>
      </c>
      <c r="AT73">
        <f>[1]Input!AM73</f>
        <v>0.63793810444874277</v>
      </c>
      <c r="AU73">
        <f>[1]Input!AN73</f>
        <v>0.26800000000000002</v>
      </c>
      <c r="AV73">
        <f>[1]Input!AO73</f>
        <v>0.30877369439071567</v>
      </c>
      <c r="AW73">
        <f>[1]Input!AP73</f>
        <v>0.107</v>
      </c>
      <c r="AX73">
        <f>[1]Input!AQ73</f>
        <v>0.44082785299806576</v>
      </c>
      <c r="AY73">
        <f>[1]Input!AR73</f>
        <v>0.30599999999999999</v>
      </c>
      <c r="AZ73">
        <f>[1]Input!AS73</f>
        <v>0.60686653771760157</v>
      </c>
      <c r="BA73">
        <f>[1]Input!AT73</f>
        <v>0.48599999999999999</v>
      </c>
      <c r="BB73">
        <f>[1]Input!AU73</f>
        <v>0.79717988394584138</v>
      </c>
    </row>
    <row r="74" spans="1:54" x14ac:dyDescent="0.2">
      <c r="A74" t="str">
        <f>[1]Input!A74</f>
        <v>Blue</v>
      </c>
      <c r="B74">
        <f>[1]Input!B74</f>
        <v>1</v>
      </c>
      <c r="C74">
        <f>[1]Input!C74</f>
        <v>1</v>
      </c>
      <c r="D74" t="str">
        <f>[1]Input!D74</f>
        <v>11</v>
      </c>
      <c r="E74" t="str">
        <f>[1]Input!E74</f>
        <v>1992Ohio</v>
      </c>
      <c r="F74">
        <f>[1]Input!F74</f>
        <v>1992</v>
      </c>
      <c r="G74" t="str">
        <f>[1]Input!G74</f>
        <v>Ohio</v>
      </c>
      <c r="H74">
        <v>1.07</v>
      </c>
      <c r="I74" t="str">
        <f>[1]Input!H74</f>
        <v>Presidential</v>
      </c>
      <c r="J74">
        <f t="shared" si="5"/>
        <v>-3.2236733060909677E-2</v>
      </c>
      <c r="K74">
        <v>5.5599999999999997E-2</v>
      </c>
      <c r="L74">
        <f t="shared" si="6"/>
        <v>1</v>
      </c>
      <c r="M74">
        <f t="shared" si="7"/>
        <v>0</v>
      </c>
      <c r="O74">
        <f>[1]Input!J74</f>
        <v>0</v>
      </c>
      <c r="P74">
        <f>[1]Input!K74</f>
        <v>1894310</v>
      </c>
      <c r="Q74">
        <f>[1]Input!L74</f>
        <v>1984942</v>
      </c>
      <c r="R74">
        <f>[1]Input!M74</f>
        <v>1</v>
      </c>
      <c r="S74">
        <f>[1]Input!N74</f>
        <v>2.336326693909032E-2</v>
      </c>
      <c r="T74">
        <f>[1]Input!O74</f>
        <v>22</v>
      </c>
      <c r="U74">
        <f t="shared" si="8"/>
        <v>0.65270000000000006</v>
      </c>
      <c r="V74">
        <f t="shared" si="9"/>
        <v>0.72521369390021562</v>
      </c>
      <c r="W74">
        <f>[1]Input!P74</f>
        <v>-9</v>
      </c>
      <c r="X74">
        <f>[1]Input!Q74</f>
        <v>0.59310344827586203</v>
      </c>
      <c r="Y74">
        <f>[1]Input!R74</f>
        <v>-0.38620689655172413</v>
      </c>
      <c r="Z74">
        <f>[1]Input!S74</f>
        <v>7.2999999999999995E-2</v>
      </c>
      <c r="AA74">
        <f>[1]Input!T74</f>
        <v>376.19</v>
      </c>
      <c r="AB74">
        <f>[1]Input!U74</f>
        <v>0.2631</v>
      </c>
      <c r="AC74">
        <f>[1]Input!V74</f>
        <v>2929.04</v>
      </c>
      <c r="AD74">
        <f>[1]Input!W74</f>
        <v>0.20319999999999999</v>
      </c>
      <c r="AE74">
        <f>[1]Input!X74</f>
        <v>3.5553961476675795</v>
      </c>
      <c r="AF74">
        <f>[1]Input!Y74</f>
        <v>0.64992771084337353</v>
      </c>
      <c r="AG74">
        <f>[1]Input!Z74</f>
        <v>0.84899999999999998</v>
      </c>
      <c r="AH74">
        <f>[1]Input!AA74</f>
        <v>0.53386919104991393</v>
      </c>
      <c r="AI74">
        <f>[1]Input!AB74</f>
        <v>9.8000000000000004E-2</v>
      </c>
      <c r="AJ74">
        <f>[1]Input!AC74</f>
        <v>0.43785714285714283</v>
      </c>
      <c r="AK74">
        <f>[1]Input!AD74</f>
        <v>3.6999999999999998E-2</v>
      </c>
      <c r="AL74">
        <f>[1]Input!AE74</f>
        <v>0.45157314974182444</v>
      </c>
      <c r="AM74">
        <f>[1]Input!AF74</f>
        <v>1.7000000000000001E-2</v>
      </c>
      <c r="AN74">
        <f>[1]Input!AG74</f>
        <v>0.45051807228915663</v>
      </c>
      <c r="AO74">
        <f>[1]Input!AH74</f>
        <v>0.17699999999999999</v>
      </c>
      <c r="AP74">
        <f>[1]Input!AI74</f>
        <v>0.62249569707401031</v>
      </c>
      <c r="AQ74">
        <f>[1]Input!AJ74</f>
        <v>0.33100000000000002</v>
      </c>
      <c r="AR74">
        <f>[1]Input!AK74</f>
        <v>0.71745266781411365</v>
      </c>
      <c r="AS74">
        <f>[1]Input!AL74</f>
        <v>0.23599999999999999</v>
      </c>
      <c r="AT74">
        <f>[1]Input!AM74</f>
        <v>0.71745266781411365</v>
      </c>
      <c r="AU74">
        <f>[1]Input!AN74</f>
        <v>0.25600000000000001</v>
      </c>
      <c r="AV74">
        <f>[1]Input!AO74</f>
        <v>0.38932358003442341</v>
      </c>
      <c r="AW74">
        <f>[1]Input!AP74</f>
        <v>0.123</v>
      </c>
      <c r="AX74">
        <f>[1]Input!AQ74</f>
        <v>0.55813597246127367</v>
      </c>
      <c r="AY74">
        <f>[1]Input!AR74</f>
        <v>0.33</v>
      </c>
      <c r="AZ74">
        <f>[1]Input!AS74</f>
        <v>0.75438037865748708</v>
      </c>
      <c r="BA74">
        <f>[1]Input!AT74</f>
        <v>0.45700000000000002</v>
      </c>
      <c r="BB74">
        <f>[1]Input!AU74</f>
        <v>0.9305783132530121</v>
      </c>
    </row>
    <row r="75" spans="1:54" x14ac:dyDescent="0.2">
      <c r="A75" t="str">
        <f>[1]Input!A75</f>
        <v>Blue</v>
      </c>
      <c r="B75">
        <f>[1]Input!B75</f>
        <v>1</v>
      </c>
      <c r="C75">
        <f>[1]Input!C75</f>
        <v>2</v>
      </c>
      <c r="D75" t="str">
        <f>[1]Input!D75</f>
        <v>12</v>
      </c>
      <c r="E75" t="str">
        <f>[1]Input!E75</f>
        <v>1992Pennsylvania</v>
      </c>
      <c r="F75">
        <f>[1]Input!F75</f>
        <v>1992</v>
      </c>
      <c r="G75" t="str">
        <f>[1]Input!G75</f>
        <v>Pennsylvania</v>
      </c>
      <c r="H75">
        <v>0.93</v>
      </c>
      <c r="I75" t="str">
        <f>[1]Input!H75</f>
        <v>Presidential</v>
      </c>
      <c r="J75">
        <f t="shared" si="5"/>
        <v>5.5370589220306105E-2</v>
      </c>
      <c r="K75">
        <v>5.5599999999999997E-2</v>
      </c>
      <c r="L75">
        <f t="shared" si="6"/>
        <v>1</v>
      </c>
      <c r="M75">
        <f t="shared" si="7"/>
        <v>0</v>
      </c>
      <c r="O75">
        <f>[1]Input!J75</f>
        <v>0</v>
      </c>
      <c r="P75">
        <f>[1]Input!K75</f>
        <v>1791841</v>
      </c>
      <c r="Q75">
        <f>[1]Input!L75</f>
        <v>2239164</v>
      </c>
      <c r="R75">
        <f>[1]Input!M75</f>
        <v>1</v>
      </c>
      <c r="S75">
        <f>[1]Input!N75</f>
        <v>0.1109705892203061</v>
      </c>
      <c r="T75">
        <f>[1]Input!O75</f>
        <v>22</v>
      </c>
      <c r="U75">
        <f t="shared" si="8"/>
        <v>0.56730000000000003</v>
      </c>
      <c r="V75">
        <f t="shared" si="9"/>
        <v>0.63032592086654249</v>
      </c>
      <c r="W75">
        <f>[1]Input!P75</f>
        <v>-9</v>
      </c>
      <c r="X75">
        <f>[1]Input!Q75</f>
        <v>0.59310344827586203</v>
      </c>
      <c r="Y75">
        <f>[1]Input!R75</f>
        <v>-0.38620689655172413</v>
      </c>
      <c r="Z75">
        <f>[1]Input!S75</f>
        <v>7.2999999999999995E-2</v>
      </c>
      <c r="AA75">
        <f>[1]Input!T75</f>
        <v>376.19</v>
      </c>
      <c r="AB75">
        <f>[1]Input!U75</f>
        <v>0.2631</v>
      </c>
      <c r="AC75">
        <f>[1]Input!V75</f>
        <v>2929.04</v>
      </c>
      <c r="AD75">
        <f>[1]Input!W75</f>
        <v>0.20319999999999999</v>
      </c>
      <c r="AE75">
        <f>[1]Input!X75</f>
        <v>3.5553961476675795</v>
      </c>
      <c r="AF75">
        <f>[1]Input!Y75</f>
        <v>0.58207228915662657</v>
      </c>
      <c r="AG75">
        <f>[1]Input!Z75</f>
        <v>0.84899999999999998</v>
      </c>
      <c r="AH75">
        <f>[1]Input!AA75</f>
        <v>0.47813080895008614</v>
      </c>
      <c r="AI75">
        <f>[1]Input!AB75</f>
        <v>9.8000000000000004E-2</v>
      </c>
      <c r="AJ75">
        <f>[1]Input!AC75</f>
        <v>0.39214285714285718</v>
      </c>
      <c r="AK75">
        <f>[1]Input!AD75</f>
        <v>3.6999999999999998E-2</v>
      </c>
      <c r="AL75">
        <f>[1]Input!AE75</f>
        <v>0.40442685025817565</v>
      </c>
      <c r="AM75">
        <f>[1]Input!AF75</f>
        <v>1.7000000000000001E-2</v>
      </c>
      <c r="AN75">
        <f>[1]Input!AG75</f>
        <v>0.40348192771084346</v>
      </c>
      <c r="AO75">
        <f>[1]Input!AH75</f>
        <v>0.17699999999999999</v>
      </c>
      <c r="AP75">
        <f>[1]Input!AI75</f>
        <v>0.55750430292598974</v>
      </c>
      <c r="AQ75">
        <f>[1]Input!AJ75</f>
        <v>0.33100000000000002</v>
      </c>
      <c r="AR75">
        <f>[1]Input!AK75</f>
        <v>0.64254733218588655</v>
      </c>
      <c r="AS75">
        <f>[1]Input!AL75</f>
        <v>0.23599999999999999</v>
      </c>
      <c r="AT75">
        <f>[1]Input!AM75</f>
        <v>0.64254733218588655</v>
      </c>
      <c r="AU75">
        <f>[1]Input!AN75</f>
        <v>0.25600000000000001</v>
      </c>
      <c r="AV75">
        <f>[1]Input!AO75</f>
        <v>0.34867641996557663</v>
      </c>
      <c r="AW75">
        <f>[1]Input!AP75</f>
        <v>0.123</v>
      </c>
      <c r="AX75">
        <f>[1]Input!AQ75</f>
        <v>0.49986402753872644</v>
      </c>
      <c r="AY75">
        <f>[1]Input!AR75</f>
        <v>0.33</v>
      </c>
      <c r="AZ75">
        <f>[1]Input!AS75</f>
        <v>0.67561962134251297</v>
      </c>
      <c r="BA75">
        <f>[1]Input!AT75</f>
        <v>0.45700000000000002</v>
      </c>
      <c r="BB75">
        <f>[1]Input!AU75</f>
        <v>0.83342168674698813</v>
      </c>
    </row>
    <row r="76" spans="1:54" x14ac:dyDescent="0.2">
      <c r="A76" t="str">
        <f>[1]Input!A76</f>
        <v>Blue</v>
      </c>
      <c r="B76">
        <f>[1]Input!B76</f>
        <v>1</v>
      </c>
      <c r="C76">
        <f>[1]Input!C76</f>
        <v>3</v>
      </c>
      <c r="D76" t="str">
        <f>[1]Input!D76</f>
        <v>13</v>
      </c>
      <c r="E76" t="str">
        <f>[1]Input!E76</f>
        <v>1992Michigan</v>
      </c>
      <c r="F76">
        <f>[1]Input!F76</f>
        <v>1992</v>
      </c>
      <c r="G76" t="str">
        <f>[1]Input!G76</f>
        <v>Michigan</v>
      </c>
      <c r="H76">
        <v>1.03</v>
      </c>
      <c r="I76" t="str">
        <f>[1]Input!H76</f>
        <v>Presidential</v>
      </c>
      <c r="J76">
        <f t="shared" si="5"/>
        <v>3.670319293942248E-2</v>
      </c>
      <c r="K76">
        <v>5.5599999999999997E-2</v>
      </c>
      <c r="L76">
        <f t="shared" si="6"/>
        <v>1</v>
      </c>
      <c r="M76">
        <f t="shared" si="7"/>
        <v>0</v>
      </c>
      <c r="O76">
        <f>[1]Input!J76</f>
        <v>0</v>
      </c>
      <c r="P76">
        <f>[1]Input!K76</f>
        <v>1554940</v>
      </c>
      <c r="Q76">
        <f>[1]Input!L76</f>
        <v>1871182</v>
      </c>
      <c r="R76">
        <f>[1]Input!M76</f>
        <v>1</v>
      </c>
      <c r="S76">
        <f>[1]Input!N76</f>
        <v>9.2303192939422476E-2</v>
      </c>
      <c r="T76">
        <f>[1]Input!O76</f>
        <v>22</v>
      </c>
      <c r="U76">
        <f t="shared" si="8"/>
        <v>0.62829999999999997</v>
      </c>
      <c r="V76">
        <f t="shared" si="9"/>
        <v>0.69810290160488042</v>
      </c>
      <c r="W76">
        <f>[1]Input!P76</f>
        <v>-9</v>
      </c>
      <c r="X76">
        <f>[1]Input!Q76</f>
        <v>0.59310344827586203</v>
      </c>
      <c r="Y76">
        <f>[1]Input!R76</f>
        <v>-0.38620689655172413</v>
      </c>
      <c r="Z76">
        <f>[1]Input!S76</f>
        <v>7.2999999999999995E-2</v>
      </c>
      <c r="AA76">
        <f>[1]Input!T76</f>
        <v>376.19</v>
      </c>
      <c r="AB76">
        <f>[1]Input!U76</f>
        <v>0.2631</v>
      </c>
      <c r="AC76">
        <f>[1]Input!V76</f>
        <v>2929.04</v>
      </c>
      <c r="AD76">
        <f>[1]Input!W76</f>
        <v>0.20319999999999999</v>
      </c>
      <c r="AE76">
        <f>[1]Input!X76</f>
        <v>3.5553961476675795</v>
      </c>
      <c r="AF76">
        <f>[1]Input!Y76</f>
        <v>0.66795180722891578</v>
      </c>
      <c r="AG76">
        <f>[1]Input!Z76</f>
        <v>0.84899999999999998</v>
      </c>
      <c r="AH76">
        <f>[1]Input!AA76</f>
        <v>0.54867469879518083</v>
      </c>
      <c r="AI76">
        <f>[1]Input!AB76</f>
        <v>9.8000000000000004E-2</v>
      </c>
      <c r="AJ76">
        <f>[1]Input!AC76</f>
        <v>0.45000000000000007</v>
      </c>
      <c r="AK76">
        <f>[1]Input!AD76</f>
        <v>3.6999999999999998E-2</v>
      </c>
      <c r="AL76">
        <f>[1]Input!AE76</f>
        <v>0.46409638554216875</v>
      </c>
      <c r="AM76">
        <f>[1]Input!AF76</f>
        <v>1.7000000000000001E-2</v>
      </c>
      <c r="AN76">
        <f>[1]Input!AG76</f>
        <v>0.46301204819277114</v>
      </c>
      <c r="AO76">
        <f>[1]Input!AH76</f>
        <v>0.17699999999999999</v>
      </c>
      <c r="AP76">
        <f>[1]Input!AI76</f>
        <v>0.63975903614457841</v>
      </c>
      <c r="AQ76">
        <f>[1]Input!AJ76</f>
        <v>0.33100000000000002</v>
      </c>
      <c r="AR76">
        <f>[1]Input!AK76</f>
        <v>0.73734939759036155</v>
      </c>
      <c r="AS76">
        <f>[1]Input!AL76</f>
        <v>0.23599999999999999</v>
      </c>
      <c r="AT76">
        <f>[1]Input!AM76</f>
        <v>0.73734939759036155</v>
      </c>
      <c r="AU76">
        <f>[1]Input!AN76</f>
        <v>0.25600000000000001</v>
      </c>
      <c r="AV76">
        <f>[1]Input!AO76</f>
        <v>0.40012048192771088</v>
      </c>
      <c r="AW76">
        <f>[1]Input!AP76</f>
        <v>0.123</v>
      </c>
      <c r="AX76">
        <f>[1]Input!AQ76</f>
        <v>0.57361445783132536</v>
      </c>
      <c r="AY76">
        <f>[1]Input!AR76</f>
        <v>0.33</v>
      </c>
      <c r="AZ76">
        <f>[1]Input!AS76</f>
        <v>0.77530120481927722</v>
      </c>
      <c r="BA76">
        <f>[1]Input!AT76</f>
        <v>0.45700000000000002</v>
      </c>
      <c r="BB76">
        <f>[1]Input!AU76</f>
        <v>0.95638554216867488</v>
      </c>
    </row>
    <row r="77" spans="1:54" x14ac:dyDescent="0.2">
      <c r="A77" t="str">
        <f>[1]Input!A77</f>
        <v>Red</v>
      </c>
      <c r="B77">
        <f>[1]Input!B77</f>
        <v>1</v>
      </c>
      <c r="C77">
        <f>[1]Input!C77</f>
        <v>4</v>
      </c>
      <c r="D77" t="str">
        <f>[1]Input!D77</f>
        <v>14</v>
      </c>
      <c r="E77" t="str">
        <f>[1]Input!E77</f>
        <v>1992Florida</v>
      </c>
      <c r="F77">
        <f>[1]Input!F77</f>
        <v>1992</v>
      </c>
      <c r="G77" t="str">
        <f>[1]Input!G77</f>
        <v>Florida</v>
      </c>
      <c r="H77">
        <v>1.05</v>
      </c>
      <c r="I77" t="str">
        <f>[1]Input!H77</f>
        <v>Presidential</v>
      </c>
      <c r="J77">
        <f t="shared" si="5"/>
        <v>-7.929566896718046E-2</v>
      </c>
      <c r="K77">
        <v>5.5599999999999997E-2</v>
      </c>
      <c r="L77">
        <f t="shared" si="6"/>
        <v>1</v>
      </c>
      <c r="M77">
        <f t="shared" si="7"/>
        <v>0</v>
      </c>
      <c r="O77">
        <f>[1]Input!J77</f>
        <v>0</v>
      </c>
      <c r="P77">
        <f>[1]Input!K77</f>
        <v>2173310</v>
      </c>
      <c r="Q77">
        <f>[1]Input!L77</f>
        <v>2072698</v>
      </c>
      <c r="R77">
        <f>[1]Input!M77</f>
        <v>0</v>
      </c>
      <c r="S77">
        <f>[1]Input!N77</f>
        <v>-2.3695668967180467E-2</v>
      </c>
      <c r="T77">
        <f>[1]Input!O77</f>
        <v>22</v>
      </c>
      <c r="U77">
        <f t="shared" si="8"/>
        <v>0.64049999999999996</v>
      </c>
      <c r="V77">
        <f t="shared" si="9"/>
        <v>0.71165829775254796</v>
      </c>
      <c r="W77">
        <f>[1]Input!P77</f>
        <v>-9</v>
      </c>
      <c r="X77">
        <f>[1]Input!Q77</f>
        <v>0.59310344827586203</v>
      </c>
      <c r="Y77">
        <f>[1]Input!R77</f>
        <v>-0.38620689655172413</v>
      </c>
      <c r="Z77">
        <f>[1]Input!S77</f>
        <v>7.2999999999999995E-2</v>
      </c>
      <c r="AA77">
        <f>[1]Input!T77</f>
        <v>376.19</v>
      </c>
      <c r="AB77">
        <f>[1]Input!U77</f>
        <v>0.2631</v>
      </c>
      <c r="AC77">
        <f>[1]Input!V77</f>
        <v>2929.04</v>
      </c>
      <c r="AD77">
        <f>[1]Input!W77</f>
        <v>0.20319999999999999</v>
      </c>
      <c r="AE77">
        <f>[1]Input!X77</f>
        <v>3.5553961476675795</v>
      </c>
      <c r="AF77">
        <f>[1]Input!Y77</f>
        <v>0.59267469879518075</v>
      </c>
      <c r="AG77">
        <f>[1]Input!Z77</f>
        <v>0.84899999999999998</v>
      </c>
      <c r="AH77">
        <f>[1]Input!AA77</f>
        <v>0.48683993115318425</v>
      </c>
      <c r="AI77">
        <f>[1]Input!AB77</f>
        <v>9.8000000000000004E-2</v>
      </c>
      <c r="AJ77">
        <f>[1]Input!AC77</f>
        <v>0.3992857142857143</v>
      </c>
      <c r="AK77">
        <f>[1]Input!AD77</f>
        <v>3.6999999999999998E-2</v>
      </c>
      <c r="AL77">
        <f>[1]Input!AE77</f>
        <v>0.41179345955249574</v>
      </c>
      <c r="AM77">
        <f>[1]Input!AF77</f>
        <v>1.7000000000000001E-2</v>
      </c>
      <c r="AN77">
        <f>[1]Input!AG77</f>
        <v>0.41083132530120486</v>
      </c>
      <c r="AO77">
        <f>[1]Input!AH77</f>
        <v>0.17699999999999999</v>
      </c>
      <c r="AP77">
        <f>[1]Input!AI77</f>
        <v>0.56765920826161798</v>
      </c>
      <c r="AQ77">
        <f>[1]Input!AJ77</f>
        <v>0.33100000000000002</v>
      </c>
      <c r="AR77">
        <f>[1]Input!AK77</f>
        <v>0.65425129087779699</v>
      </c>
      <c r="AS77">
        <f>[1]Input!AL77</f>
        <v>0.23599999999999999</v>
      </c>
      <c r="AT77">
        <f>[1]Input!AM77</f>
        <v>0.65425129087779699</v>
      </c>
      <c r="AU77">
        <f>[1]Input!AN77</f>
        <v>0.25600000000000001</v>
      </c>
      <c r="AV77">
        <f>[1]Input!AO77</f>
        <v>0.35502753872633397</v>
      </c>
      <c r="AW77">
        <f>[1]Input!AP77</f>
        <v>0.123</v>
      </c>
      <c r="AX77">
        <f>[1]Input!AQ77</f>
        <v>0.5089690189328745</v>
      </c>
      <c r="AY77">
        <f>[1]Input!AR77</f>
        <v>0.33</v>
      </c>
      <c r="AZ77">
        <f>[1]Input!AS77</f>
        <v>0.68792598967297769</v>
      </c>
      <c r="BA77">
        <f>[1]Input!AT77</f>
        <v>0.45700000000000002</v>
      </c>
      <c r="BB77">
        <f>[1]Input!AU77</f>
        <v>0.84860240963855438</v>
      </c>
    </row>
    <row r="78" spans="1:54" x14ac:dyDescent="0.2">
      <c r="A78" t="str">
        <f>[1]Input!A78</f>
        <v>Blue</v>
      </c>
      <c r="B78">
        <f>[1]Input!B78</f>
        <v>1</v>
      </c>
      <c r="C78">
        <f>[1]Input!C78</f>
        <v>5</v>
      </c>
      <c r="D78" t="str">
        <f>[1]Input!D78</f>
        <v>15</v>
      </c>
      <c r="E78" t="str">
        <f>[1]Input!E78</f>
        <v>1992Colorado</v>
      </c>
      <c r="F78">
        <f>[1]Input!F78</f>
        <v>1992</v>
      </c>
      <c r="G78" t="str">
        <f>[1]Input!G78</f>
        <v>Colorado</v>
      </c>
      <c r="H78">
        <v>1.1599999999999999</v>
      </c>
      <c r="I78" t="str">
        <f>[1]Input!H78</f>
        <v>Presidential</v>
      </c>
      <c r="J78">
        <f t="shared" si="5"/>
        <v>4.4131045649966477E-4</v>
      </c>
      <c r="K78">
        <v>5.5599999999999997E-2</v>
      </c>
      <c r="L78">
        <f t="shared" si="6"/>
        <v>1</v>
      </c>
      <c r="M78">
        <f t="shared" si="7"/>
        <v>0</v>
      </c>
      <c r="O78">
        <f>[1]Input!J78</f>
        <v>0</v>
      </c>
      <c r="P78">
        <f>[1]Input!K78</f>
        <v>562850</v>
      </c>
      <c r="Q78">
        <f>[1]Input!L78</f>
        <v>629681</v>
      </c>
      <c r="R78">
        <f>[1]Input!M78</f>
        <v>1</v>
      </c>
      <c r="S78">
        <f>[1]Input!N78</f>
        <v>5.6041310456499661E-2</v>
      </c>
      <c r="T78">
        <f>[1]Input!O78</f>
        <v>22</v>
      </c>
      <c r="U78">
        <f t="shared" si="8"/>
        <v>0.7075999999999999</v>
      </c>
      <c r="V78">
        <f t="shared" si="9"/>
        <v>0.78621297656471956</v>
      </c>
      <c r="W78">
        <f>[1]Input!P78</f>
        <v>-9</v>
      </c>
      <c r="X78">
        <f>[1]Input!Q78</f>
        <v>0.59310344827586203</v>
      </c>
      <c r="Y78">
        <f>[1]Input!R78</f>
        <v>-0.38620689655172413</v>
      </c>
      <c r="Z78">
        <f>[1]Input!S78</f>
        <v>7.2999999999999995E-2</v>
      </c>
      <c r="AA78">
        <f>[1]Input!T78</f>
        <v>376.19</v>
      </c>
      <c r="AB78">
        <f>[1]Input!U78</f>
        <v>0.2631</v>
      </c>
      <c r="AC78">
        <f>[1]Input!V78</f>
        <v>2929.04</v>
      </c>
      <c r="AD78">
        <f>[1]Input!W78</f>
        <v>0.20319999999999999</v>
      </c>
      <c r="AE78">
        <f>[1]Input!X78</f>
        <v>3.5553961476675795</v>
      </c>
      <c r="AF78">
        <f>[1]Input!Y78</f>
        <v>0.6668915662650603</v>
      </c>
      <c r="AG78">
        <f>[1]Input!Z78</f>
        <v>0.84899999999999998</v>
      </c>
      <c r="AH78">
        <f>[1]Input!AA78</f>
        <v>0.54780378657487094</v>
      </c>
      <c r="AI78">
        <f>[1]Input!AB78</f>
        <v>9.8000000000000004E-2</v>
      </c>
      <c r="AJ78">
        <f>[1]Input!AC78</f>
        <v>0.44928571428571429</v>
      </c>
      <c r="AK78">
        <f>[1]Input!AD78</f>
        <v>3.6999999999999998E-2</v>
      </c>
      <c r="AL78">
        <f>[1]Input!AE78</f>
        <v>0.46335972461273667</v>
      </c>
      <c r="AM78">
        <f>[1]Input!AF78</f>
        <v>1.7000000000000001E-2</v>
      </c>
      <c r="AN78">
        <f>[1]Input!AG78</f>
        <v>0.46227710843373498</v>
      </c>
      <c r="AO78">
        <f>[1]Input!AH78</f>
        <v>0.17699999999999999</v>
      </c>
      <c r="AP78">
        <f>[1]Input!AI78</f>
        <v>0.63874354561101554</v>
      </c>
      <c r="AQ78">
        <f>[1]Input!AJ78</f>
        <v>0.33100000000000002</v>
      </c>
      <c r="AR78">
        <f>[1]Input!AK78</f>
        <v>0.73617900172117046</v>
      </c>
      <c r="AS78">
        <f>[1]Input!AL78</f>
        <v>0.23599999999999999</v>
      </c>
      <c r="AT78">
        <f>[1]Input!AM78</f>
        <v>0.73617900172117046</v>
      </c>
      <c r="AU78">
        <f>[1]Input!AN78</f>
        <v>0.25600000000000001</v>
      </c>
      <c r="AV78">
        <f>[1]Input!AO78</f>
        <v>0.39948537005163515</v>
      </c>
      <c r="AW78">
        <f>[1]Input!AP78</f>
        <v>0.123</v>
      </c>
      <c r="AX78">
        <f>[1]Input!AQ78</f>
        <v>0.5727039586919106</v>
      </c>
      <c r="AY78">
        <f>[1]Input!AR78</f>
        <v>0.33</v>
      </c>
      <c r="AZ78">
        <f>[1]Input!AS78</f>
        <v>0.77407056798623064</v>
      </c>
      <c r="BA78">
        <f>[1]Input!AT78</f>
        <v>0.45700000000000002</v>
      </c>
      <c r="BB78">
        <f>[1]Input!AU78</f>
        <v>0.95486746987951809</v>
      </c>
    </row>
    <row r="79" spans="1:54" x14ac:dyDescent="0.2">
      <c r="A79" t="str">
        <f>[1]Input!A79</f>
        <v>Blue</v>
      </c>
      <c r="B79">
        <f>[1]Input!B79</f>
        <v>1</v>
      </c>
      <c r="C79">
        <f>[1]Input!C79</f>
        <v>6</v>
      </c>
      <c r="D79" t="str">
        <f>[1]Input!D79</f>
        <v>16</v>
      </c>
      <c r="E79" t="str">
        <f>[1]Input!E79</f>
        <v>1992Iowa</v>
      </c>
      <c r="F79">
        <f>[1]Input!F79</f>
        <v>1992</v>
      </c>
      <c r="G79" t="str">
        <f>[1]Input!G79</f>
        <v>Iowa</v>
      </c>
      <c r="H79">
        <v>1.17</v>
      </c>
      <c r="I79" t="str">
        <f>[1]Input!H79</f>
        <v>Presidential</v>
      </c>
      <c r="J79">
        <f t="shared" si="5"/>
        <v>1.9050582271242733E-2</v>
      </c>
      <c r="K79">
        <v>5.5599999999999997E-2</v>
      </c>
      <c r="L79">
        <f t="shared" si="6"/>
        <v>1</v>
      </c>
      <c r="M79">
        <f t="shared" si="7"/>
        <v>0</v>
      </c>
      <c r="O79">
        <f>[1]Input!J79</f>
        <v>0</v>
      </c>
      <c r="P79">
        <f>[1]Input!K79</f>
        <v>504891</v>
      </c>
      <c r="Q79">
        <f>[1]Input!L79</f>
        <v>586353</v>
      </c>
      <c r="R79">
        <f>[1]Input!M79</f>
        <v>1</v>
      </c>
      <c r="S79">
        <f>[1]Input!N79</f>
        <v>7.465058227124273E-2</v>
      </c>
      <c r="T79">
        <f>[1]Input!O79</f>
        <v>22</v>
      </c>
      <c r="U79">
        <f t="shared" si="8"/>
        <v>0.71369999999999989</v>
      </c>
      <c r="V79">
        <f t="shared" si="9"/>
        <v>0.79299067463855333</v>
      </c>
      <c r="W79">
        <f>[1]Input!P79</f>
        <v>-9</v>
      </c>
      <c r="X79">
        <f>[1]Input!Q79</f>
        <v>0.59310344827586203</v>
      </c>
      <c r="Y79">
        <f>[1]Input!R79</f>
        <v>-0.38620689655172413</v>
      </c>
      <c r="Z79">
        <f>[1]Input!S79</f>
        <v>7.2999999999999995E-2</v>
      </c>
      <c r="AA79">
        <f>[1]Input!T79</f>
        <v>376.19</v>
      </c>
      <c r="AB79">
        <f>[1]Input!U79</f>
        <v>0.2631</v>
      </c>
      <c r="AC79">
        <f>[1]Input!V79</f>
        <v>2929.04</v>
      </c>
      <c r="AD79">
        <f>[1]Input!W79</f>
        <v>0.20319999999999999</v>
      </c>
      <c r="AE79">
        <f>[1]Input!X79</f>
        <v>3.5553961476675795</v>
      </c>
      <c r="AF79">
        <f>[1]Input!Y79</f>
        <v>0.69763855421686749</v>
      </c>
      <c r="AG79">
        <f>[1]Input!Z79</f>
        <v>0.84899999999999998</v>
      </c>
      <c r="AH79">
        <f>[1]Input!AA79</f>
        <v>0.57306024096385544</v>
      </c>
      <c r="AI79">
        <f>[1]Input!AB79</f>
        <v>9.8000000000000004E-2</v>
      </c>
      <c r="AJ79">
        <f>[1]Input!AC79</f>
        <v>0.47000000000000003</v>
      </c>
      <c r="AK79">
        <f>[1]Input!AD79</f>
        <v>3.6999999999999998E-2</v>
      </c>
      <c r="AL79">
        <f>[1]Input!AE79</f>
        <v>0.48472289156626508</v>
      </c>
      <c r="AM79">
        <f>[1]Input!AF79</f>
        <v>1.7000000000000001E-2</v>
      </c>
      <c r="AN79">
        <f>[1]Input!AG79</f>
        <v>0.48359036144578316</v>
      </c>
      <c r="AO79">
        <f>[1]Input!AH79</f>
        <v>0.17699999999999999</v>
      </c>
      <c r="AP79">
        <f>[1]Input!AI79</f>
        <v>0.66819277108433739</v>
      </c>
      <c r="AQ79">
        <f>[1]Input!AJ79</f>
        <v>0.33100000000000002</v>
      </c>
      <c r="AR79">
        <f>[1]Input!AK79</f>
        <v>0.77012048192771099</v>
      </c>
      <c r="AS79">
        <f>[1]Input!AL79</f>
        <v>0.23599999999999999</v>
      </c>
      <c r="AT79">
        <f>[1]Input!AM79</f>
        <v>0.77012048192771099</v>
      </c>
      <c r="AU79">
        <f>[1]Input!AN79</f>
        <v>0.25600000000000001</v>
      </c>
      <c r="AV79">
        <f>[1]Input!AO79</f>
        <v>0.41790361445783136</v>
      </c>
      <c r="AW79">
        <f>[1]Input!AP79</f>
        <v>0.123</v>
      </c>
      <c r="AX79">
        <f>[1]Input!AQ79</f>
        <v>0.59910843373493983</v>
      </c>
      <c r="AY79">
        <f>[1]Input!AR79</f>
        <v>0.33</v>
      </c>
      <c r="AZ79">
        <f>[1]Input!AS79</f>
        <v>0.80975903614457834</v>
      </c>
      <c r="BA79">
        <f>[1]Input!AT79</f>
        <v>0.45700000000000002</v>
      </c>
      <c r="BB79">
        <f>[1]Input!AU79</f>
        <v>0.99889156626506037</v>
      </c>
    </row>
    <row r="80" spans="1:54" x14ac:dyDescent="0.2">
      <c r="A80" t="str">
        <f>[1]Input!A80</f>
        <v>Blue</v>
      </c>
      <c r="B80">
        <f>[1]Input!B80</f>
        <v>1</v>
      </c>
      <c r="C80">
        <f>[1]Input!C80</f>
        <v>7</v>
      </c>
      <c r="D80" t="str">
        <f>[1]Input!D80</f>
        <v>17</v>
      </c>
      <c r="E80" t="str">
        <f>[1]Input!E80</f>
        <v>1992Minnesota</v>
      </c>
      <c r="F80">
        <f>[1]Input!F80</f>
        <v>1992</v>
      </c>
      <c r="G80" t="str">
        <f>[1]Input!G80</f>
        <v>Minnesota</v>
      </c>
      <c r="H80">
        <v>1.01</v>
      </c>
      <c r="I80" t="str">
        <f>[1]Input!H80</f>
        <v>Presidential</v>
      </c>
      <c r="J80">
        <f t="shared" si="5"/>
        <v>9.8826804489727152E-2</v>
      </c>
      <c r="K80">
        <v>5.5599999999999997E-2</v>
      </c>
      <c r="L80">
        <f t="shared" si="6"/>
        <v>1</v>
      </c>
      <c r="M80">
        <f t="shared" si="7"/>
        <v>0</v>
      </c>
      <c r="O80">
        <f>[1]Input!J80</f>
        <v>0</v>
      </c>
      <c r="P80">
        <f>[1]Input!K80</f>
        <v>747841</v>
      </c>
      <c r="Q80">
        <f>[1]Input!L80</f>
        <v>1020997</v>
      </c>
      <c r="R80">
        <f>[1]Input!M80</f>
        <v>1</v>
      </c>
      <c r="S80">
        <f>[1]Input!N80</f>
        <v>0.15442680448972715</v>
      </c>
      <c r="T80">
        <f>[1]Input!O80</f>
        <v>22</v>
      </c>
      <c r="U80">
        <f t="shared" si="8"/>
        <v>0.61609999999999998</v>
      </c>
      <c r="V80">
        <f t="shared" si="9"/>
        <v>0.68454750545721277</v>
      </c>
      <c r="W80">
        <f>[1]Input!P80</f>
        <v>-9</v>
      </c>
      <c r="X80">
        <f>[1]Input!Q80</f>
        <v>0.59310344827586203</v>
      </c>
      <c r="Y80">
        <f>[1]Input!R80</f>
        <v>-0.38620689655172413</v>
      </c>
      <c r="Z80">
        <f>[1]Input!S80</f>
        <v>7.2999999999999995E-2</v>
      </c>
      <c r="AA80">
        <f>[1]Input!T80</f>
        <v>376.19</v>
      </c>
      <c r="AB80">
        <f>[1]Input!U80</f>
        <v>0.2631</v>
      </c>
      <c r="AC80">
        <f>[1]Input!V80</f>
        <v>2929.04</v>
      </c>
      <c r="AD80">
        <f>[1]Input!W80</f>
        <v>0.20319999999999999</v>
      </c>
      <c r="AE80">
        <f>[1]Input!X80</f>
        <v>3.5553961476675795</v>
      </c>
      <c r="AF80">
        <f>[1]Input!Y80</f>
        <v>0.78139759036144585</v>
      </c>
      <c r="AG80">
        <f>[1]Input!Z80</f>
        <v>0.84899999999999998</v>
      </c>
      <c r="AH80">
        <f>[1]Input!AA80</f>
        <v>0.64186230636833053</v>
      </c>
      <c r="AI80">
        <f>[1]Input!AB80</f>
        <v>9.8000000000000004E-2</v>
      </c>
      <c r="AJ80">
        <f>[1]Input!AC80</f>
        <v>0.52642857142857147</v>
      </c>
      <c r="AK80">
        <f>[1]Input!AD80</f>
        <v>3.6999999999999998E-2</v>
      </c>
      <c r="AL80">
        <f>[1]Input!AE80</f>
        <v>0.54291910499139417</v>
      </c>
      <c r="AM80">
        <f>[1]Input!AF80</f>
        <v>1.7000000000000001E-2</v>
      </c>
      <c r="AN80">
        <f>[1]Input!AG80</f>
        <v>0.54165060240963858</v>
      </c>
      <c r="AO80">
        <f>[1]Input!AH80</f>
        <v>0.17699999999999999</v>
      </c>
      <c r="AP80">
        <f>[1]Input!AI80</f>
        <v>0.74841652323580043</v>
      </c>
      <c r="AQ80">
        <f>[1]Input!AJ80</f>
        <v>0.33100000000000002</v>
      </c>
      <c r="AR80">
        <f>[1]Input!AK80</f>
        <v>0.8625817555938039</v>
      </c>
      <c r="AS80">
        <f>[1]Input!AL80</f>
        <v>0.23599999999999999</v>
      </c>
      <c r="AT80">
        <f>[1]Input!AM80</f>
        <v>0.8625817555938039</v>
      </c>
      <c r="AU80">
        <f>[1]Input!AN80</f>
        <v>0.25600000000000001</v>
      </c>
      <c r="AV80">
        <f>[1]Input!AO80</f>
        <v>0.46807745266781414</v>
      </c>
      <c r="AW80">
        <f>[1]Input!AP80</f>
        <v>0.123</v>
      </c>
      <c r="AX80">
        <f>[1]Input!AQ80</f>
        <v>0.67103786574870927</v>
      </c>
      <c r="AY80">
        <f>[1]Input!AR80</f>
        <v>0.33</v>
      </c>
      <c r="AZ80">
        <f>[1]Input!AS80</f>
        <v>0.90697934595524965</v>
      </c>
      <c r="BA80">
        <f>[1]Input!AT80</f>
        <v>0.45700000000000002</v>
      </c>
      <c r="BB80">
        <f>[1]Input!AU80</f>
        <v>1.1188192771084338</v>
      </c>
    </row>
    <row r="81" spans="1:54" x14ac:dyDescent="0.2">
      <c r="A81" t="str">
        <f>[1]Input!A81</f>
        <v>Blue</v>
      </c>
      <c r="B81">
        <f>[1]Input!B81</f>
        <v>1</v>
      </c>
      <c r="C81">
        <f>[1]Input!C81</f>
        <v>8</v>
      </c>
      <c r="D81" t="str">
        <f>[1]Input!D81</f>
        <v>18</v>
      </c>
      <c r="E81" t="str">
        <f>[1]Input!E81</f>
        <v>1992Nevada</v>
      </c>
      <c r="F81">
        <f>[1]Input!F81</f>
        <v>1992</v>
      </c>
      <c r="G81" t="str">
        <f>[1]Input!G81</f>
        <v>Nevada</v>
      </c>
      <c r="H81">
        <v>1.08</v>
      </c>
      <c r="I81" t="str">
        <f>[1]Input!H81</f>
        <v>Presidential</v>
      </c>
      <c r="J81">
        <f t="shared" si="5"/>
        <v>-1.910444960764543E-2</v>
      </c>
      <c r="K81">
        <v>5.5599999999999997E-2</v>
      </c>
      <c r="L81">
        <f t="shared" si="6"/>
        <v>1</v>
      </c>
      <c r="M81">
        <f t="shared" si="7"/>
        <v>0</v>
      </c>
      <c r="O81">
        <f>[1]Input!J81</f>
        <v>0</v>
      </c>
      <c r="P81">
        <f>[1]Input!K81</f>
        <v>175828</v>
      </c>
      <c r="Q81">
        <f>[1]Input!L81</f>
        <v>189148</v>
      </c>
      <c r="R81">
        <f>[1]Input!M81</f>
        <v>1</v>
      </c>
      <c r="S81">
        <f>[1]Input!N81</f>
        <v>3.6495550392354567E-2</v>
      </c>
      <c r="T81">
        <f>[1]Input!O81</f>
        <v>22</v>
      </c>
      <c r="U81">
        <f t="shared" si="8"/>
        <v>0.65880000000000005</v>
      </c>
      <c r="V81">
        <f t="shared" si="9"/>
        <v>0.73199139197404939</v>
      </c>
      <c r="W81">
        <f>[1]Input!P81</f>
        <v>-9</v>
      </c>
      <c r="X81">
        <f>[1]Input!Q81</f>
        <v>0.59310344827586203</v>
      </c>
      <c r="Y81">
        <f>[1]Input!R81</f>
        <v>-0.38620689655172413</v>
      </c>
      <c r="Z81">
        <f>[1]Input!S81</f>
        <v>7.2999999999999995E-2</v>
      </c>
      <c r="AA81">
        <f>[1]Input!T81</f>
        <v>376.19</v>
      </c>
      <c r="AB81">
        <f>[1]Input!U81</f>
        <v>0.2631</v>
      </c>
      <c r="AC81">
        <f>[1]Input!V81</f>
        <v>2929.04</v>
      </c>
      <c r="AD81">
        <f>[1]Input!W81</f>
        <v>0.20319999999999999</v>
      </c>
      <c r="AE81">
        <f>[1]Input!X81</f>
        <v>3.5553961476675795</v>
      </c>
      <c r="AF81">
        <f>[1]Input!Y81</f>
        <v>0.57146987951807238</v>
      </c>
      <c r="AG81">
        <f>[1]Input!Z81</f>
        <v>0.84899999999999998</v>
      </c>
      <c r="AH81">
        <f>[1]Input!AA81</f>
        <v>0.46942168674698803</v>
      </c>
      <c r="AI81">
        <f>[1]Input!AB81</f>
        <v>9.8000000000000004E-2</v>
      </c>
      <c r="AJ81">
        <f>[1]Input!AC81</f>
        <v>0.38500000000000001</v>
      </c>
      <c r="AK81">
        <f>[1]Input!AD81</f>
        <v>3.6999999999999998E-2</v>
      </c>
      <c r="AL81">
        <f>[1]Input!AE81</f>
        <v>0.39706024096385545</v>
      </c>
      <c r="AM81">
        <f>[1]Input!AF81</f>
        <v>1.7000000000000001E-2</v>
      </c>
      <c r="AN81">
        <f>[1]Input!AG81</f>
        <v>0.39613253012048194</v>
      </c>
      <c r="AO81">
        <f>[1]Input!AH81</f>
        <v>0.17699999999999999</v>
      </c>
      <c r="AP81">
        <f>[1]Input!AI81</f>
        <v>0.5473493975903615</v>
      </c>
      <c r="AQ81">
        <f>[1]Input!AJ81</f>
        <v>0.33100000000000002</v>
      </c>
      <c r="AR81">
        <f>[1]Input!AK81</f>
        <v>0.63084337349397601</v>
      </c>
      <c r="AS81">
        <f>[1]Input!AL81</f>
        <v>0.23599999999999999</v>
      </c>
      <c r="AT81">
        <f>[1]Input!AM81</f>
        <v>0.63084337349397601</v>
      </c>
      <c r="AU81">
        <f>[1]Input!AN81</f>
        <v>0.25600000000000001</v>
      </c>
      <c r="AV81">
        <f>[1]Input!AO81</f>
        <v>0.3423253012048193</v>
      </c>
      <c r="AW81">
        <f>[1]Input!AP81</f>
        <v>0.123</v>
      </c>
      <c r="AX81">
        <f>[1]Input!AQ81</f>
        <v>0.49075903614457839</v>
      </c>
      <c r="AY81">
        <f>[1]Input!AR81</f>
        <v>0.33</v>
      </c>
      <c r="AZ81">
        <f>[1]Input!AS81</f>
        <v>0.66331325301204824</v>
      </c>
      <c r="BA81">
        <f>[1]Input!AT81</f>
        <v>0.45700000000000002</v>
      </c>
      <c r="BB81">
        <f>[1]Input!AU81</f>
        <v>0.81824096385542178</v>
      </c>
    </row>
    <row r="82" spans="1:54" x14ac:dyDescent="0.2">
      <c r="A82" t="str">
        <f>[1]Input!A82</f>
        <v>Blue</v>
      </c>
      <c r="B82">
        <f>[1]Input!B82</f>
        <v>1</v>
      </c>
      <c r="C82">
        <f>[1]Input!C82</f>
        <v>9</v>
      </c>
      <c r="D82" t="str">
        <f>[1]Input!D82</f>
        <v>19</v>
      </c>
      <c r="E82" t="str">
        <f>[1]Input!E82</f>
        <v>1992New Hampshire</v>
      </c>
      <c r="F82">
        <f>[1]Input!F82</f>
        <v>1992</v>
      </c>
      <c r="G82" t="str">
        <f>[1]Input!G82</f>
        <v>New Hampshire</v>
      </c>
      <c r="H82">
        <v>1.28</v>
      </c>
      <c r="I82" t="str">
        <f>[1]Input!H82</f>
        <v>Presidential</v>
      </c>
      <c r="J82">
        <f t="shared" si="5"/>
        <v>-3.9668972891009999E-2</v>
      </c>
      <c r="K82">
        <v>5.5599999999999997E-2</v>
      </c>
      <c r="L82">
        <f t="shared" si="6"/>
        <v>1</v>
      </c>
      <c r="M82">
        <f t="shared" si="7"/>
        <v>0</v>
      </c>
      <c r="O82">
        <f>[1]Input!J82</f>
        <v>0</v>
      </c>
      <c r="P82">
        <f>[1]Input!K82</f>
        <v>202484</v>
      </c>
      <c r="Q82">
        <f>[1]Input!L82</f>
        <v>209040</v>
      </c>
      <c r="R82">
        <f>[1]Input!M82</f>
        <v>1</v>
      </c>
      <c r="S82">
        <f>[1]Input!N82</f>
        <v>1.5931027108989998E-2</v>
      </c>
      <c r="T82">
        <f>[1]Input!O82</f>
        <v>22</v>
      </c>
      <c r="U82">
        <f t="shared" si="8"/>
        <v>0.78080000000000005</v>
      </c>
      <c r="V82">
        <f t="shared" si="9"/>
        <v>0.86754535345072514</v>
      </c>
      <c r="W82">
        <f>[1]Input!P82</f>
        <v>-9</v>
      </c>
      <c r="X82">
        <f>[1]Input!Q82</f>
        <v>0.59310344827586203</v>
      </c>
      <c r="Y82">
        <f>[1]Input!R82</f>
        <v>-0.38620689655172413</v>
      </c>
      <c r="Z82">
        <f>[1]Input!S82</f>
        <v>7.2999999999999995E-2</v>
      </c>
      <c r="AA82">
        <f>[1]Input!T82</f>
        <v>376.19</v>
      </c>
      <c r="AB82">
        <f>[1]Input!U82</f>
        <v>0.2631</v>
      </c>
      <c r="AC82">
        <f>[1]Input!V82</f>
        <v>2929.04</v>
      </c>
      <c r="AD82">
        <f>[1]Input!W82</f>
        <v>0.20319999999999999</v>
      </c>
      <c r="AE82">
        <f>[1]Input!X82</f>
        <v>3.5553961476675795</v>
      </c>
      <c r="AF82">
        <f>[1]Input!Y82</f>
        <v>0.70081927710843384</v>
      </c>
      <c r="AG82">
        <f>[1]Input!Z82</f>
        <v>0.84899999999999998</v>
      </c>
      <c r="AH82">
        <f>[1]Input!AA82</f>
        <v>0.57567297762478498</v>
      </c>
      <c r="AI82">
        <f>[1]Input!AB82</f>
        <v>9.8000000000000004E-2</v>
      </c>
      <c r="AJ82">
        <f>[1]Input!AC82</f>
        <v>0.4721428571428572</v>
      </c>
      <c r="AK82">
        <f>[1]Input!AD82</f>
        <v>3.6999999999999998E-2</v>
      </c>
      <c r="AL82">
        <f>[1]Input!AE82</f>
        <v>0.48693287435456112</v>
      </c>
      <c r="AM82">
        <f>[1]Input!AF82</f>
        <v>1.7000000000000001E-2</v>
      </c>
      <c r="AN82">
        <f>[1]Input!AG82</f>
        <v>0.48579518072289163</v>
      </c>
      <c r="AO82">
        <f>[1]Input!AH82</f>
        <v>0.17699999999999999</v>
      </c>
      <c r="AP82">
        <f>[1]Input!AI82</f>
        <v>0.67123924268502588</v>
      </c>
      <c r="AQ82">
        <f>[1]Input!AJ82</f>
        <v>0.33100000000000002</v>
      </c>
      <c r="AR82">
        <f>[1]Input!AK82</f>
        <v>0.77363166953528417</v>
      </c>
      <c r="AS82">
        <f>[1]Input!AL82</f>
        <v>0.23599999999999999</v>
      </c>
      <c r="AT82">
        <f>[1]Input!AM82</f>
        <v>0.77363166953528417</v>
      </c>
      <c r="AU82">
        <f>[1]Input!AN82</f>
        <v>0.25600000000000001</v>
      </c>
      <c r="AV82">
        <f>[1]Input!AO82</f>
        <v>0.41980895008605856</v>
      </c>
      <c r="AW82">
        <f>[1]Input!AP82</f>
        <v>0.123</v>
      </c>
      <c r="AX82">
        <f>[1]Input!AQ82</f>
        <v>0.60183993115318424</v>
      </c>
      <c r="AY82">
        <f>[1]Input!AR82</f>
        <v>0.33</v>
      </c>
      <c r="AZ82">
        <f>[1]Input!AS82</f>
        <v>0.81345094664371775</v>
      </c>
      <c r="BA82">
        <f>[1]Input!AT82</f>
        <v>0.45700000000000002</v>
      </c>
      <c r="BB82">
        <f>[1]Input!AU82</f>
        <v>1.0034457831325303</v>
      </c>
    </row>
    <row r="83" spans="1:54" x14ac:dyDescent="0.2">
      <c r="A83" t="str">
        <f>[1]Input!A83</f>
        <v>Red</v>
      </c>
      <c r="B83">
        <f>[1]Input!B83</f>
        <v>1</v>
      </c>
      <c r="C83">
        <f>[1]Input!C83</f>
        <v>10</v>
      </c>
      <c r="D83" t="str">
        <f>[1]Input!D83</f>
        <v>110</v>
      </c>
      <c r="E83" t="str">
        <f>[1]Input!E83</f>
        <v>1992North Carolina</v>
      </c>
      <c r="F83">
        <f>[1]Input!F83</f>
        <v>1992</v>
      </c>
      <c r="G83" t="str">
        <f>[1]Input!G83</f>
        <v>North Carolina</v>
      </c>
      <c r="H83">
        <v>0.92</v>
      </c>
      <c r="I83" t="str">
        <f>[1]Input!H83</f>
        <v>Presidential</v>
      </c>
      <c r="J83">
        <f t="shared" si="5"/>
        <v>-6.4769285583734265E-2</v>
      </c>
      <c r="K83">
        <v>5.5599999999999997E-2</v>
      </c>
      <c r="L83">
        <f t="shared" si="6"/>
        <v>1</v>
      </c>
      <c r="M83">
        <f t="shared" si="7"/>
        <v>0</v>
      </c>
      <c r="O83">
        <f>[1]Input!J83</f>
        <v>0</v>
      </c>
      <c r="P83">
        <f>[1]Input!K83</f>
        <v>1134661</v>
      </c>
      <c r="Q83">
        <f>[1]Input!L83</f>
        <v>1114042</v>
      </c>
      <c r="R83">
        <f>[1]Input!M83</f>
        <v>0</v>
      </c>
      <c r="S83">
        <f>[1]Input!N83</f>
        <v>-9.1692855837342685E-3</v>
      </c>
      <c r="T83">
        <f>[1]Input!O83</f>
        <v>22</v>
      </c>
      <c r="U83">
        <f t="shared" si="8"/>
        <v>0.56120000000000003</v>
      </c>
      <c r="V83">
        <f t="shared" si="9"/>
        <v>0.62354822279270872</v>
      </c>
      <c r="W83">
        <f>[1]Input!P83</f>
        <v>-9</v>
      </c>
      <c r="X83">
        <f>[1]Input!Q83</f>
        <v>0.59310344827586203</v>
      </c>
      <c r="Y83">
        <f>[1]Input!R83</f>
        <v>-0.38620689655172413</v>
      </c>
      <c r="Z83">
        <f>[1]Input!S83</f>
        <v>7.2999999999999995E-2</v>
      </c>
      <c r="AA83">
        <f>[1]Input!T83</f>
        <v>376.19</v>
      </c>
      <c r="AB83">
        <f>[1]Input!U83</f>
        <v>0.2631</v>
      </c>
      <c r="AC83">
        <f>[1]Input!V83</f>
        <v>2929.04</v>
      </c>
      <c r="AD83">
        <f>[1]Input!W83</f>
        <v>0.20319999999999999</v>
      </c>
      <c r="AE83">
        <f>[1]Input!X83</f>
        <v>3.5553961476675795</v>
      </c>
      <c r="AF83">
        <f>[1]Input!Y83</f>
        <v>0.54496385542168679</v>
      </c>
      <c r="AG83">
        <f>[1]Input!Z83</f>
        <v>0.84899999999999998</v>
      </c>
      <c r="AH83">
        <f>[1]Input!AA83</f>
        <v>0.44764888123924274</v>
      </c>
      <c r="AI83">
        <f>[1]Input!AB83</f>
        <v>9.8000000000000004E-2</v>
      </c>
      <c r="AJ83">
        <f>[1]Input!AC83</f>
        <v>0.36714285714285716</v>
      </c>
      <c r="AK83">
        <f>[1]Input!AD83</f>
        <v>3.6999999999999998E-2</v>
      </c>
      <c r="AL83">
        <f>[1]Input!AE83</f>
        <v>0.37864371772805511</v>
      </c>
      <c r="AM83">
        <f>[1]Input!AF83</f>
        <v>1.7000000000000001E-2</v>
      </c>
      <c r="AN83">
        <f>[1]Input!AG83</f>
        <v>0.37775903614457834</v>
      </c>
      <c r="AO83">
        <f>[1]Input!AH83</f>
        <v>0.17699999999999999</v>
      </c>
      <c r="AP83">
        <f>[1]Input!AI83</f>
        <v>0.5219621342512909</v>
      </c>
      <c r="AQ83">
        <f>[1]Input!AJ83</f>
        <v>0.33100000000000002</v>
      </c>
      <c r="AR83">
        <f>[1]Input!AK83</f>
        <v>0.60158347676419976</v>
      </c>
      <c r="AS83">
        <f>[1]Input!AL83</f>
        <v>0.23599999999999999</v>
      </c>
      <c r="AT83">
        <f>[1]Input!AM83</f>
        <v>0.60158347676419976</v>
      </c>
      <c r="AU83">
        <f>[1]Input!AN83</f>
        <v>0.25600000000000001</v>
      </c>
      <c r="AV83">
        <f>[1]Input!AO83</f>
        <v>0.32644750430292602</v>
      </c>
      <c r="AW83">
        <f>[1]Input!AP83</f>
        <v>0.123</v>
      </c>
      <c r="AX83">
        <f>[1]Input!AQ83</f>
        <v>0.46799655765920833</v>
      </c>
      <c r="AY83">
        <f>[1]Input!AR83</f>
        <v>0.33</v>
      </c>
      <c r="AZ83">
        <f>[1]Input!AS83</f>
        <v>0.63254733218588644</v>
      </c>
      <c r="BA83">
        <f>[1]Input!AT83</f>
        <v>0.45700000000000002</v>
      </c>
      <c r="BB83">
        <f>[1]Input!AU83</f>
        <v>0.78028915662650611</v>
      </c>
    </row>
    <row r="84" spans="1:54" x14ac:dyDescent="0.2">
      <c r="A84" t="str">
        <f>[1]Input!A84</f>
        <v>Blue</v>
      </c>
      <c r="B84">
        <f>[1]Input!B84</f>
        <v>1</v>
      </c>
      <c r="C84">
        <f>[1]Input!C84</f>
        <v>11</v>
      </c>
      <c r="D84" t="str">
        <f>[1]Input!D84</f>
        <v>111</v>
      </c>
      <c r="E84" t="str">
        <f>[1]Input!E84</f>
        <v>1992Wisconsin</v>
      </c>
      <c r="F84">
        <f>[1]Input!F84</f>
        <v>1992</v>
      </c>
      <c r="G84" t="str">
        <f>[1]Input!G84</f>
        <v>Wisconsin</v>
      </c>
      <c r="H84">
        <v>1.1000000000000001</v>
      </c>
      <c r="I84" t="str">
        <f>[1]Input!H84</f>
        <v>Presidential</v>
      </c>
      <c r="J84">
        <f t="shared" si="5"/>
        <v>2.9017004230900284E-4</v>
      </c>
      <c r="K84">
        <v>5.5599999999999997E-2</v>
      </c>
      <c r="L84">
        <f t="shared" si="6"/>
        <v>1</v>
      </c>
      <c r="M84">
        <f t="shared" si="7"/>
        <v>0</v>
      </c>
      <c r="O84">
        <f>[1]Input!J84</f>
        <v>0</v>
      </c>
      <c r="P84">
        <f>[1]Input!K84</f>
        <v>930855</v>
      </c>
      <c r="Q84">
        <f>[1]Input!L84</f>
        <v>1041066</v>
      </c>
      <c r="R84">
        <f>[1]Input!M84</f>
        <v>1</v>
      </c>
      <c r="S84">
        <f>[1]Input!N84</f>
        <v>5.5890170042308999E-2</v>
      </c>
      <c r="T84">
        <f>[1]Input!O84</f>
        <v>22</v>
      </c>
      <c r="U84">
        <f t="shared" si="8"/>
        <v>0.67100000000000004</v>
      </c>
      <c r="V84">
        <f t="shared" si="9"/>
        <v>0.74554678812171693</v>
      </c>
      <c r="W84">
        <f>[1]Input!P84</f>
        <v>-9</v>
      </c>
      <c r="X84">
        <f>[1]Input!Q84</f>
        <v>0.59310344827586203</v>
      </c>
      <c r="Y84">
        <f>[1]Input!R84</f>
        <v>-0.38620689655172413</v>
      </c>
      <c r="Z84">
        <f>[1]Input!S84</f>
        <v>7.2999999999999995E-2</v>
      </c>
      <c r="AA84">
        <f>[1]Input!T84</f>
        <v>376.19</v>
      </c>
      <c r="AB84">
        <f>[1]Input!U84</f>
        <v>0.2631</v>
      </c>
      <c r="AC84">
        <f>[1]Input!V84</f>
        <v>2929.04</v>
      </c>
      <c r="AD84">
        <f>[1]Input!W84</f>
        <v>0.20319999999999999</v>
      </c>
      <c r="AE84">
        <f>[1]Input!X84</f>
        <v>3.5553961476675795</v>
      </c>
      <c r="AF84">
        <f>[1]Input!Y84</f>
        <v>0.74110843373493973</v>
      </c>
      <c r="AG84">
        <f>[1]Input!Z84</f>
        <v>0.84899999999999998</v>
      </c>
      <c r="AH84">
        <f>[1]Input!AA84</f>
        <v>0.60876764199655764</v>
      </c>
      <c r="AI84">
        <f>[1]Input!AB84</f>
        <v>9.8000000000000004E-2</v>
      </c>
      <c r="AJ84">
        <f>[1]Input!AC84</f>
        <v>0.49928571428571428</v>
      </c>
      <c r="AK84">
        <f>[1]Input!AD84</f>
        <v>3.6999999999999998E-2</v>
      </c>
      <c r="AL84">
        <f>[1]Input!AE84</f>
        <v>0.51492598967297765</v>
      </c>
      <c r="AM84">
        <f>[1]Input!AF84</f>
        <v>1.7000000000000001E-2</v>
      </c>
      <c r="AN84">
        <f>[1]Input!AG84</f>
        <v>0.51372289156626505</v>
      </c>
      <c r="AO84">
        <f>[1]Input!AH84</f>
        <v>0.17699999999999999</v>
      </c>
      <c r="AP84">
        <f>[1]Input!AI84</f>
        <v>0.7098278829604131</v>
      </c>
      <c r="AQ84">
        <f>[1]Input!AJ84</f>
        <v>0.33100000000000002</v>
      </c>
      <c r="AR84">
        <f>[1]Input!AK84</f>
        <v>0.81810671256454393</v>
      </c>
      <c r="AS84">
        <f>[1]Input!AL84</f>
        <v>0.23599999999999999</v>
      </c>
      <c r="AT84">
        <f>[1]Input!AM84</f>
        <v>0.81810671256454393</v>
      </c>
      <c r="AU84">
        <f>[1]Input!AN84</f>
        <v>0.25600000000000001</v>
      </c>
      <c r="AV84">
        <f>[1]Input!AO84</f>
        <v>0.44394320137693632</v>
      </c>
      <c r="AW84">
        <f>[1]Input!AP84</f>
        <v>0.123</v>
      </c>
      <c r="AX84">
        <f>[1]Input!AQ84</f>
        <v>0.6364388984509467</v>
      </c>
      <c r="AY84">
        <f>[1]Input!AR84</f>
        <v>0.33</v>
      </c>
      <c r="AZ84">
        <f>[1]Input!AS84</f>
        <v>0.86021514629948359</v>
      </c>
      <c r="BA84">
        <f>[1]Input!AT84</f>
        <v>0.45700000000000002</v>
      </c>
      <c r="BB84">
        <f>[1]Input!AU84</f>
        <v>1.0611325301204819</v>
      </c>
    </row>
    <row r="85" spans="1:54" x14ac:dyDescent="0.2">
      <c r="A85" t="str">
        <f>[1]Input!A85</f>
        <v>Red</v>
      </c>
      <c r="B85">
        <f>[1]Input!B85</f>
        <v>1</v>
      </c>
      <c r="C85">
        <f>[1]Input!C85</f>
        <v>12</v>
      </c>
      <c r="D85" t="str">
        <f>[1]Input!D85</f>
        <v>112</v>
      </c>
      <c r="E85" t="str">
        <f>[1]Input!E85</f>
        <v>1992Virginia</v>
      </c>
      <c r="F85">
        <f>[1]Input!F85</f>
        <v>1992</v>
      </c>
      <c r="G85" t="str">
        <f>[1]Input!G85</f>
        <v>Virginia</v>
      </c>
      <c r="H85">
        <v>0.95</v>
      </c>
      <c r="I85" t="str">
        <f>[1]Input!H85</f>
        <v>Presidential</v>
      </c>
      <c r="J85">
        <f t="shared" si="5"/>
        <v>-0.10670025868286886</v>
      </c>
      <c r="K85">
        <v>5.5599999999999997E-2</v>
      </c>
      <c r="L85">
        <f t="shared" si="6"/>
        <v>1</v>
      </c>
      <c r="M85">
        <f t="shared" si="7"/>
        <v>0</v>
      </c>
      <c r="O85">
        <f>[1]Input!J85</f>
        <v>0</v>
      </c>
      <c r="P85">
        <f>[1]Input!K85</f>
        <v>1150517</v>
      </c>
      <c r="Q85">
        <f>[1]Input!L85</f>
        <v>1038650</v>
      </c>
      <c r="R85">
        <f>[1]Input!M85</f>
        <v>0</v>
      </c>
      <c r="S85">
        <f>[1]Input!N85</f>
        <v>-5.1100258682868875E-2</v>
      </c>
      <c r="T85">
        <f>[1]Input!O85</f>
        <v>22</v>
      </c>
      <c r="U85">
        <f t="shared" si="8"/>
        <v>0.57950000000000002</v>
      </c>
      <c r="V85">
        <f t="shared" si="9"/>
        <v>0.64388131701421003</v>
      </c>
      <c r="W85">
        <f>[1]Input!P85</f>
        <v>-9</v>
      </c>
      <c r="X85">
        <f>[1]Input!Q85</f>
        <v>0.59310344827586203</v>
      </c>
      <c r="Y85">
        <f>[1]Input!R85</f>
        <v>-0.38620689655172413</v>
      </c>
      <c r="Z85">
        <f>[1]Input!S85</f>
        <v>7.2999999999999995E-2</v>
      </c>
      <c r="AA85">
        <f>[1]Input!T85</f>
        <v>376.19</v>
      </c>
      <c r="AB85">
        <f>[1]Input!U85</f>
        <v>0.2631</v>
      </c>
      <c r="AC85">
        <f>[1]Input!V85</f>
        <v>2929.04</v>
      </c>
      <c r="AD85">
        <f>[1]Input!W85</f>
        <v>0.20319999999999999</v>
      </c>
      <c r="AE85">
        <f>[1]Input!X85</f>
        <v>3.5553961476675795</v>
      </c>
      <c r="AF85">
        <f>[1]Input!Y85</f>
        <v>0.58737349397590366</v>
      </c>
      <c r="AG85">
        <f>[1]Input!Z85</f>
        <v>0.84899999999999998</v>
      </c>
      <c r="AH85">
        <f>[1]Input!AA85</f>
        <v>0.48248537005163522</v>
      </c>
      <c r="AI85">
        <f>[1]Input!AB85</f>
        <v>9.8000000000000004E-2</v>
      </c>
      <c r="AJ85">
        <f>[1]Input!AC85</f>
        <v>0.39571428571428574</v>
      </c>
      <c r="AK85">
        <f>[1]Input!AD85</f>
        <v>3.6999999999999998E-2</v>
      </c>
      <c r="AL85">
        <f>[1]Input!AE85</f>
        <v>0.4081101549053357</v>
      </c>
      <c r="AM85">
        <f>[1]Input!AF85</f>
        <v>1.7000000000000001E-2</v>
      </c>
      <c r="AN85">
        <f>[1]Input!AG85</f>
        <v>0.40715662650602413</v>
      </c>
      <c r="AO85">
        <f>[1]Input!AH85</f>
        <v>0.17699999999999999</v>
      </c>
      <c r="AP85">
        <f>[1]Input!AI85</f>
        <v>0.56258175559380386</v>
      </c>
      <c r="AQ85">
        <f>[1]Input!AJ85</f>
        <v>0.33100000000000002</v>
      </c>
      <c r="AR85">
        <f>[1]Input!AK85</f>
        <v>0.64839931153184183</v>
      </c>
      <c r="AS85">
        <f>[1]Input!AL85</f>
        <v>0.23599999999999999</v>
      </c>
      <c r="AT85">
        <f>[1]Input!AM85</f>
        <v>0.64839931153184183</v>
      </c>
      <c r="AU85">
        <f>[1]Input!AN85</f>
        <v>0.25600000000000001</v>
      </c>
      <c r="AV85">
        <f>[1]Input!AO85</f>
        <v>0.3518519793459553</v>
      </c>
      <c r="AW85">
        <f>[1]Input!AP85</f>
        <v>0.123</v>
      </c>
      <c r="AX85">
        <f>[1]Input!AQ85</f>
        <v>0.50441652323580044</v>
      </c>
      <c r="AY85">
        <f>[1]Input!AR85</f>
        <v>0.33</v>
      </c>
      <c r="AZ85">
        <f>[1]Input!AS85</f>
        <v>0.68177280550774533</v>
      </c>
      <c r="BA85">
        <f>[1]Input!AT85</f>
        <v>0.45700000000000002</v>
      </c>
      <c r="BB85">
        <f>[1]Input!AU85</f>
        <v>0.8410120481927712</v>
      </c>
    </row>
    <row r="86" spans="1:54" x14ac:dyDescent="0.2">
      <c r="A86" t="str">
        <f>[1]Input!A86</f>
        <v>Red</v>
      </c>
      <c r="B86">
        <f>[1]Input!B86</f>
        <v>1</v>
      </c>
      <c r="C86">
        <f>[1]Input!C86</f>
        <v>1</v>
      </c>
      <c r="D86" t="str">
        <f>[1]Input!D86</f>
        <v>11</v>
      </c>
      <c r="E86" t="str">
        <f>[1]Input!E86</f>
        <v>1988Ohio</v>
      </c>
      <c r="F86">
        <f>[1]Input!F86</f>
        <v>1988</v>
      </c>
      <c r="G86" t="str">
        <f>[1]Input!G86</f>
        <v>Ohio</v>
      </c>
      <c r="H86">
        <v>1.07</v>
      </c>
      <c r="I86" t="str">
        <f>[1]Input!H86</f>
        <v>Presidential</v>
      </c>
      <c r="J86">
        <f t="shared" si="5"/>
        <v>-3.2281293005014935E-2</v>
      </c>
      <c r="K86">
        <v>-7.7200000000000005E-2</v>
      </c>
      <c r="L86">
        <f t="shared" si="6"/>
        <v>0</v>
      </c>
      <c r="M86">
        <f t="shared" si="7"/>
        <v>0</v>
      </c>
      <c r="O86">
        <f>[1]Input!J86</f>
        <v>0</v>
      </c>
      <c r="P86">
        <f>[1]Input!K86</f>
        <v>2416549</v>
      </c>
      <c r="Q86">
        <f>[1]Input!L86</f>
        <v>1939629</v>
      </c>
      <c r="R86">
        <f>[1]Input!M86</f>
        <v>0</v>
      </c>
      <c r="S86">
        <f>[1]Input!N86</f>
        <v>-0.10948129300501494</v>
      </c>
      <c r="T86">
        <f>[1]Input!O86</f>
        <v>-13</v>
      </c>
      <c r="U86">
        <f t="shared" si="8"/>
        <v>0.46545000000000003</v>
      </c>
      <c r="V86">
        <f t="shared" si="9"/>
        <v>0.75991250089859308</v>
      </c>
      <c r="W86">
        <f>[1]Input!P86</f>
        <v>-2</v>
      </c>
      <c r="X86">
        <f>[1]Input!Q86</f>
        <v>-0.4022988505747126</v>
      </c>
      <c r="Y86">
        <f>[1]Input!R86</f>
        <v>-0.40689655172413797</v>
      </c>
      <c r="Z86">
        <f>[1]Input!S86</f>
        <v>5.7000000000000002E-2</v>
      </c>
      <c r="AA86">
        <f>[1]Input!T86</f>
        <v>287</v>
      </c>
      <c r="AB86">
        <f>[1]Input!U86</f>
        <v>2.0299999999999999E-2</v>
      </c>
      <c r="AC86">
        <f>[1]Input!V86</f>
        <v>2277.5300000000002</v>
      </c>
      <c r="AD86">
        <f>[1]Input!W86</f>
        <v>2.2599999999999999E-2</v>
      </c>
      <c r="AE86">
        <f>[1]Input!X86</f>
        <v>4.2039719794129553</v>
      </c>
      <c r="AF86">
        <f>[1]Input!Y86</f>
        <v>0.58864772727272741</v>
      </c>
      <c r="AG86">
        <f>[1]Input!Z86</f>
        <v>0.85099999999999998</v>
      </c>
      <c r="AH86">
        <f>[1]Input!AA86</f>
        <v>0.49459090909090914</v>
      </c>
      <c r="AI86">
        <f>[1]Input!AB86</f>
        <v>9.7000000000000003E-2</v>
      </c>
      <c r="AJ86">
        <f>[1]Input!AC86</f>
        <v>0.40687500000000004</v>
      </c>
      <c r="AK86">
        <f>[1]Input!AD86</f>
        <v>3.5999999999999997E-2</v>
      </c>
      <c r="AL86">
        <f>[1]Input!AE86</f>
        <v>0.4364659090909091</v>
      </c>
      <c r="AM86">
        <f>[1]Input!AF86</f>
        <v>1.7000000000000001E-2</v>
      </c>
      <c r="AN86">
        <f>[1]Input!AG86</f>
        <v>0.37728409090909093</v>
      </c>
      <c r="AO86">
        <f>[1]Input!AH86</f>
        <v>0.18099999999999999</v>
      </c>
      <c r="AP86">
        <f>[1]Input!AI86</f>
        <v>0.57279545454545466</v>
      </c>
      <c r="AQ86">
        <f>[1]Input!AJ86</f>
        <v>0.32100000000000001</v>
      </c>
      <c r="AR86">
        <f>[1]Input!AK86</f>
        <v>0.68376136363636375</v>
      </c>
      <c r="AS86">
        <f>[1]Input!AL86</f>
        <v>0.23</v>
      </c>
      <c r="AT86">
        <f>[1]Input!AM86</f>
        <v>0.68376136363636375</v>
      </c>
      <c r="AU86">
        <f>[1]Input!AN86</f>
        <v>0.26800000000000002</v>
      </c>
      <c r="AV86">
        <f>[1]Input!AO86</f>
        <v>0.38045454545454549</v>
      </c>
      <c r="AW86">
        <f>[1]Input!AP86</f>
        <v>0.154</v>
      </c>
      <c r="AX86">
        <f>[1]Input!AQ86</f>
        <v>0.52101136363636369</v>
      </c>
      <c r="AY86">
        <f>[1]Input!AR86</f>
        <v>0.33900000000000002</v>
      </c>
      <c r="AZ86">
        <f>[1]Input!AS86</f>
        <v>0.67107954545454551</v>
      </c>
      <c r="BA86">
        <f>[1]Input!AT86</f>
        <v>0.38700000000000001</v>
      </c>
      <c r="BB86">
        <f>[1]Input!AU86</f>
        <v>0.87504545454545457</v>
      </c>
    </row>
    <row r="87" spans="1:54" x14ac:dyDescent="0.2">
      <c r="A87" t="str">
        <f>[1]Input!A87</f>
        <v>Red</v>
      </c>
      <c r="B87">
        <f>[1]Input!B87</f>
        <v>1</v>
      </c>
      <c r="C87">
        <f>[1]Input!C87</f>
        <v>2</v>
      </c>
      <c r="D87" t="str">
        <f>[1]Input!D87</f>
        <v>12</v>
      </c>
      <c r="E87" t="str">
        <f>[1]Input!E87</f>
        <v>1988Pennsylvania</v>
      </c>
      <c r="F87">
        <f>[1]Input!F87</f>
        <v>1988</v>
      </c>
      <c r="G87" t="str">
        <f>[1]Input!G87</f>
        <v>Pennsylvania</v>
      </c>
      <c r="H87">
        <v>0.93</v>
      </c>
      <c r="I87" t="str">
        <f>[1]Input!H87</f>
        <v>Presidential</v>
      </c>
      <c r="J87">
        <f t="shared" si="5"/>
        <v>5.3809060093245195E-2</v>
      </c>
      <c r="K87">
        <v>-7.7200000000000005E-2</v>
      </c>
      <c r="L87">
        <f t="shared" si="6"/>
        <v>0</v>
      </c>
      <c r="M87">
        <f t="shared" si="7"/>
        <v>0</v>
      </c>
      <c r="O87">
        <f>[1]Input!J87</f>
        <v>0</v>
      </c>
      <c r="P87">
        <f>[1]Input!K87</f>
        <v>2300087</v>
      </c>
      <c r="Q87">
        <f>[1]Input!L87</f>
        <v>2194944</v>
      </c>
      <c r="R87">
        <f>[1]Input!M87</f>
        <v>0</v>
      </c>
      <c r="S87">
        <f>[1]Input!N87</f>
        <v>-2.3390939906754813E-2</v>
      </c>
      <c r="T87">
        <f>[1]Input!O87</f>
        <v>-13</v>
      </c>
      <c r="U87">
        <f t="shared" si="8"/>
        <v>0.40455000000000002</v>
      </c>
      <c r="V87">
        <f t="shared" si="9"/>
        <v>0.66048469704270241</v>
      </c>
      <c r="W87">
        <f>[1]Input!P87</f>
        <v>-2</v>
      </c>
      <c r="X87">
        <f>[1]Input!Q87</f>
        <v>-0.4022988505747126</v>
      </c>
      <c r="Y87">
        <f>[1]Input!R87</f>
        <v>-0.40689655172413797</v>
      </c>
      <c r="Z87">
        <f>[1]Input!S87</f>
        <v>5.7000000000000002E-2</v>
      </c>
      <c r="AA87">
        <f>[1]Input!T87</f>
        <v>287</v>
      </c>
      <c r="AB87">
        <f>[1]Input!U87</f>
        <v>2.0299999999999999E-2</v>
      </c>
      <c r="AC87">
        <f>[1]Input!V87</f>
        <v>2277.5300000000002</v>
      </c>
      <c r="AD87">
        <f>[1]Input!W87</f>
        <v>2.2599999999999999E-2</v>
      </c>
      <c r="AE87">
        <f>[1]Input!X87</f>
        <v>4.2039719794129553</v>
      </c>
      <c r="AF87">
        <f>[1]Input!Y87</f>
        <v>0.53801136363636359</v>
      </c>
      <c r="AG87">
        <f>[1]Input!Z87</f>
        <v>0.85099999999999998</v>
      </c>
      <c r="AH87">
        <f>[1]Input!AA87</f>
        <v>0.45204545454545453</v>
      </c>
      <c r="AI87">
        <f>[1]Input!AB87</f>
        <v>9.7000000000000003E-2</v>
      </c>
      <c r="AJ87">
        <f>[1]Input!AC87</f>
        <v>0.37187499999999996</v>
      </c>
      <c r="AK87">
        <f>[1]Input!AD87</f>
        <v>3.5999999999999997E-2</v>
      </c>
      <c r="AL87">
        <f>[1]Input!AE87</f>
        <v>0.39892045454545449</v>
      </c>
      <c r="AM87">
        <f>[1]Input!AF87</f>
        <v>1.7000000000000001E-2</v>
      </c>
      <c r="AN87">
        <f>[1]Input!AG87</f>
        <v>0.34482954545454542</v>
      </c>
      <c r="AO87">
        <f>[1]Input!AH87</f>
        <v>0.18099999999999999</v>
      </c>
      <c r="AP87">
        <f>[1]Input!AI87</f>
        <v>0.52352272727272731</v>
      </c>
      <c r="AQ87">
        <f>[1]Input!AJ87</f>
        <v>0.32100000000000001</v>
      </c>
      <c r="AR87">
        <f>[1]Input!AK87</f>
        <v>0.62494318181818176</v>
      </c>
      <c r="AS87">
        <f>[1]Input!AL87</f>
        <v>0.23</v>
      </c>
      <c r="AT87">
        <f>[1]Input!AM87</f>
        <v>0.62494318181818176</v>
      </c>
      <c r="AU87">
        <f>[1]Input!AN87</f>
        <v>0.26800000000000002</v>
      </c>
      <c r="AV87">
        <f>[1]Input!AO87</f>
        <v>0.34772727272727266</v>
      </c>
      <c r="AW87">
        <f>[1]Input!AP87</f>
        <v>0.154</v>
      </c>
      <c r="AX87">
        <f>[1]Input!AQ87</f>
        <v>0.47619318181818177</v>
      </c>
      <c r="AY87">
        <f>[1]Input!AR87</f>
        <v>0.33900000000000002</v>
      </c>
      <c r="AZ87">
        <f>[1]Input!AS87</f>
        <v>0.61335227272727266</v>
      </c>
      <c r="BA87">
        <f>[1]Input!AT87</f>
        <v>0.38700000000000001</v>
      </c>
      <c r="BB87">
        <f>[1]Input!AU87</f>
        <v>0.79977272727272719</v>
      </c>
    </row>
    <row r="88" spans="1:54" x14ac:dyDescent="0.2">
      <c r="A88" t="str">
        <f>[1]Input!A88</f>
        <v>Red</v>
      </c>
      <c r="B88">
        <f>[1]Input!B88</f>
        <v>1</v>
      </c>
      <c r="C88">
        <f>[1]Input!C88</f>
        <v>3</v>
      </c>
      <c r="D88" t="str">
        <f>[1]Input!D88</f>
        <v>13</v>
      </c>
      <c r="E88" t="str">
        <f>[1]Input!E88</f>
        <v>1988Michigan</v>
      </c>
      <c r="F88">
        <f>[1]Input!F88</f>
        <v>1988</v>
      </c>
      <c r="G88" t="str">
        <f>[1]Input!G88</f>
        <v>Michigan</v>
      </c>
      <c r="H88">
        <v>1.03</v>
      </c>
      <c r="I88" t="str">
        <f>[1]Input!H88</f>
        <v>Presidential</v>
      </c>
      <c r="J88">
        <f t="shared" si="5"/>
        <v>-2.3609992011026926E-3</v>
      </c>
      <c r="K88">
        <v>-7.7200000000000005E-2</v>
      </c>
      <c r="L88">
        <f t="shared" si="6"/>
        <v>0</v>
      </c>
      <c r="M88">
        <f t="shared" si="7"/>
        <v>0</v>
      </c>
      <c r="O88">
        <f>[1]Input!J88</f>
        <v>0</v>
      </c>
      <c r="P88">
        <f>[1]Input!K88</f>
        <v>1965486</v>
      </c>
      <c r="Q88">
        <f>[1]Input!L88</f>
        <v>1675783</v>
      </c>
      <c r="R88">
        <f>[1]Input!M88</f>
        <v>0</v>
      </c>
      <c r="S88">
        <f>[1]Input!N88</f>
        <v>-7.9560999201102697E-2</v>
      </c>
      <c r="T88">
        <f>[1]Input!O88</f>
        <v>-13</v>
      </c>
      <c r="U88">
        <f t="shared" si="8"/>
        <v>0.44805</v>
      </c>
      <c r="V88">
        <f t="shared" si="9"/>
        <v>0.73150455693976724</v>
      </c>
      <c r="W88">
        <f>[1]Input!P88</f>
        <v>-2</v>
      </c>
      <c r="X88">
        <f>[1]Input!Q88</f>
        <v>-0.4022988505747126</v>
      </c>
      <c r="Y88">
        <f>[1]Input!R88</f>
        <v>-0.40689655172413797</v>
      </c>
      <c r="Z88">
        <f>[1]Input!S88</f>
        <v>5.7000000000000002E-2</v>
      </c>
      <c r="AA88">
        <f>[1]Input!T88</f>
        <v>287</v>
      </c>
      <c r="AB88">
        <f>[1]Input!U88</f>
        <v>2.0299999999999999E-2</v>
      </c>
      <c r="AC88">
        <f>[1]Input!V88</f>
        <v>2277.5300000000002</v>
      </c>
      <c r="AD88">
        <f>[1]Input!W88</f>
        <v>2.2599999999999999E-2</v>
      </c>
      <c r="AE88">
        <f>[1]Input!X88</f>
        <v>4.2039719794129553</v>
      </c>
      <c r="AF88">
        <f>[1]Input!Y88</f>
        <v>0.58548295454545463</v>
      </c>
      <c r="AG88">
        <f>[1]Input!Z88</f>
        <v>0.85099999999999998</v>
      </c>
      <c r="AH88">
        <f>[1]Input!AA88</f>
        <v>0.49193181818181825</v>
      </c>
      <c r="AI88">
        <f>[1]Input!AB88</f>
        <v>9.7000000000000003E-2</v>
      </c>
      <c r="AJ88">
        <f>[1]Input!AC88</f>
        <v>0.40468750000000003</v>
      </c>
      <c r="AK88">
        <f>[1]Input!AD88</f>
        <v>3.5999999999999997E-2</v>
      </c>
      <c r="AL88">
        <f>[1]Input!AE88</f>
        <v>0.4341193181818182</v>
      </c>
      <c r="AM88">
        <f>[1]Input!AF88</f>
        <v>1.7000000000000001E-2</v>
      </c>
      <c r="AN88">
        <f>[1]Input!AG88</f>
        <v>0.37525568181818186</v>
      </c>
      <c r="AO88">
        <f>[1]Input!AH88</f>
        <v>0.18099999999999999</v>
      </c>
      <c r="AP88">
        <f>[1]Input!AI88</f>
        <v>0.56971590909090919</v>
      </c>
      <c r="AQ88">
        <f>[1]Input!AJ88</f>
        <v>0.32100000000000001</v>
      </c>
      <c r="AR88">
        <f>[1]Input!AK88</f>
        <v>0.68008522727272736</v>
      </c>
      <c r="AS88">
        <f>[1]Input!AL88</f>
        <v>0.23</v>
      </c>
      <c r="AT88">
        <f>[1]Input!AM88</f>
        <v>0.68008522727272736</v>
      </c>
      <c r="AU88">
        <f>[1]Input!AN88</f>
        <v>0.26800000000000002</v>
      </c>
      <c r="AV88">
        <f>[1]Input!AO88</f>
        <v>0.37840909090909092</v>
      </c>
      <c r="AW88">
        <f>[1]Input!AP88</f>
        <v>0.154</v>
      </c>
      <c r="AX88">
        <f>[1]Input!AQ88</f>
        <v>0.51821022727272736</v>
      </c>
      <c r="AY88">
        <f>[1]Input!AR88</f>
        <v>0.33900000000000002</v>
      </c>
      <c r="AZ88">
        <f>[1]Input!AS88</f>
        <v>0.66747159090909103</v>
      </c>
      <c r="BA88">
        <f>[1]Input!AT88</f>
        <v>0.38700000000000001</v>
      </c>
      <c r="BB88">
        <f>[1]Input!AU88</f>
        <v>0.87034090909090911</v>
      </c>
    </row>
    <row r="89" spans="1:54" x14ac:dyDescent="0.2">
      <c r="A89" t="str">
        <f>[1]Input!A89</f>
        <v>Red</v>
      </c>
      <c r="B89">
        <f>[1]Input!B89</f>
        <v>1</v>
      </c>
      <c r="C89">
        <f>[1]Input!C89</f>
        <v>4</v>
      </c>
      <c r="D89" t="str">
        <f>[1]Input!D89</f>
        <v>14</v>
      </c>
      <c r="E89" t="str">
        <f>[1]Input!E89</f>
        <v>1988Florida</v>
      </c>
      <c r="F89">
        <f>[1]Input!F89</f>
        <v>1988</v>
      </c>
      <c r="G89" t="str">
        <f>[1]Input!G89</f>
        <v>Florida</v>
      </c>
      <c r="H89">
        <v>1.05</v>
      </c>
      <c r="I89" t="str">
        <f>[1]Input!H89</f>
        <v>Presidential</v>
      </c>
      <c r="J89">
        <f t="shared" si="5"/>
        <v>-0.14784143291703172</v>
      </c>
      <c r="K89">
        <v>-7.7200000000000005E-2</v>
      </c>
      <c r="L89">
        <f t="shared" si="6"/>
        <v>0</v>
      </c>
      <c r="M89">
        <f t="shared" si="7"/>
        <v>0</v>
      </c>
      <c r="O89">
        <f>[1]Input!J89</f>
        <v>0</v>
      </c>
      <c r="P89">
        <f>[1]Input!K89</f>
        <v>2618885</v>
      </c>
      <c r="Q89">
        <f>[1]Input!L89</f>
        <v>1656701</v>
      </c>
      <c r="R89">
        <f>[1]Input!M89</f>
        <v>0</v>
      </c>
      <c r="S89">
        <f>[1]Input!N89</f>
        <v>-0.22504143291703171</v>
      </c>
      <c r="T89">
        <f>[1]Input!O89</f>
        <v>-13</v>
      </c>
      <c r="U89">
        <f t="shared" si="8"/>
        <v>0.45674999999999999</v>
      </c>
      <c r="V89">
        <f t="shared" si="9"/>
        <v>0.74570852891918016</v>
      </c>
      <c r="W89">
        <f>[1]Input!P89</f>
        <v>-2</v>
      </c>
      <c r="X89">
        <f>[1]Input!Q89</f>
        <v>-0.4022988505747126</v>
      </c>
      <c r="Y89">
        <f>[1]Input!R89</f>
        <v>-0.40689655172413797</v>
      </c>
      <c r="Z89">
        <f>[1]Input!S89</f>
        <v>5.7000000000000002E-2</v>
      </c>
      <c r="AA89">
        <f>[1]Input!T89</f>
        <v>287</v>
      </c>
      <c r="AB89">
        <f>[1]Input!U89</f>
        <v>2.0299999999999999E-2</v>
      </c>
      <c r="AC89">
        <f>[1]Input!V89</f>
        <v>2277.5300000000002</v>
      </c>
      <c r="AD89">
        <f>[1]Input!W89</f>
        <v>2.2599999999999999E-2</v>
      </c>
      <c r="AE89">
        <f>[1]Input!X89</f>
        <v>4.2039719794129553</v>
      </c>
      <c r="AF89">
        <f>[1]Input!Y89</f>
        <v>0.51691287878787884</v>
      </c>
      <c r="AG89">
        <f>[1]Input!Z89</f>
        <v>0.85099999999999998</v>
      </c>
      <c r="AH89">
        <f>[1]Input!AA89</f>
        <v>0.43431818181818183</v>
      </c>
      <c r="AI89">
        <f>[1]Input!AB89</f>
        <v>9.7000000000000003E-2</v>
      </c>
      <c r="AJ89">
        <f>[1]Input!AC89</f>
        <v>0.35729166666666667</v>
      </c>
      <c r="AK89">
        <f>[1]Input!AD89</f>
        <v>3.5999999999999997E-2</v>
      </c>
      <c r="AL89">
        <f>[1]Input!AE89</f>
        <v>0.38327651515151512</v>
      </c>
      <c r="AM89">
        <f>[1]Input!AF89</f>
        <v>1.7000000000000001E-2</v>
      </c>
      <c r="AN89">
        <f>[1]Input!AG89</f>
        <v>0.33130681818181817</v>
      </c>
      <c r="AO89">
        <f>[1]Input!AH89</f>
        <v>0.18099999999999999</v>
      </c>
      <c r="AP89">
        <f>[1]Input!AI89</f>
        <v>0.5029924242424243</v>
      </c>
      <c r="AQ89">
        <f>[1]Input!AJ89</f>
        <v>0.32100000000000001</v>
      </c>
      <c r="AR89">
        <f>[1]Input!AK89</f>
        <v>0.60043560606060609</v>
      </c>
      <c r="AS89">
        <f>[1]Input!AL89</f>
        <v>0.23</v>
      </c>
      <c r="AT89">
        <f>[1]Input!AM89</f>
        <v>0.60043560606060609</v>
      </c>
      <c r="AU89">
        <f>[1]Input!AN89</f>
        <v>0.26800000000000002</v>
      </c>
      <c r="AV89">
        <f>[1]Input!AO89</f>
        <v>0.33409090909090905</v>
      </c>
      <c r="AW89">
        <f>[1]Input!AP89</f>
        <v>0.154</v>
      </c>
      <c r="AX89">
        <f>[1]Input!AQ89</f>
        <v>0.45751893939393934</v>
      </c>
      <c r="AY89">
        <f>[1]Input!AR89</f>
        <v>0.33900000000000002</v>
      </c>
      <c r="AZ89">
        <f>[1]Input!AS89</f>
        <v>0.58929924242424236</v>
      </c>
      <c r="BA89">
        <f>[1]Input!AT89</f>
        <v>0.38700000000000001</v>
      </c>
      <c r="BB89">
        <f>[1]Input!AU89</f>
        <v>0.76840909090909082</v>
      </c>
    </row>
    <row r="90" spans="1:54" x14ac:dyDescent="0.2">
      <c r="A90" t="str">
        <f>[1]Input!A90</f>
        <v>Red</v>
      </c>
      <c r="B90">
        <f>[1]Input!B90</f>
        <v>1</v>
      </c>
      <c r="C90">
        <f>[1]Input!C90</f>
        <v>5</v>
      </c>
      <c r="D90" t="str">
        <f>[1]Input!D90</f>
        <v>15</v>
      </c>
      <c r="E90" t="str">
        <f>[1]Input!E90</f>
        <v>1988Colorado</v>
      </c>
      <c r="F90">
        <f>[1]Input!F90</f>
        <v>1988</v>
      </c>
      <c r="G90" t="str">
        <f>[1]Input!G90</f>
        <v>Colorado</v>
      </c>
      <c r="H90">
        <v>1.1599999999999999</v>
      </c>
      <c r="I90" t="str">
        <f>[1]Input!H90</f>
        <v>Presidential</v>
      </c>
      <c r="J90">
        <f t="shared" si="5"/>
        <v>-1.8764876299430105E-3</v>
      </c>
      <c r="K90">
        <v>-7.7200000000000005E-2</v>
      </c>
      <c r="L90">
        <f t="shared" si="6"/>
        <v>0</v>
      </c>
      <c r="M90">
        <f t="shared" si="7"/>
        <v>0</v>
      </c>
      <c r="O90">
        <f>[1]Input!J90</f>
        <v>0</v>
      </c>
      <c r="P90">
        <f>[1]Input!K90</f>
        <v>728177</v>
      </c>
      <c r="Q90">
        <f>[1]Input!L90</f>
        <v>621453</v>
      </c>
      <c r="R90">
        <f>[1]Input!M90</f>
        <v>0</v>
      </c>
      <c r="S90">
        <f>[1]Input!N90</f>
        <v>-7.9076487629943015E-2</v>
      </c>
      <c r="T90">
        <f>[1]Input!O90</f>
        <v>-13</v>
      </c>
      <c r="U90">
        <f t="shared" si="8"/>
        <v>0.50459999999999994</v>
      </c>
      <c r="V90">
        <f t="shared" si="9"/>
        <v>0.82383037480595134</v>
      </c>
      <c r="W90">
        <f>[1]Input!P90</f>
        <v>-2</v>
      </c>
      <c r="X90">
        <f>[1]Input!Q90</f>
        <v>-0.4022988505747126</v>
      </c>
      <c r="Y90">
        <f>[1]Input!R90</f>
        <v>-0.40689655172413797</v>
      </c>
      <c r="Z90">
        <f>[1]Input!S90</f>
        <v>5.7000000000000002E-2</v>
      </c>
      <c r="AA90">
        <f>[1]Input!T90</f>
        <v>287</v>
      </c>
      <c r="AB90">
        <f>[1]Input!U90</f>
        <v>2.0299999999999999E-2</v>
      </c>
      <c r="AC90">
        <f>[1]Input!V90</f>
        <v>2277.5300000000002</v>
      </c>
      <c r="AD90">
        <f>[1]Input!W90</f>
        <v>2.2599999999999999E-2</v>
      </c>
      <c r="AE90">
        <f>[1]Input!X90</f>
        <v>4.2039719794129553</v>
      </c>
      <c r="AF90">
        <f>[1]Input!Y90</f>
        <v>0.62240530303030295</v>
      </c>
      <c r="AG90">
        <f>[1]Input!Z90</f>
        <v>0.85099999999999998</v>
      </c>
      <c r="AH90">
        <f>[1]Input!AA90</f>
        <v>0.52295454545454534</v>
      </c>
      <c r="AI90">
        <f>[1]Input!AB90</f>
        <v>9.7000000000000003E-2</v>
      </c>
      <c r="AJ90">
        <f>[1]Input!AC90</f>
        <v>0.43020833333333325</v>
      </c>
      <c r="AK90">
        <f>[1]Input!AD90</f>
        <v>3.5999999999999997E-2</v>
      </c>
      <c r="AL90">
        <f>[1]Input!AE90</f>
        <v>0.461496212121212</v>
      </c>
      <c r="AM90">
        <f>[1]Input!AF90</f>
        <v>1.7000000000000001E-2</v>
      </c>
      <c r="AN90">
        <f>[1]Input!AG90</f>
        <v>0.39892045454545444</v>
      </c>
      <c r="AO90">
        <f>[1]Input!AH90</f>
        <v>0.18099999999999999</v>
      </c>
      <c r="AP90">
        <f>[1]Input!AI90</f>
        <v>0.60564393939393935</v>
      </c>
      <c r="AQ90">
        <f>[1]Input!AJ90</f>
        <v>0.32100000000000001</v>
      </c>
      <c r="AR90">
        <f>[1]Input!AK90</f>
        <v>0.72297348484848478</v>
      </c>
      <c r="AS90">
        <f>[1]Input!AL90</f>
        <v>0.23</v>
      </c>
      <c r="AT90">
        <f>[1]Input!AM90</f>
        <v>0.72297348484848478</v>
      </c>
      <c r="AU90">
        <f>[1]Input!AN90</f>
        <v>0.26800000000000002</v>
      </c>
      <c r="AV90">
        <f>[1]Input!AO90</f>
        <v>0.40227272727272717</v>
      </c>
      <c r="AW90">
        <f>[1]Input!AP90</f>
        <v>0.154</v>
      </c>
      <c r="AX90">
        <f>[1]Input!AQ90</f>
        <v>0.55089015151515142</v>
      </c>
      <c r="AY90">
        <f>[1]Input!AR90</f>
        <v>0.33900000000000002</v>
      </c>
      <c r="AZ90">
        <f>[1]Input!AS90</f>
        <v>0.70956439393939386</v>
      </c>
      <c r="BA90">
        <f>[1]Input!AT90</f>
        <v>0.38700000000000001</v>
      </c>
      <c r="BB90">
        <f>[1]Input!AU90</f>
        <v>0.92522727272727245</v>
      </c>
    </row>
    <row r="91" spans="1:54" x14ac:dyDescent="0.2">
      <c r="A91" t="str">
        <f>[1]Input!A91</f>
        <v>Blue</v>
      </c>
      <c r="B91">
        <f>[1]Input!B91</f>
        <v>1</v>
      </c>
      <c r="C91">
        <f>[1]Input!C91</f>
        <v>6</v>
      </c>
      <c r="D91" t="str">
        <f>[1]Input!D91</f>
        <v>16</v>
      </c>
      <c r="E91" t="str">
        <f>[1]Input!E91</f>
        <v>1988Iowa</v>
      </c>
      <c r="F91">
        <f>[1]Input!F91</f>
        <v>1988</v>
      </c>
      <c r="G91" t="str">
        <f>[1]Input!G91</f>
        <v>Iowa</v>
      </c>
      <c r="H91">
        <v>1.17</v>
      </c>
      <c r="I91" t="str">
        <f>[1]Input!H91</f>
        <v>Presidential</v>
      </c>
      <c r="J91">
        <f t="shared" si="5"/>
        <v>0.18016962280165011</v>
      </c>
      <c r="K91">
        <v>-7.7200000000000005E-2</v>
      </c>
      <c r="L91">
        <f t="shared" si="6"/>
        <v>0</v>
      </c>
      <c r="M91">
        <f t="shared" si="7"/>
        <v>0</v>
      </c>
      <c r="O91">
        <f>[1]Input!J91</f>
        <v>0</v>
      </c>
      <c r="P91">
        <f>[1]Input!K91</f>
        <v>545355</v>
      </c>
      <c r="Q91">
        <f>[1]Input!L91</f>
        <v>670557</v>
      </c>
      <c r="R91">
        <f>[1]Input!M91</f>
        <v>1</v>
      </c>
      <c r="S91">
        <f>[1]Input!N91</f>
        <v>0.10296962280165012</v>
      </c>
      <c r="T91">
        <f>[1]Input!O91</f>
        <v>-13</v>
      </c>
      <c r="U91">
        <f t="shared" si="8"/>
        <v>0.50895000000000001</v>
      </c>
      <c r="V91">
        <f t="shared" si="9"/>
        <v>0.8309323607956578</v>
      </c>
      <c r="W91">
        <f>[1]Input!P91</f>
        <v>-2</v>
      </c>
      <c r="X91">
        <f>[1]Input!Q91</f>
        <v>-0.4022988505747126</v>
      </c>
      <c r="Y91">
        <f>[1]Input!R91</f>
        <v>-0.40689655172413797</v>
      </c>
      <c r="Z91">
        <f>[1]Input!S91</f>
        <v>5.7000000000000002E-2</v>
      </c>
      <c r="AA91">
        <f>[1]Input!T91</f>
        <v>287</v>
      </c>
      <c r="AB91">
        <f>[1]Input!U91</f>
        <v>2.0299999999999999E-2</v>
      </c>
      <c r="AC91">
        <f>[1]Input!V91</f>
        <v>2277.5300000000002</v>
      </c>
      <c r="AD91">
        <f>[1]Input!W91</f>
        <v>2.2599999999999999E-2</v>
      </c>
      <c r="AE91">
        <f>[1]Input!X91</f>
        <v>4.2039719794129553</v>
      </c>
      <c r="AF91">
        <f>[1]Input!Y91</f>
        <v>0.639284090909091</v>
      </c>
      <c r="AG91">
        <f>[1]Input!Z91</f>
        <v>0.85099999999999998</v>
      </c>
      <c r="AH91">
        <f>[1]Input!AA91</f>
        <v>0.53713636363636363</v>
      </c>
      <c r="AI91">
        <f>[1]Input!AB91</f>
        <v>9.7000000000000003E-2</v>
      </c>
      <c r="AJ91">
        <f>[1]Input!AC91</f>
        <v>0.44187500000000002</v>
      </c>
      <c r="AK91">
        <f>[1]Input!AD91</f>
        <v>3.5999999999999997E-2</v>
      </c>
      <c r="AL91">
        <f>[1]Input!AE91</f>
        <v>0.47401136363636359</v>
      </c>
      <c r="AM91">
        <f>[1]Input!AF91</f>
        <v>1.7000000000000001E-2</v>
      </c>
      <c r="AN91">
        <f>[1]Input!AG91</f>
        <v>0.40973863636363633</v>
      </c>
      <c r="AO91">
        <f>[1]Input!AH91</f>
        <v>0.18099999999999999</v>
      </c>
      <c r="AP91">
        <f>[1]Input!AI91</f>
        <v>0.6220681818181818</v>
      </c>
      <c r="AQ91">
        <f>[1]Input!AJ91</f>
        <v>0.32100000000000001</v>
      </c>
      <c r="AR91">
        <f>[1]Input!AK91</f>
        <v>0.74257954545454541</v>
      </c>
      <c r="AS91">
        <f>[1]Input!AL91</f>
        <v>0.23</v>
      </c>
      <c r="AT91">
        <f>[1]Input!AM91</f>
        <v>0.74257954545454541</v>
      </c>
      <c r="AU91">
        <f>[1]Input!AN91</f>
        <v>0.26800000000000002</v>
      </c>
      <c r="AV91">
        <f>[1]Input!AO91</f>
        <v>0.41318181818181815</v>
      </c>
      <c r="AW91">
        <f>[1]Input!AP91</f>
        <v>0.154</v>
      </c>
      <c r="AX91">
        <f>[1]Input!AQ91</f>
        <v>0.56582954545454545</v>
      </c>
      <c r="AY91">
        <f>[1]Input!AR91</f>
        <v>0.33900000000000002</v>
      </c>
      <c r="AZ91">
        <f>[1]Input!AS91</f>
        <v>0.72880681818181814</v>
      </c>
      <c r="BA91">
        <f>[1]Input!AT91</f>
        <v>0.38700000000000001</v>
      </c>
      <c r="BB91">
        <f>[1]Input!AU91</f>
        <v>0.95031818181818173</v>
      </c>
    </row>
    <row r="92" spans="1:54" x14ac:dyDescent="0.2">
      <c r="A92" t="str">
        <f>[1]Input!A92</f>
        <v>Blue</v>
      </c>
      <c r="B92">
        <f>[1]Input!B92</f>
        <v>1</v>
      </c>
      <c r="C92">
        <f>[1]Input!C92</f>
        <v>7</v>
      </c>
      <c r="D92" t="str">
        <f>[1]Input!D92</f>
        <v>17</v>
      </c>
      <c r="E92" t="str">
        <f>[1]Input!E92</f>
        <v>1988Minnesota</v>
      </c>
      <c r="F92">
        <f>[1]Input!F92</f>
        <v>1988</v>
      </c>
      <c r="G92" t="str">
        <f>[1]Input!G92</f>
        <v>Minnesota</v>
      </c>
      <c r="H92">
        <v>1.01</v>
      </c>
      <c r="I92" t="str">
        <f>[1]Input!H92</f>
        <v>Presidential</v>
      </c>
      <c r="J92">
        <f t="shared" si="5"/>
        <v>0.14821719850488077</v>
      </c>
      <c r="K92">
        <v>-7.7200000000000005E-2</v>
      </c>
      <c r="L92">
        <f t="shared" si="6"/>
        <v>0</v>
      </c>
      <c r="M92">
        <f t="shared" si="7"/>
        <v>0</v>
      </c>
      <c r="O92">
        <f>[1]Input!J92</f>
        <v>0</v>
      </c>
      <c r="P92">
        <f>[1]Input!K92</f>
        <v>962337</v>
      </c>
      <c r="Q92">
        <f>[1]Input!L92</f>
        <v>1109471</v>
      </c>
      <c r="R92">
        <f>[1]Input!M92</f>
        <v>1</v>
      </c>
      <c r="S92">
        <f>[1]Input!N92</f>
        <v>7.1017198504880766E-2</v>
      </c>
      <c r="T92">
        <f>[1]Input!O92</f>
        <v>-13</v>
      </c>
      <c r="U92">
        <f t="shared" si="8"/>
        <v>0.43935000000000002</v>
      </c>
      <c r="V92">
        <f t="shared" si="9"/>
        <v>0.7173005849603542</v>
      </c>
      <c r="W92">
        <f>[1]Input!P92</f>
        <v>-2</v>
      </c>
      <c r="X92">
        <f>[1]Input!Q92</f>
        <v>-0.4022988505747126</v>
      </c>
      <c r="Y92">
        <f>[1]Input!R92</f>
        <v>-0.40689655172413797</v>
      </c>
      <c r="Z92">
        <f>[1]Input!S92</f>
        <v>5.7000000000000002E-2</v>
      </c>
      <c r="AA92">
        <f>[1]Input!T92</f>
        <v>287</v>
      </c>
      <c r="AB92">
        <f>[1]Input!U92</f>
        <v>2.0299999999999999E-2</v>
      </c>
      <c r="AC92">
        <f>[1]Input!V92</f>
        <v>2277.5300000000002</v>
      </c>
      <c r="AD92">
        <f>[1]Input!W92</f>
        <v>2.2599999999999999E-2</v>
      </c>
      <c r="AE92">
        <f>[1]Input!X92</f>
        <v>4.2039719794129553</v>
      </c>
      <c r="AF92">
        <f>[1]Input!Y92</f>
        <v>0.71629356060606075</v>
      </c>
      <c r="AG92">
        <f>[1]Input!Z92</f>
        <v>0.85099999999999998</v>
      </c>
      <c r="AH92">
        <f>[1]Input!AA92</f>
        <v>0.60184090909090915</v>
      </c>
      <c r="AI92">
        <f>[1]Input!AB92</f>
        <v>9.7000000000000003E-2</v>
      </c>
      <c r="AJ92">
        <f>[1]Input!AC92</f>
        <v>0.49510416666666673</v>
      </c>
      <c r="AK92">
        <f>[1]Input!AD92</f>
        <v>3.5999999999999997E-2</v>
      </c>
      <c r="AL92">
        <f>[1]Input!AE92</f>
        <v>0.53111174242424242</v>
      </c>
      <c r="AM92">
        <f>[1]Input!AF92</f>
        <v>1.7000000000000001E-2</v>
      </c>
      <c r="AN92">
        <f>[1]Input!AG92</f>
        <v>0.45909659090909094</v>
      </c>
      <c r="AO92">
        <f>[1]Input!AH92</f>
        <v>0.18099999999999999</v>
      </c>
      <c r="AP92">
        <f>[1]Input!AI92</f>
        <v>0.69700378787878803</v>
      </c>
      <c r="AQ92">
        <f>[1]Input!AJ92</f>
        <v>0.32100000000000001</v>
      </c>
      <c r="AR92">
        <f>[1]Input!AK92</f>
        <v>0.8320321969696971</v>
      </c>
      <c r="AS92">
        <f>[1]Input!AL92</f>
        <v>0.23</v>
      </c>
      <c r="AT92">
        <f>[1]Input!AM92</f>
        <v>0.8320321969696971</v>
      </c>
      <c r="AU92">
        <f>[1]Input!AN92</f>
        <v>0.26800000000000002</v>
      </c>
      <c r="AV92">
        <f>[1]Input!AO92</f>
        <v>0.46295454545454551</v>
      </c>
      <c r="AW92">
        <f>[1]Input!AP92</f>
        <v>0.154</v>
      </c>
      <c r="AX92">
        <f>[1]Input!AQ92</f>
        <v>0.63399053030303032</v>
      </c>
      <c r="AY92">
        <f>[1]Input!AR92</f>
        <v>0.33900000000000002</v>
      </c>
      <c r="AZ92">
        <f>[1]Input!AS92</f>
        <v>0.81660037878787883</v>
      </c>
      <c r="BA92">
        <f>[1]Input!AT92</f>
        <v>0.38700000000000001</v>
      </c>
      <c r="BB92">
        <f>[1]Input!AU92</f>
        <v>1.0647954545454545</v>
      </c>
    </row>
    <row r="93" spans="1:54" x14ac:dyDescent="0.2">
      <c r="A93" t="str">
        <f>[1]Input!A93</f>
        <v>Red</v>
      </c>
      <c r="B93">
        <f>[1]Input!B93</f>
        <v>1</v>
      </c>
      <c r="C93">
        <f>[1]Input!C93</f>
        <v>8</v>
      </c>
      <c r="D93" t="str">
        <f>[1]Input!D93</f>
        <v>18</v>
      </c>
      <c r="E93" t="str">
        <f>[1]Input!E93</f>
        <v>1988Nevada</v>
      </c>
      <c r="F93">
        <f>[1]Input!F93</f>
        <v>1988</v>
      </c>
      <c r="G93" t="str">
        <f>[1]Input!G93</f>
        <v>Nevada</v>
      </c>
      <c r="H93">
        <v>1.08</v>
      </c>
      <c r="I93" t="str">
        <f>[1]Input!H93</f>
        <v>Presidential</v>
      </c>
      <c r="J93">
        <f t="shared" si="5"/>
        <v>-0.13917178329171315</v>
      </c>
      <c r="K93">
        <v>-7.7200000000000005E-2</v>
      </c>
      <c r="L93">
        <f t="shared" si="6"/>
        <v>0</v>
      </c>
      <c r="M93">
        <f t="shared" si="7"/>
        <v>0</v>
      </c>
      <c r="O93">
        <f>[1]Input!J93</f>
        <v>0</v>
      </c>
      <c r="P93">
        <f>[1]Input!K93</f>
        <v>206040</v>
      </c>
      <c r="Q93">
        <f>[1]Input!L93</f>
        <v>132738</v>
      </c>
      <c r="R93">
        <f>[1]Input!M93</f>
        <v>0</v>
      </c>
      <c r="S93">
        <f>[1]Input!N93</f>
        <v>-0.21637178329171317</v>
      </c>
      <c r="T93">
        <f>[1]Input!O93</f>
        <v>-13</v>
      </c>
      <c r="U93">
        <f t="shared" si="8"/>
        <v>0.46980000000000005</v>
      </c>
      <c r="V93">
        <f t="shared" si="9"/>
        <v>0.76701448688829965</v>
      </c>
      <c r="W93">
        <f>[1]Input!P93</f>
        <v>-2</v>
      </c>
      <c r="X93">
        <f>[1]Input!Q93</f>
        <v>-0.4022988505747126</v>
      </c>
      <c r="Y93">
        <f>[1]Input!R93</f>
        <v>-0.40689655172413797</v>
      </c>
      <c r="Z93">
        <f>[1]Input!S93</f>
        <v>5.7000000000000002E-2</v>
      </c>
      <c r="AA93">
        <f>[1]Input!T93</f>
        <v>287</v>
      </c>
      <c r="AB93">
        <f>[1]Input!U93</f>
        <v>2.0299999999999999E-2</v>
      </c>
      <c r="AC93">
        <f>[1]Input!V93</f>
        <v>2277.5300000000002</v>
      </c>
      <c r="AD93">
        <f>[1]Input!W93</f>
        <v>2.2599999999999999E-2</v>
      </c>
      <c r="AE93">
        <f>[1]Input!X93</f>
        <v>4.2039719794129553</v>
      </c>
      <c r="AF93">
        <f>[1]Input!Y93</f>
        <v>0.48104545454545461</v>
      </c>
      <c r="AG93">
        <f>[1]Input!Z93</f>
        <v>0.85099999999999998</v>
      </c>
      <c r="AH93">
        <f>[1]Input!AA93</f>
        <v>0.4041818181818182</v>
      </c>
      <c r="AI93">
        <f>[1]Input!AB93</f>
        <v>9.7000000000000003E-2</v>
      </c>
      <c r="AJ93">
        <f>[1]Input!AC93</f>
        <v>0.33250000000000002</v>
      </c>
      <c r="AK93">
        <f>[1]Input!AD93</f>
        <v>3.5999999999999997E-2</v>
      </c>
      <c r="AL93">
        <f>[1]Input!AE93</f>
        <v>0.35668181818181816</v>
      </c>
      <c r="AM93">
        <f>[1]Input!AF93</f>
        <v>1.7000000000000001E-2</v>
      </c>
      <c r="AN93">
        <f>[1]Input!AG93</f>
        <v>0.30831818181818182</v>
      </c>
      <c r="AO93">
        <f>[1]Input!AH93</f>
        <v>0.18099999999999999</v>
      </c>
      <c r="AP93">
        <f>[1]Input!AI93</f>
        <v>0.46809090909090911</v>
      </c>
      <c r="AQ93">
        <f>[1]Input!AJ93</f>
        <v>0.32100000000000001</v>
      </c>
      <c r="AR93">
        <f>[1]Input!AK93</f>
        <v>0.55877272727272731</v>
      </c>
      <c r="AS93">
        <f>[1]Input!AL93</f>
        <v>0.23</v>
      </c>
      <c r="AT93">
        <f>[1]Input!AM93</f>
        <v>0.55877272727272731</v>
      </c>
      <c r="AU93">
        <f>[1]Input!AN93</f>
        <v>0.26800000000000002</v>
      </c>
      <c r="AV93">
        <f>[1]Input!AO93</f>
        <v>0.31090909090909091</v>
      </c>
      <c r="AW93">
        <f>[1]Input!AP93</f>
        <v>0.154</v>
      </c>
      <c r="AX93">
        <f>[1]Input!AQ93</f>
        <v>0.42577272727272725</v>
      </c>
      <c r="AY93">
        <f>[1]Input!AR93</f>
        <v>0.33900000000000002</v>
      </c>
      <c r="AZ93">
        <f>[1]Input!AS93</f>
        <v>0.54840909090909096</v>
      </c>
      <c r="BA93">
        <f>[1]Input!AT93</f>
        <v>0.38700000000000001</v>
      </c>
      <c r="BB93">
        <f>[1]Input!AU93</f>
        <v>0.71509090909090911</v>
      </c>
    </row>
    <row r="94" spans="1:54" x14ac:dyDescent="0.2">
      <c r="A94" t="str">
        <f>[1]Input!A94</f>
        <v>Red</v>
      </c>
      <c r="B94">
        <f>[1]Input!B94</f>
        <v>1</v>
      </c>
      <c r="C94">
        <f>[1]Input!C94</f>
        <v>9</v>
      </c>
      <c r="D94" t="str">
        <f>[1]Input!D94</f>
        <v>19</v>
      </c>
      <c r="E94" t="str">
        <f>[1]Input!E94</f>
        <v>1988New Hampshire</v>
      </c>
      <c r="F94">
        <f>[1]Input!F94</f>
        <v>1988</v>
      </c>
      <c r="G94" t="str">
        <f>[1]Input!G94</f>
        <v>New Hampshire</v>
      </c>
      <c r="H94">
        <v>1.28</v>
      </c>
      <c r="I94" t="str">
        <f>[1]Input!H94</f>
        <v>Presidential</v>
      </c>
      <c r="J94">
        <f t="shared" si="5"/>
        <v>-0.18747265454267764</v>
      </c>
      <c r="K94">
        <v>-7.7200000000000005E-2</v>
      </c>
      <c r="L94">
        <f t="shared" si="6"/>
        <v>0</v>
      </c>
      <c r="M94">
        <f t="shared" si="7"/>
        <v>0</v>
      </c>
      <c r="O94">
        <f>[1]Input!J94</f>
        <v>0</v>
      </c>
      <c r="P94">
        <f>[1]Input!K94</f>
        <v>281537</v>
      </c>
      <c r="Q94">
        <f>[1]Input!L94</f>
        <v>163696</v>
      </c>
      <c r="R94">
        <f>[1]Input!M94</f>
        <v>0</v>
      </c>
      <c r="S94">
        <f>[1]Input!N94</f>
        <v>-0.26467265454267763</v>
      </c>
      <c r="T94">
        <f>[1]Input!O94</f>
        <v>-13</v>
      </c>
      <c r="U94">
        <f t="shared" si="8"/>
        <v>0.55679999999999996</v>
      </c>
      <c r="V94">
        <f t="shared" si="9"/>
        <v>0.90905420668242909</v>
      </c>
      <c r="W94">
        <f>[1]Input!P94</f>
        <v>-2</v>
      </c>
      <c r="X94">
        <f>[1]Input!Q94</f>
        <v>-0.4022988505747126</v>
      </c>
      <c r="Y94">
        <f>[1]Input!R94</f>
        <v>-0.40689655172413797</v>
      </c>
      <c r="Z94">
        <f>[1]Input!S94</f>
        <v>5.7000000000000002E-2</v>
      </c>
      <c r="AA94">
        <f>[1]Input!T94</f>
        <v>287</v>
      </c>
      <c r="AB94">
        <f>[1]Input!U94</f>
        <v>2.0299999999999999E-2</v>
      </c>
      <c r="AC94">
        <f>[1]Input!V94</f>
        <v>2277.5300000000002</v>
      </c>
      <c r="AD94">
        <f>[1]Input!W94</f>
        <v>2.2599999999999999E-2</v>
      </c>
      <c r="AE94">
        <f>[1]Input!X94</f>
        <v>4.2039719794129553</v>
      </c>
      <c r="AF94">
        <f>[1]Input!Y94</f>
        <v>0.59497727272727274</v>
      </c>
      <c r="AG94">
        <f>[1]Input!Z94</f>
        <v>0.85099999999999998</v>
      </c>
      <c r="AH94">
        <f>[1]Input!AA94</f>
        <v>0.49990909090909091</v>
      </c>
      <c r="AI94">
        <f>[1]Input!AB94</f>
        <v>9.7000000000000003E-2</v>
      </c>
      <c r="AJ94">
        <f>[1]Input!AC94</f>
        <v>0.41125</v>
      </c>
      <c r="AK94">
        <f>[1]Input!AD94</f>
        <v>3.5999999999999997E-2</v>
      </c>
      <c r="AL94">
        <f>[1]Input!AE94</f>
        <v>0.44115909090909083</v>
      </c>
      <c r="AM94">
        <f>[1]Input!AF94</f>
        <v>1.7000000000000001E-2</v>
      </c>
      <c r="AN94">
        <f>[1]Input!AG94</f>
        <v>0.38134090909090906</v>
      </c>
      <c r="AO94">
        <f>[1]Input!AH94</f>
        <v>0.18099999999999999</v>
      </c>
      <c r="AP94">
        <f>[1]Input!AI94</f>
        <v>0.5789545454545455</v>
      </c>
      <c r="AQ94">
        <f>[1]Input!AJ94</f>
        <v>0.32100000000000001</v>
      </c>
      <c r="AR94">
        <f>[1]Input!AK94</f>
        <v>0.69111363636363632</v>
      </c>
      <c r="AS94">
        <f>[1]Input!AL94</f>
        <v>0.23</v>
      </c>
      <c r="AT94">
        <f>[1]Input!AM94</f>
        <v>0.69111363636363632</v>
      </c>
      <c r="AU94">
        <f>[1]Input!AN94</f>
        <v>0.26800000000000002</v>
      </c>
      <c r="AV94">
        <f>[1]Input!AO94</f>
        <v>0.38454545454545452</v>
      </c>
      <c r="AW94">
        <f>[1]Input!AP94</f>
        <v>0.154</v>
      </c>
      <c r="AX94">
        <f>[1]Input!AQ94</f>
        <v>0.52661363636363634</v>
      </c>
      <c r="AY94">
        <f>[1]Input!AR94</f>
        <v>0.33900000000000002</v>
      </c>
      <c r="AZ94">
        <f>[1]Input!AS94</f>
        <v>0.67829545454545448</v>
      </c>
      <c r="BA94">
        <f>[1]Input!AT94</f>
        <v>0.38700000000000001</v>
      </c>
      <c r="BB94">
        <f>[1]Input!AU94</f>
        <v>0.88445454545454538</v>
      </c>
    </row>
    <row r="95" spans="1:54" x14ac:dyDescent="0.2">
      <c r="A95" t="str">
        <f>[1]Input!A95</f>
        <v>Red</v>
      </c>
      <c r="B95">
        <f>[1]Input!B95</f>
        <v>1</v>
      </c>
      <c r="C95">
        <f>[1]Input!C95</f>
        <v>10</v>
      </c>
      <c r="D95" t="str">
        <f>[1]Input!D95</f>
        <v>110</v>
      </c>
      <c r="E95" t="str">
        <f>[1]Input!E95</f>
        <v>1988North Carolina</v>
      </c>
      <c r="F95">
        <f>[1]Input!F95</f>
        <v>1988</v>
      </c>
      <c r="G95" t="str">
        <f>[1]Input!G95</f>
        <v>North Carolina</v>
      </c>
      <c r="H95">
        <v>0.92</v>
      </c>
      <c r="I95" t="str">
        <f>[1]Input!H95</f>
        <v>Presidential</v>
      </c>
      <c r="J95">
        <f t="shared" si="5"/>
        <v>-8.595075737100015E-2</v>
      </c>
      <c r="K95">
        <v>-7.7200000000000005E-2</v>
      </c>
      <c r="L95">
        <f t="shared" si="6"/>
        <v>0</v>
      </c>
      <c r="M95">
        <f t="shared" si="7"/>
        <v>0</v>
      </c>
      <c r="O95">
        <f>[1]Input!J95</f>
        <v>0</v>
      </c>
      <c r="P95">
        <f>[1]Input!K95</f>
        <v>1237258</v>
      </c>
      <c r="Q95">
        <f>[1]Input!L95</f>
        <v>890167</v>
      </c>
      <c r="R95">
        <f>[1]Input!M95</f>
        <v>0</v>
      </c>
      <c r="S95">
        <f>[1]Input!N95</f>
        <v>-0.16315075737100015</v>
      </c>
      <c r="T95">
        <f>[1]Input!O95</f>
        <v>-13</v>
      </c>
      <c r="U95">
        <f t="shared" si="8"/>
        <v>0.4002</v>
      </c>
      <c r="V95">
        <f t="shared" si="9"/>
        <v>0.65338271105299595</v>
      </c>
      <c r="W95">
        <f>[1]Input!P95</f>
        <v>-2</v>
      </c>
      <c r="X95">
        <f>[1]Input!Q95</f>
        <v>-0.4022988505747126</v>
      </c>
      <c r="Y95">
        <f>[1]Input!R95</f>
        <v>-0.40689655172413797</v>
      </c>
      <c r="Z95">
        <f>[1]Input!S95</f>
        <v>5.7000000000000002E-2</v>
      </c>
      <c r="AA95">
        <f>[1]Input!T95</f>
        <v>287</v>
      </c>
      <c r="AB95">
        <f>[1]Input!U95</f>
        <v>2.0299999999999999E-2</v>
      </c>
      <c r="AC95">
        <f>[1]Input!V95</f>
        <v>2277.5300000000002</v>
      </c>
      <c r="AD95">
        <f>[1]Input!W95</f>
        <v>2.2599999999999999E-2</v>
      </c>
      <c r="AE95">
        <f>[1]Input!X95</f>
        <v>4.2039719794129553</v>
      </c>
      <c r="AF95">
        <f>[1]Input!Y95</f>
        <v>0.46944128787878792</v>
      </c>
      <c r="AG95">
        <f>[1]Input!Z95</f>
        <v>0.85099999999999998</v>
      </c>
      <c r="AH95">
        <f>[1]Input!AA95</f>
        <v>0.39443181818181822</v>
      </c>
      <c r="AI95">
        <f>[1]Input!AB95</f>
        <v>9.7000000000000003E-2</v>
      </c>
      <c r="AJ95">
        <f>[1]Input!AC95</f>
        <v>0.32447916666666665</v>
      </c>
      <c r="AK95">
        <f>[1]Input!AD95</f>
        <v>3.5999999999999997E-2</v>
      </c>
      <c r="AL95">
        <f>[1]Input!AE95</f>
        <v>0.34807765151515146</v>
      </c>
      <c r="AM95">
        <f>[1]Input!AF95</f>
        <v>1.7000000000000001E-2</v>
      </c>
      <c r="AN95">
        <f>[1]Input!AG95</f>
        <v>0.30088068181818178</v>
      </c>
      <c r="AO95">
        <f>[1]Input!AH95</f>
        <v>0.18099999999999999</v>
      </c>
      <c r="AP95">
        <f>[1]Input!AI95</f>
        <v>0.45679924242424247</v>
      </c>
      <c r="AQ95">
        <f>[1]Input!AJ95</f>
        <v>0.32100000000000001</v>
      </c>
      <c r="AR95">
        <f>[1]Input!AK95</f>
        <v>0.5452935606060606</v>
      </c>
      <c r="AS95">
        <f>[1]Input!AL95</f>
        <v>0.23</v>
      </c>
      <c r="AT95">
        <f>[1]Input!AM95</f>
        <v>0.5452935606060606</v>
      </c>
      <c r="AU95">
        <f>[1]Input!AN95</f>
        <v>0.26800000000000002</v>
      </c>
      <c r="AV95">
        <f>[1]Input!AO95</f>
        <v>0.30340909090909091</v>
      </c>
      <c r="AW95">
        <f>[1]Input!AP95</f>
        <v>0.154</v>
      </c>
      <c r="AX95">
        <f>[1]Input!AQ95</f>
        <v>0.41550189393939391</v>
      </c>
      <c r="AY95">
        <f>[1]Input!AR95</f>
        <v>0.33900000000000002</v>
      </c>
      <c r="AZ95">
        <f>[1]Input!AS95</f>
        <v>0.53517992424242422</v>
      </c>
      <c r="BA95">
        <f>[1]Input!AT95</f>
        <v>0.38700000000000001</v>
      </c>
      <c r="BB95">
        <f>[1]Input!AU95</f>
        <v>0.69784090909090901</v>
      </c>
    </row>
    <row r="96" spans="1:54" x14ac:dyDescent="0.2">
      <c r="A96" t="str">
        <f>[1]Input!A96</f>
        <v>Blue</v>
      </c>
      <c r="B96">
        <f>[1]Input!B96</f>
        <v>1</v>
      </c>
      <c r="C96">
        <f>[1]Input!C96</f>
        <v>11</v>
      </c>
      <c r="D96" t="str">
        <f>[1]Input!D96</f>
        <v>111</v>
      </c>
      <c r="E96" t="str">
        <f>[1]Input!E96</f>
        <v>1988Wisconsin</v>
      </c>
      <c r="F96">
        <f>[1]Input!F96</f>
        <v>1988</v>
      </c>
      <c r="G96" t="str">
        <f>[1]Input!G96</f>
        <v>Wisconsin</v>
      </c>
      <c r="H96">
        <v>1.1000000000000001</v>
      </c>
      <c r="I96" t="str">
        <f>[1]Input!H96</f>
        <v>Presidential</v>
      </c>
      <c r="J96">
        <f t="shared" si="5"/>
        <v>0.11366932589122074</v>
      </c>
      <c r="K96">
        <v>-7.7200000000000005E-2</v>
      </c>
      <c r="L96">
        <f t="shared" si="6"/>
        <v>0</v>
      </c>
      <c r="M96">
        <f t="shared" si="7"/>
        <v>0</v>
      </c>
      <c r="O96">
        <f>[1]Input!J96</f>
        <v>0</v>
      </c>
      <c r="P96">
        <f>[1]Input!K96</f>
        <v>1047499</v>
      </c>
      <c r="Q96">
        <f>[1]Input!L96</f>
        <v>1126794</v>
      </c>
      <c r="R96">
        <f>[1]Input!M96</f>
        <v>1</v>
      </c>
      <c r="S96">
        <f>[1]Input!N96</f>
        <v>3.6469325891220733E-2</v>
      </c>
      <c r="T96">
        <f>[1]Input!O96</f>
        <v>-13</v>
      </c>
      <c r="U96">
        <f t="shared" si="8"/>
        <v>0.47850000000000004</v>
      </c>
      <c r="V96">
        <f t="shared" si="9"/>
        <v>0.78121845886771257</v>
      </c>
      <c r="W96">
        <f>[1]Input!P96</f>
        <v>-2</v>
      </c>
      <c r="X96">
        <f>[1]Input!Q96</f>
        <v>-0.4022988505747126</v>
      </c>
      <c r="Y96">
        <f>[1]Input!R96</f>
        <v>-0.40689655172413797</v>
      </c>
      <c r="Z96">
        <f>[1]Input!S96</f>
        <v>5.7000000000000002E-2</v>
      </c>
      <c r="AA96">
        <f>[1]Input!T96</f>
        <v>287</v>
      </c>
      <c r="AB96">
        <f>[1]Input!U96</f>
        <v>2.0299999999999999E-2</v>
      </c>
      <c r="AC96">
        <f>[1]Input!V96</f>
        <v>2277.5300000000002</v>
      </c>
      <c r="AD96">
        <f>[1]Input!W96</f>
        <v>2.2599999999999999E-2</v>
      </c>
      <c r="AE96">
        <f>[1]Input!X96</f>
        <v>4.2039719794129553</v>
      </c>
      <c r="AF96">
        <f>[1]Input!Y96</f>
        <v>0.66249242424242438</v>
      </c>
      <c r="AG96">
        <f>[1]Input!Z96</f>
        <v>0.85099999999999998</v>
      </c>
      <c r="AH96">
        <f>[1]Input!AA96</f>
        <v>0.55663636363636371</v>
      </c>
      <c r="AI96">
        <f>[1]Input!AB96</f>
        <v>9.7000000000000003E-2</v>
      </c>
      <c r="AJ96">
        <f>[1]Input!AC96</f>
        <v>0.45791666666666669</v>
      </c>
      <c r="AK96">
        <f>[1]Input!AD96</f>
        <v>3.5999999999999997E-2</v>
      </c>
      <c r="AL96">
        <f>[1]Input!AE96</f>
        <v>0.49121969696969697</v>
      </c>
      <c r="AM96">
        <f>[1]Input!AF96</f>
        <v>1.7000000000000001E-2</v>
      </c>
      <c r="AN96">
        <f>[1]Input!AG96</f>
        <v>0.42461363636363636</v>
      </c>
      <c r="AO96">
        <f>[1]Input!AH96</f>
        <v>0.18099999999999999</v>
      </c>
      <c r="AP96">
        <f>[1]Input!AI96</f>
        <v>0.6446515151515152</v>
      </c>
      <c r="AQ96">
        <f>[1]Input!AJ96</f>
        <v>0.32100000000000001</v>
      </c>
      <c r="AR96">
        <f>[1]Input!AK96</f>
        <v>0.76953787878787883</v>
      </c>
      <c r="AS96">
        <f>[1]Input!AL96</f>
        <v>0.23</v>
      </c>
      <c r="AT96">
        <f>[1]Input!AM96</f>
        <v>0.76953787878787883</v>
      </c>
      <c r="AU96">
        <f>[1]Input!AN96</f>
        <v>0.26800000000000002</v>
      </c>
      <c r="AV96">
        <f>[1]Input!AO96</f>
        <v>0.42818181818181816</v>
      </c>
      <c r="AW96">
        <f>[1]Input!AP96</f>
        <v>0.154</v>
      </c>
      <c r="AX96">
        <f>[1]Input!AQ96</f>
        <v>0.58637121212121213</v>
      </c>
      <c r="AY96">
        <f>[1]Input!AR96</f>
        <v>0.33900000000000002</v>
      </c>
      <c r="AZ96">
        <f>[1]Input!AS96</f>
        <v>0.75526515151515161</v>
      </c>
      <c r="BA96">
        <f>[1]Input!AT96</f>
        <v>0.38700000000000001</v>
      </c>
      <c r="BB96">
        <f>[1]Input!AU96</f>
        <v>0.98481818181818181</v>
      </c>
    </row>
    <row r="97" spans="1:54" x14ac:dyDescent="0.2">
      <c r="A97" t="str">
        <f>[1]Input!A97</f>
        <v>Red</v>
      </c>
      <c r="B97">
        <f>[1]Input!B97</f>
        <v>1</v>
      </c>
      <c r="C97">
        <f>[1]Input!C97</f>
        <v>12</v>
      </c>
      <c r="D97" t="str">
        <f>[1]Input!D97</f>
        <v>112</v>
      </c>
      <c r="E97" t="str">
        <f>[1]Input!E97</f>
        <v>1988Virginia</v>
      </c>
      <c r="F97">
        <f>[1]Input!F97</f>
        <v>1988</v>
      </c>
      <c r="G97" t="str">
        <f>[1]Input!G97</f>
        <v>Virginia</v>
      </c>
      <c r="H97">
        <v>0.95</v>
      </c>
      <c r="I97" t="str">
        <f>[1]Input!H97</f>
        <v>Presidential</v>
      </c>
      <c r="J97">
        <f t="shared" si="5"/>
        <v>-0.12997892115164816</v>
      </c>
      <c r="K97">
        <v>-7.7200000000000005E-2</v>
      </c>
      <c r="L97">
        <f t="shared" si="6"/>
        <v>0</v>
      </c>
      <c r="M97">
        <f t="shared" si="7"/>
        <v>0</v>
      </c>
      <c r="O97">
        <f>[1]Input!J97</f>
        <v>0</v>
      </c>
      <c r="P97">
        <f>[1]Input!K97</f>
        <v>1309162</v>
      </c>
      <c r="Q97">
        <f>[1]Input!L97</f>
        <v>859799</v>
      </c>
      <c r="R97">
        <f>[1]Input!M97</f>
        <v>0</v>
      </c>
      <c r="S97">
        <f>[1]Input!N97</f>
        <v>-0.20717892115164818</v>
      </c>
      <c r="T97">
        <f>[1]Input!O97</f>
        <v>-13</v>
      </c>
      <c r="U97">
        <f t="shared" si="8"/>
        <v>0.41325000000000001</v>
      </c>
      <c r="V97">
        <f t="shared" si="9"/>
        <v>0.67468866902211533</v>
      </c>
      <c r="W97">
        <f>[1]Input!P97</f>
        <v>-2</v>
      </c>
      <c r="X97">
        <f>[1]Input!Q97</f>
        <v>-0.4022988505747126</v>
      </c>
      <c r="Y97">
        <f>[1]Input!R97</f>
        <v>-0.40689655172413797</v>
      </c>
      <c r="Z97">
        <f>[1]Input!S97</f>
        <v>5.7000000000000002E-2</v>
      </c>
      <c r="AA97">
        <f>[1]Input!T97</f>
        <v>287</v>
      </c>
      <c r="AB97">
        <f>[1]Input!U97</f>
        <v>2.0299999999999999E-2</v>
      </c>
      <c r="AC97">
        <f>[1]Input!V97</f>
        <v>2277.5300000000002</v>
      </c>
      <c r="AD97">
        <f>[1]Input!W97</f>
        <v>2.2599999999999999E-2</v>
      </c>
      <c r="AE97">
        <f>[1]Input!X97</f>
        <v>4.2039719794129553</v>
      </c>
      <c r="AF97">
        <f>[1]Input!Y97</f>
        <v>0.5253522727272727</v>
      </c>
      <c r="AG97">
        <f>[1]Input!Z97</f>
        <v>0.85099999999999998</v>
      </c>
      <c r="AH97">
        <f>[1]Input!AA97</f>
        <v>0.44140909090909092</v>
      </c>
      <c r="AI97">
        <f>[1]Input!AB97</f>
        <v>9.7000000000000003E-2</v>
      </c>
      <c r="AJ97">
        <f>[1]Input!AC97</f>
        <v>0.36312499999999998</v>
      </c>
      <c r="AK97">
        <f>[1]Input!AD97</f>
        <v>3.5999999999999997E-2</v>
      </c>
      <c r="AL97">
        <f>[1]Input!AE97</f>
        <v>0.38953409090909086</v>
      </c>
      <c r="AM97">
        <f>[1]Input!AF97</f>
        <v>1.7000000000000001E-2</v>
      </c>
      <c r="AN97">
        <f>[1]Input!AG97</f>
        <v>0.33671590909090904</v>
      </c>
      <c r="AO97">
        <f>[1]Input!AH97</f>
        <v>0.18099999999999999</v>
      </c>
      <c r="AP97">
        <f>[1]Input!AI97</f>
        <v>0.51120454545454541</v>
      </c>
      <c r="AQ97">
        <f>[1]Input!AJ97</f>
        <v>0.32100000000000001</v>
      </c>
      <c r="AR97">
        <f>[1]Input!AK97</f>
        <v>0.61023863636363629</v>
      </c>
      <c r="AS97">
        <f>[1]Input!AL97</f>
        <v>0.23</v>
      </c>
      <c r="AT97">
        <f>[1]Input!AM97</f>
        <v>0.61023863636363629</v>
      </c>
      <c r="AU97">
        <f>[1]Input!AN97</f>
        <v>0.26800000000000002</v>
      </c>
      <c r="AV97">
        <f>[1]Input!AO97</f>
        <v>0.33954545454545448</v>
      </c>
      <c r="AW97">
        <f>[1]Input!AP97</f>
        <v>0.154</v>
      </c>
      <c r="AX97">
        <f>[1]Input!AQ97</f>
        <v>0.46498863636363635</v>
      </c>
      <c r="AY97">
        <f>[1]Input!AR97</f>
        <v>0.33900000000000002</v>
      </c>
      <c r="AZ97">
        <f>[1]Input!AS97</f>
        <v>0.59892045454545451</v>
      </c>
      <c r="BA97">
        <f>[1]Input!AT97</f>
        <v>0.38700000000000001</v>
      </c>
      <c r="BB97">
        <f>[1]Input!AU97</f>
        <v>0.78095454545454535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11F1F-4C31-D242-9063-A3C91E301278}">
  <dimension ref="A1:L97"/>
  <sheetViews>
    <sheetView workbookViewId="0">
      <selection activeCell="I2" sqref="I2"/>
    </sheetView>
  </sheetViews>
  <sheetFormatPr baseColWidth="10" defaultColWidth="16.83203125" defaultRowHeight="16" x14ac:dyDescent="0.2"/>
  <cols>
    <col min="1" max="16384" width="16.83203125" style="2"/>
  </cols>
  <sheetData>
    <row r="1" spans="1:12" ht="34" x14ac:dyDescent="0.2">
      <c r="A1" s="2" t="s">
        <v>8</v>
      </c>
      <c r="B1" s="2" t="s">
        <v>9</v>
      </c>
      <c r="C1" s="2" t="s">
        <v>23</v>
      </c>
      <c r="D1" s="2" t="s">
        <v>25</v>
      </c>
      <c r="E1" s="2" t="s">
        <v>22</v>
      </c>
      <c r="F1" s="2" t="s">
        <v>24</v>
      </c>
      <c r="G1" s="2" t="s">
        <v>26</v>
      </c>
      <c r="H1" s="2" t="s">
        <v>27</v>
      </c>
      <c r="I1" s="2" t="s">
        <v>87</v>
      </c>
      <c r="J1" s="2" t="s">
        <v>72</v>
      </c>
      <c r="K1" s="2" t="s">
        <v>73</v>
      </c>
    </row>
    <row r="2" spans="1:12" ht="17" x14ac:dyDescent="0.2">
      <c r="A2" s="2">
        <v>2016</v>
      </c>
      <c r="B2" s="2" t="s">
        <v>10</v>
      </c>
      <c r="C2" s="2">
        <v>1.07</v>
      </c>
      <c r="D2" s="2">
        <f>(Source!T2/200)+0.5</f>
        <v>0.505</v>
      </c>
      <c r="E2" s="2">
        <f>D2*C2</f>
        <v>0.54035</v>
      </c>
      <c r="F2" s="2">
        <v>4.9000000000000002E-2</v>
      </c>
      <c r="G2" s="2">
        <v>-8.5353691542718102E-2</v>
      </c>
      <c r="H2" s="2">
        <v>2.0899999999999998E-2</v>
      </c>
      <c r="I2" s="2">
        <v>-0.1062536915427181</v>
      </c>
      <c r="J2" s="2">
        <f>MATCH(L2,StateVT!D2:D261,0)</f>
        <v>37</v>
      </c>
      <c r="K2" s="2" cm="1">
        <f t="array" ref="K2">INDEX(StateVT!$C$2:$C$261,Train!J2,0)</f>
        <v>0.64200000000000002</v>
      </c>
      <c r="L2" s="2" t="str">
        <f>_xlfn.CONCAT(A2,B2)</f>
        <v>2016Ohio</v>
      </c>
    </row>
    <row r="3" spans="1:12" ht="17" x14ac:dyDescent="0.2">
      <c r="A3" s="2">
        <v>2016</v>
      </c>
      <c r="B3" s="2" t="s">
        <v>11</v>
      </c>
      <c r="C3" s="2">
        <v>0.93</v>
      </c>
      <c r="D3" s="2">
        <f>(Source!T3/200)+0.5</f>
        <v>0.505</v>
      </c>
      <c r="E3" s="2">
        <f t="shared" ref="E3:E66" si="0">D3*C3</f>
        <v>0.46965000000000001</v>
      </c>
      <c r="F3" s="2">
        <v>4.9000000000000002E-2</v>
      </c>
      <c r="G3" s="2">
        <v>-7.5107161498032789E-3</v>
      </c>
      <c r="H3" s="2">
        <v>2.0899999999999998E-2</v>
      </c>
      <c r="I3" s="2">
        <v>-2.8410716149803276E-2</v>
      </c>
      <c r="J3" s="2">
        <f>MATCH(L3,StateVT!D3:D262,0)</f>
        <v>39</v>
      </c>
      <c r="K3" s="2" cm="1">
        <f t="array" ref="K3">INDEX(StateVT!$C$2:$C$261,Train!J3,0)</f>
        <v>0.68</v>
      </c>
      <c r="L3" s="2" t="str">
        <f t="shared" ref="L3:L66" si="1">_xlfn.CONCAT(A3,B3)</f>
        <v>2016Pennsylvania</v>
      </c>
    </row>
    <row r="4" spans="1:12" ht="17" x14ac:dyDescent="0.2">
      <c r="A4" s="2">
        <v>2016</v>
      </c>
      <c r="B4" s="2" t="s">
        <v>12</v>
      </c>
      <c r="C4" s="2">
        <v>1.03</v>
      </c>
      <c r="D4" s="2">
        <f>(Source!T4/200)+0.5</f>
        <v>0.505</v>
      </c>
      <c r="E4" s="2">
        <f t="shared" si="0"/>
        <v>0.52015</v>
      </c>
      <c r="F4" s="2">
        <v>4.9000000000000002E-2</v>
      </c>
      <c r="G4" s="2">
        <v>-2.3533643392309616E-3</v>
      </c>
      <c r="H4" s="2">
        <v>2.0899999999999998E-2</v>
      </c>
      <c r="I4" s="2">
        <v>-2.3253364339230961E-2</v>
      </c>
      <c r="J4" s="2">
        <f>MATCH(L4,StateVT!D4:D263,0)</f>
        <v>22</v>
      </c>
      <c r="K4" s="2" cm="1">
        <f t="array" ref="K4">INDEX(StateVT!$C$2:$C$261,Train!J4,0)</f>
        <v>0.67</v>
      </c>
      <c r="L4" s="2" t="str">
        <f t="shared" si="1"/>
        <v>2016Michigan</v>
      </c>
    </row>
    <row r="5" spans="1:12" ht="17" x14ac:dyDescent="0.2">
      <c r="A5" s="2">
        <v>2016</v>
      </c>
      <c r="B5" s="2" t="s">
        <v>13</v>
      </c>
      <c r="C5" s="2">
        <v>1.05</v>
      </c>
      <c r="D5" s="2">
        <f>(Source!T5/200)+0.5</f>
        <v>0.505</v>
      </c>
      <c r="E5" s="2">
        <f t="shared" si="0"/>
        <v>0.53025</v>
      </c>
      <c r="F5" s="2">
        <v>4.9000000000000002E-2</v>
      </c>
      <c r="G5" s="2">
        <v>-1.2376709455509626E-2</v>
      </c>
      <c r="H5" s="2">
        <v>2.0899999999999998E-2</v>
      </c>
      <c r="I5" s="2">
        <v>-3.3276709455509625E-2</v>
      </c>
      <c r="J5" s="2">
        <f>MATCH(L5,StateVT!D5:D264,0)</f>
        <v>8</v>
      </c>
      <c r="K5" s="2" cm="1">
        <f t="array" ref="K5">INDEX(StateVT!$C$2:$C$261,Train!J5,0)</f>
        <v>0.64900000000000002</v>
      </c>
      <c r="L5" s="2" t="str">
        <f t="shared" si="1"/>
        <v>2016Florida</v>
      </c>
    </row>
    <row r="6" spans="1:12" ht="17" x14ac:dyDescent="0.2">
      <c r="A6" s="2">
        <v>2016</v>
      </c>
      <c r="B6" s="2" t="s">
        <v>14</v>
      </c>
      <c r="C6" s="2">
        <v>1.1599999999999999</v>
      </c>
      <c r="D6" s="2">
        <f>(Source!T6/200)+0.5</f>
        <v>0.505</v>
      </c>
      <c r="E6" s="2">
        <f t="shared" si="0"/>
        <v>0.58579999999999999</v>
      </c>
      <c r="F6" s="2">
        <v>4.9000000000000002E-2</v>
      </c>
      <c r="G6" s="2">
        <v>5.3666667453648724E-2</v>
      </c>
      <c r="H6" s="2">
        <v>2.0899999999999998E-2</v>
      </c>
      <c r="I6" s="2">
        <v>3.2766667453648729E-2</v>
      </c>
      <c r="J6" s="2">
        <f>MATCH(L6,StateVT!D6:D265,0)</f>
        <v>3</v>
      </c>
      <c r="K6" s="2" cm="1">
        <f t="array" ref="K6">INDEX(StateVT!$C$2:$C$261,Train!J6,0)</f>
        <v>0.61499999999999999</v>
      </c>
      <c r="L6" s="2" t="str">
        <f t="shared" si="1"/>
        <v>2016Colorado</v>
      </c>
    </row>
    <row r="7" spans="1:12" ht="17" x14ac:dyDescent="0.2">
      <c r="A7" s="2">
        <v>2016</v>
      </c>
      <c r="B7" s="2" t="s">
        <v>15</v>
      </c>
      <c r="C7" s="2">
        <v>1.17</v>
      </c>
      <c r="D7" s="2">
        <f>(Source!T7/200)+0.5</f>
        <v>0.505</v>
      </c>
      <c r="E7" s="2">
        <f t="shared" si="0"/>
        <v>0.59084999999999999</v>
      </c>
      <c r="F7" s="2">
        <v>4.9000000000000002E-2</v>
      </c>
      <c r="G7" s="2">
        <v>-0.10127095690240689</v>
      </c>
      <c r="H7" s="2">
        <v>2.0899999999999998E-2</v>
      </c>
      <c r="I7" s="2">
        <v>-0.1221709569024069</v>
      </c>
      <c r="J7" s="2">
        <f>MATCH(L7,StateVT!D7:D266,0)</f>
        <v>12</v>
      </c>
      <c r="K7" s="2" cm="1">
        <f t="array" ref="K7">INDEX(StateVT!$C$2:$C$261,Train!J7,0)</f>
        <v>0.59799999999999998</v>
      </c>
      <c r="L7" s="2" t="str">
        <f t="shared" si="1"/>
        <v>2016Iowa</v>
      </c>
    </row>
    <row r="8" spans="1:12" ht="17" x14ac:dyDescent="0.2">
      <c r="A8" s="2">
        <v>2016</v>
      </c>
      <c r="B8" s="2" t="s">
        <v>16</v>
      </c>
      <c r="C8" s="2">
        <v>1.01</v>
      </c>
      <c r="D8" s="2">
        <f>(Source!T8/200)+0.5</f>
        <v>0.505</v>
      </c>
      <c r="E8" s="2">
        <f t="shared" si="0"/>
        <v>0.51005</v>
      </c>
      <c r="F8" s="2">
        <v>4.9000000000000002E-2</v>
      </c>
      <c r="G8" s="2">
        <v>1.6637138672306904E-2</v>
      </c>
      <c r="H8" s="2">
        <v>2.0899999999999998E-2</v>
      </c>
      <c r="I8" s="2">
        <v>-4.2628613276930946E-3</v>
      </c>
      <c r="J8" s="2">
        <f>MATCH(L8,StateVT!D8:D267,0)</f>
        <v>19</v>
      </c>
      <c r="K8" s="2" cm="1">
        <f t="array" ref="K8">INDEX(StateVT!$C$2:$C$261,Train!J8,0)</f>
        <v>0.59599999999999997</v>
      </c>
      <c r="L8" s="2" t="str">
        <f t="shared" si="1"/>
        <v>2016Minnesota</v>
      </c>
    </row>
    <row r="9" spans="1:12" ht="17" x14ac:dyDescent="0.2">
      <c r="A9" s="2">
        <v>2016</v>
      </c>
      <c r="B9" s="2" t="s">
        <v>17</v>
      </c>
      <c r="C9" s="2">
        <v>1.08</v>
      </c>
      <c r="D9" s="2">
        <f>(Source!T9/200)+0.5</f>
        <v>0.505</v>
      </c>
      <c r="E9" s="2">
        <f t="shared" si="0"/>
        <v>0.5454</v>
      </c>
      <c r="F9" s="2">
        <v>4.9000000000000002E-2</v>
      </c>
      <c r="G9" s="2">
        <v>2.5874188399703991E-2</v>
      </c>
      <c r="H9" s="2">
        <v>2.0899999999999998E-2</v>
      </c>
      <c r="I9" s="2">
        <v>4.974188399703993E-3</v>
      </c>
      <c r="J9" s="2">
        <f>MATCH(L9,StateVT!D9:D268,0)</f>
        <v>23</v>
      </c>
      <c r="K9" s="2" cm="1">
        <f t="array" ref="K9">INDEX(StateVT!$C$2:$C$261,Train!J9,0)</f>
        <v>0.68300000000000005</v>
      </c>
      <c r="L9" s="2" t="str">
        <f t="shared" si="1"/>
        <v>2016Nevada</v>
      </c>
    </row>
    <row r="10" spans="1:12" ht="34" x14ac:dyDescent="0.2">
      <c r="A10" s="2">
        <v>2016</v>
      </c>
      <c r="B10" s="2" t="s">
        <v>18</v>
      </c>
      <c r="C10" s="2">
        <v>1.28</v>
      </c>
      <c r="D10" s="2">
        <f>(Source!T10/200)+0.5</f>
        <v>0.505</v>
      </c>
      <c r="E10" s="2">
        <f t="shared" si="0"/>
        <v>0.64639999999999997</v>
      </c>
      <c r="F10" s="2">
        <v>4.9000000000000002E-2</v>
      </c>
      <c r="G10" s="2">
        <v>3.9405688476140547E-3</v>
      </c>
      <c r="H10" s="2">
        <v>2.0899999999999998E-2</v>
      </c>
      <c r="I10" s="2">
        <v>-1.6959431152385945E-2</v>
      </c>
      <c r="J10" s="2">
        <f>MATCH(L10,StateVT!D10:D269,0)</f>
        <v>23</v>
      </c>
      <c r="L10" s="2" t="str">
        <f t="shared" si="1"/>
        <v>2016New Hampshire</v>
      </c>
    </row>
    <row r="11" spans="1:12" ht="34" x14ac:dyDescent="0.2">
      <c r="A11" s="2">
        <v>2016</v>
      </c>
      <c r="B11" s="2" t="s">
        <v>19</v>
      </c>
      <c r="C11" s="2">
        <v>0.92</v>
      </c>
      <c r="D11" s="2">
        <f>(Source!T11/200)+0.5</f>
        <v>0.505</v>
      </c>
      <c r="E11" s="2">
        <f t="shared" si="0"/>
        <v>0.46460000000000001</v>
      </c>
      <c r="F11" s="2">
        <v>4.9000000000000002E-2</v>
      </c>
      <c r="G11" s="2">
        <v>-3.8074916074374326E-2</v>
      </c>
      <c r="H11" s="2">
        <v>2.0899999999999998E-2</v>
      </c>
      <c r="I11" s="2">
        <v>-5.8974916074374328E-2</v>
      </c>
      <c r="J11" s="2">
        <f>MATCH(L11,StateVT!D11:D270,0)</f>
        <v>26</v>
      </c>
      <c r="L11" s="2" t="str">
        <f t="shared" si="1"/>
        <v>2016North Carolina</v>
      </c>
    </row>
    <row r="12" spans="1:12" ht="17" x14ac:dyDescent="0.2">
      <c r="A12" s="2">
        <v>2016</v>
      </c>
      <c r="B12" s="2" t="s">
        <v>20</v>
      </c>
      <c r="C12" s="2">
        <v>1.1000000000000001</v>
      </c>
      <c r="D12" s="2">
        <f>(Source!T12/200)+0.5</f>
        <v>0.505</v>
      </c>
      <c r="E12" s="2">
        <f t="shared" si="0"/>
        <v>0.5555000000000001</v>
      </c>
      <c r="F12" s="2">
        <v>4.9000000000000002E-2</v>
      </c>
      <c r="G12" s="2">
        <v>-8.1597807605942995E-3</v>
      </c>
      <c r="H12" s="2">
        <v>2.0899999999999998E-2</v>
      </c>
      <c r="I12" s="2">
        <v>-2.9059780760594296E-2</v>
      </c>
      <c r="J12" s="2">
        <f>MATCH(L12,StateVT!D12:D271,0)</f>
        <v>41</v>
      </c>
      <c r="L12" s="2" t="str">
        <f t="shared" si="1"/>
        <v>2016Wisconsin</v>
      </c>
    </row>
    <row r="13" spans="1:12" ht="17" x14ac:dyDescent="0.2">
      <c r="A13" s="2">
        <v>2016</v>
      </c>
      <c r="B13" s="2" t="s">
        <v>21</v>
      </c>
      <c r="C13" s="2">
        <v>0.95</v>
      </c>
      <c r="D13" s="2">
        <f>(Source!T13/200)+0.5</f>
        <v>0.505</v>
      </c>
      <c r="E13" s="2">
        <f t="shared" si="0"/>
        <v>0.47974999999999995</v>
      </c>
      <c r="F13" s="2">
        <v>4.9000000000000002E-2</v>
      </c>
      <c r="G13" s="2">
        <v>5.6527525543094009E-2</v>
      </c>
      <c r="H13" s="2">
        <v>2.0899999999999998E-2</v>
      </c>
      <c r="I13" s="2">
        <v>3.5627525543094007E-2</v>
      </c>
      <c r="J13" s="2">
        <f>MATCH(L13,StateVT!D13:D272,0)</f>
        <v>37</v>
      </c>
      <c r="L13" s="2" t="str">
        <f t="shared" si="1"/>
        <v>2016Virginia</v>
      </c>
    </row>
    <row r="14" spans="1:12" ht="17" x14ac:dyDescent="0.2">
      <c r="A14" s="2">
        <v>2012</v>
      </c>
      <c r="B14" s="2" t="s">
        <v>10</v>
      </c>
      <c r="C14" s="2">
        <v>1.07</v>
      </c>
      <c r="D14" s="2">
        <f>(Source!T14/200)+0.5</f>
        <v>0.53500000000000003</v>
      </c>
      <c r="E14" s="2">
        <f t="shared" si="0"/>
        <v>0.57245000000000001</v>
      </c>
      <c r="F14" s="2">
        <v>8.3000000000000004E-2</v>
      </c>
      <c r="G14" s="2">
        <v>3.029105073904028E-2</v>
      </c>
      <c r="H14" s="2">
        <v>3.8600000000000002E-2</v>
      </c>
      <c r="I14" s="2">
        <v>-8.3089492609597221E-3</v>
      </c>
      <c r="J14" s="2">
        <f>MATCH(L14,StateVT!D14:D273,0)</f>
        <v>77</v>
      </c>
      <c r="L14" s="2" t="str">
        <f t="shared" si="1"/>
        <v>2012Ohio</v>
      </c>
    </row>
    <row r="15" spans="1:12" ht="17" x14ac:dyDescent="0.2">
      <c r="A15" s="2">
        <v>2012</v>
      </c>
      <c r="B15" s="2" t="s">
        <v>11</v>
      </c>
      <c r="C15" s="2">
        <v>0.93</v>
      </c>
      <c r="D15" s="2">
        <f>(Source!T15/200)+0.5</f>
        <v>0.53500000000000003</v>
      </c>
      <c r="E15" s="2">
        <f t="shared" si="0"/>
        <v>0.49755000000000005</v>
      </c>
      <c r="F15" s="2">
        <v>8.3000000000000004E-2</v>
      </c>
      <c r="G15" s="2">
        <v>5.4638680037836548E-2</v>
      </c>
      <c r="H15" s="2">
        <v>3.8600000000000002E-2</v>
      </c>
      <c r="I15" s="2">
        <v>1.6038680037836546E-2</v>
      </c>
      <c r="J15" s="2">
        <f>MATCH(L15,StateVT!D15:D274,0)</f>
        <v>79</v>
      </c>
      <c r="L15" s="2" t="str">
        <f t="shared" si="1"/>
        <v>2012Pennsylvania</v>
      </c>
    </row>
    <row r="16" spans="1:12" ht="17" x14ac:dyDescent="0.2">
      <c r="A16" s="2">
        <v>2012</v>
      </c>
      <c r="B16" s="2" t="s">
        <v>12</v>
      </c>
      <c r="C16" s="2">
        <v>1.03</v>
      </c>
      <c r="D16" s="2">
        <f>(Source!T16/200)+0.5</f>
        <v>0.53500000000000003</v>
      </c>
      <c r="E16" s="2">
        <f t="shared" si="0"/>
        <v>0.55105000000000004</v>
      </c>
      <c r="F16" s="2">
        <v>8.3000000000000004E-2</v>
      </c>
      <c r="G16" s="2">
        <v>9.6010641423557502E-2</v>
      </c>
      <c r="H16" s="2">
        <v>3.8600000000000002E-2</v>
      </c>
      <c r="I16" s="2">
        <v>5.74106414235575E-2</v>
      </c>
      <c r="J16" s="2">
        <f>MATCH(L16,StateVT!D16:D275,0)</f>
        <v>62</v>
      </c>
      <c r="L16" s="2" t="str">
        <f t="shared" si="1"/>
        <v>2012Michigan</v>
      </c>
    </row>
    <row r="17" spans="1:12" ht="17" x14ac:dyDescent="0.2">
      <c r="A17" s="2">
        <v>2012</v>
      </c>
      <c r="B17" s="2" t="s">
        <v>13</v>
      </c>
      <c r="C17" s="2">
        <v>1.05</v>
      </c>
      <c r="D17" s="2">
        <f>(Source!T17/200)+0.5</f>
        <v>0.53500000000000003</v>
      </c>
      <c r="E17" s="2">
        <f t="shared" si="0"/>
        <v>0.56175000000000008</v>
      </c>
      <c r="F17" s="2">
        <v>8.3000000000000004E-2</v>
      </c>
      <c r="G17" s="2">
        <v>8.8450427873246248E-3</v>
      </c>
      <c r="H17" s="2">
        <v>3.8600000000000002E-2</v>
      </c>
      <c r="I17" s="2">
        <v>-2.9754957212675376E-2</v>
      </c>
      <c r="J17" s="2">
        <f>MATCH(L17,StateVT!D17:D276,0)</f>
        <v>48</v>
      </c>
      <c r="L17" s="2" t="str">
        <f t="shared" si="1"/>
        <v>2012Florida</v>
      </c>
    </row>
    <row r="18" spans="1:12" ht="17" x14ac:dyDescent="0.2">
      <c r="A18" s="2">
        <v>2012</v>
      </c>
      <c r="B18" s="2" t="s">
        <v>14</v>
      </c>
      <c r="C18" s="2">
        <v>1.1599999999999999</v>
      </c>
      <c r="D18" s="2">
        <f>(Source!T18/200)+0.5</f>
        <v>0.53500000000000003</v>
      </c>
      <c r="E18" s="2">
        <f t="shared" si="0"/>
        <v>0.62060000000000004</v>
      </c>
      <c r="F18" s="2">
        <v>8.3000000000000004E-2</v>
      </c>
      <c r="G18" s="2">
        <v>5.4960143042524057E-2</v>
      </c>
      <c r="H18" s="2">
        <v>3.8600000000000002E-2</v>
      </c>
      <c r="I18" s="2">
        <v>1.6360143042524054E-2</v>
      </c>
      <c r="J18" s="2">
        <f>MATCH(L18,StateVT!D18:D277,0)</f>
        <v>43</v>
      </c>
      <c r="L18" s="2" t="str">
        <f t="shared" si="1"/>
        <v>2012Colorado</v>
      </c>
    </row>
    <row r="19" spans="1:12" ht="17" x14ac:dyDescent="0.2">
      <c r="A19" s="2">
        <v>2012</v>
      </c>
      <c r="B19" s="2" t="s">
        <v>15</v>
      </c>
      <c r="C19" s="2">
        <v>1.17</v>
      </c>
      <c r="D19" s="2">
        <f>(Source!T19/200)+0.5</f>
        <v>0.53500000000000003</v>
      </c>
      <c r="E19" s="2">
        <f t="shared" si="0"/>
        <v>0.62595000000000001</v>
      </c>
      <c r="F19" s="2">
        <v>8.3000000000000004E-2</v>
      </c>
      <c r="G19" s="2">
        <v>5.9187038562003552E-2</v>
      </c>
      <c r="H19" s="2">
        <v>3.8600000000000002E-2</v>
      </c>
      <c r="I19" s="2">
        <v>2.058703856200355E-2</v>
      </c>
      <c r="J19" s="2">
        <f>MATCH(L19,StateVT!D19:D278,0)</f>
        <v>52</v>
      </c>
      <c r="L19" s="2" t="str">
        <f t="shared" si="1"/>
        <v>2012Iowa</v>
      </c>
    </row>
    <row r="20" spans="1:12" ht="17" x14ac:dyDescent="0.2">
      <c r="A20" s="2">
        <v>2012</v>
      </c>
      <c r="B20" s="2" t="s">
        <v>16</v>
      </c>
      <c r="C20" s="2">
        <v>1.01</v>
      </c>
      <c r="D20" s="2">
        <f>(Source!T20/200)+0.5</f>
        <v>0.53500000000000003</v>
      </c>
      <c r="E20" s="2">
        <f t="shared" si="0"/>
        <v>0.54035</v>
      </c>
      <c r="F20" s="2">
        <v>8.3000000000000004E-2</v>
      </c>
      <c r="G20" s="2">
        <v>7.8824529233963811E-2</v>
      </c>
      <c r="H20" s="2">
        <v>3.8600000000000002E-2</v>
      </c>
      <c r="I20" s="2">
        <v>4.0224529233963809E-2</v>
      </c>
      <c r="J20" s="2">
        <f>MATCH(L20,StateVT!D20:D279,0)</f>
        <v>59</v>
      </c>
      <c r="L20" s="2" t="str">
        <f t="shared" si="1"/>
        <v>2012Minnesota</v>
      </c>
    </row>
    <row r="21" spans="1:12" ht="17" x14ac:dyDescent="0.2">
      <c r="A21" s="2">
        <v>2012</v>
      </c>
      <c r="B21" s="2" t="s">
        <v>17</v>
      </c>
      <c r="C21" s="2">
        <v>1.08</v>
      </c>
      <c r="D21" s="2">
        <f>(Source!T21/200)+0.5</f>
        <v>0.53500000000000003</v>
      </c>
      <c r="E21" s="2">
        <f t="shared" si="0"/>
        <v>0.57780000000000009</v>
      </c>
      <c r="F21" s="2">
        <v>8.3000000000000004E-2</v>
      </c>
      <c r="G21" s="2">
        <v>6.8150843266930675E-2</v>
      </c>
      <c r="H21" s="2">
        <v>3.8600000000000002E-2</v>
      </c>
      <c r="I21" s="2">
        <v>2.9550843266930672E-2</v>
      </c>
      <c r="J21" s="2">
        <f>MATCH(L21,StateVT!D21:D280,0)</f>
        <v>63</v>
      </c>
      <c r="L21" s="2" t="str">
        <f t="shared" si="1"/>
        <v>2012Nevada</v>
      </c>
    </row>
    <row r="22" spans="1:12" ht="34" x14ac:dyDescent="0.2">
      <c r="A22" s="2">
        <v>2012</v>
      </c>
      <c r="B22" s="2" t="s">
        <v>18</v>
      </c>
      <c r="C22" s="2">
        <v>1.28</v>
      </c>
      <c r="D22" s="2">
        <f>(Source!T22/200)+0.5</f>
        <v>0.53500000000000003</v>
      </c>
      <c r="E22" s="2">
        <f t="shared" si="0"/>
        <v>0.68480000000000008</v>
      </c>
      <c r="F22" s="2">
        <v>8.3000000000000004E-2</v>
      </c>
      <c r="G22" s="2">
        <v>5.6675039565162073E-2</v>
      </c>
      <c r="H22" s="2">
        <v>3.8600000000000002E-2</v>
      </c>
      <c r="I22" s="2">
        <v>1.8075039565162071E-2</v>
      </c>
      <c r="J22" s="2">
        <f>MATCH(L22,StateVT!D22:D281,0)</f>
        <v>63</v>
      </c>
      <c r="L22" s="2" t="str">
        <f t="shared" si="1"/>
        <v>2012New Hampshire</v>
      </c>
    </row>
    <row r="23" spans="1:12" ht="34" x14ac:dyDescent="0.2">
      <c r="A23" s="2">
        <v>2012</v>
      </c>
      <c r="B23" s="2" t="s">
        <v>19</v>
      </c>
      <c r="C23" s="2">
        <v>0.92</v>
      </c>
      <c r="D23" s="2">
        <f>(Source!T23/200)+0.5</f>
        <v>0.53500000000000003</v>
      </c>
      <c r="E23" s="2">
        <f t="shared" si="0"/>
        <v>0.49220000000000003</v>
      </c>
      <c r="F23" s="2">
        <v>8.3000000000000004E-2</v>
      </c>
      <c r="G23" s="2">
        <v>-2.0680698060099992E-2</v>
      </c>
      <c r="H23" s="2">
        <v>3.8600000000000002E-2</v>
      </c>
      <c r="I23" s="2">
        <v>-5.9280698060099994E-2</v>
      </c>
      <c r="J23" s="2">
        <f>MATCH(L23,StateVT!D23:D282,0)</f>
        <v>66</v>
      </c>
      <c r="L23" s="2" t="str">
        <f t="shared" si="1"/>
        <v>2012North Carolina</v>
      </c>
    </row>
    <row r="24" spans="1:12" ht="17" x14ac:dyDescent="0.2">
      <c r="A24" s="2">
        <v>2012</v>
      </c>
      <c r="B24" s="2" t="s">
        <v>20</v>
      </c>
      <c r="C24" s="2">
        <v>1.1000000000000001</v>
      </c>
      <c r="D24" s="2">
        <f>(Source!T24/200)+0.5</f>
        <v>0.53500000000000003</v>
      </c>
      <c r="E24" s="2">
        <f t="shared" si="0"/>
        <v>0.58850000000000013</v>
      </c>
      <c r="F24" s="2">
        <v>8.3000000000000004E-2</v>
      </c>
      <c r="G24" s="2">
        <v>7.0327648086746866E-2</v>
      </c>
      <c r="H24" s="2">
        <v>3.8600000000000002E-2</v>
      </c>
      <c r="I24" s="2">
        <v>3.1727648086746864E-2</v>
      </c>
      <c r="J24" s="2">
        <f>MATCH(L24,StateVT!D24:D283,0)</f>
        <v>81</v>
      </c>
      <c r="L24" s="2" t="str">
        <f t="shared" si="1"/>
        <v>2012Wisconsin</v>
      </c>
    </row>
    <row r="25" spans="1:12" ht="17" x14ac:dyDescent="0.2">
      <c r="A25" s="2">
        <v>2012</v>
      </c>
      <c r="B25" s="2" t="s">
        <v>21</v>
      </c>
      <c r="C25" s="2">
        <v>0.95</v>
      </c>
      <c r="D25" s="2">
        <f>(Source!T25/200)+0.5</f>
        <v>0.53500000000000003</v>
      </c>
      <c r="E25" s="2">
        <f t="shared" si="0"/>
        <v>0.50824999999999998</v>
      </c>
      <c r="F25" s="2">
        <v>8.3000000000000004E-2</v>
      </c>
      <c r="G25" s="2">
        <v>3.9347533775289628E-2</v>
      </c>
      <c r="H25" s="2">
        <v>3.8600000000000002E-2</v>
      </c>
      <c r="I25" s="2">
        <v>7.4753377528962578E-4</v>
      </c>
      <c r="J25" s="2">
        <f>MATCH(L25,StateVT!D25:D284,0)</f>
        <v>77</v>
      </c>
      <c r="L25" s="2" t="str">
        <f t="shared" si="1"/>
        <v>2012Virginia</v>
      </c>
    </row>
    <row r="26" spans="1:12" ht="17" x14ac:dyDescent="0.2">
      <c r="A26" s="2">
        <v>2008</v>
      </c>
      <c r="B26" s="2" t="s">
        <v>10</v>
      </c>
      <c r="C26" s="2">
        <v>1.07</v>
      </c>
      <c r="D26" s="2">
        <f>(Source!T26/200)+0.5</f>
        <v>0.72499999999999998</v>
      </c>
      <c r="E26" s="2">
        <f t="shared" si="0"/>
        <v>0.77575000000000005</v>
      </c>
      <c r="F26" s="2">
        <v>0.05</v>
      </c>
      <c r="G26" s="2">
        <v>4.6676815245082472E-2</v>
      </c>
      <c r="H26" s="2">
        <v>7.2700000000000001E-2</v>
      </c>
      <c r="I26" s="2">
        <v>-2.6023184754917529E-2</v>
      </c>
      <c r="J26" s="2">
        <f>MATCH(L26,StateVT!D26:D285,0)</f>
        <v>117</v>
      </c>
      <c r="L26" s="2" t="str">
        <f t="shared" si="1"/>
        <v>2008Ohio</v>
      </c>
    </row>
    <row r="27" spans="1:12" ht="17" x14ac:dyDescent="0.2">
      <c r="A27" s="2">
        <v>2008</v>
      </c>
      <c r="B27" s="2" t="s">
        <v>11</v>
      </c>
      <c r="C27" s="2">
        <v>0.93</v>
      </c>
      <c r="D27" s="2">
        <f>(Source!T27/200)+0.5</f>
        <v>0.72499999999999998</v>
      </c>
      <c r="E27" s="2">
        <f t="shared" si="0"/>
        <v>0.67425000000000002</v>
      </c>
      <c r="F27" s="2">
        <v>0.05</v>
      </c>
      <c r="G27" s="2">
        <v>0.104594076309689</v>
      </c>
      <c r="H27" s="2">
        <v>7.2700000000000001E-2</v>
      </c>
      <c r="I27" s="2">
        <v>3.1894076309689004E-2</v>
      </c>
      <c r="J27" s="2">
        <f>MATCH(L27,StateVT!D27:D286,0)</f>
        <v>119</v>
      </c>
      <c r="L27" s="2" t="str">
        <f t="shared" si="1"/>
        <v>2008Pennsylvania</v>
      </c>
    </row>
    <row r="28" spans="1:12" ht="17" x14ac:dyDescent="0.2">
      <c r="A28" s="2">
        <v>2008</v>
      </c>
      <c r="B28" s="2" t="s">
        <v>12</v>
      </c>
      <c r="C28" s="2">
        <v>1.03</v>
      </c>
      <c r="D28" s="2">
        <f>(Source!T28/200)+0.5</f>
        <v>0.72499999999999998</v>
      </c>
      <c r="E28" s="2">
        <f t="shared" si="0"/>
        <v>0.74675000000000002</v>
      </c>
      <c r="F28" s="2">
        <v>0.05</v>
      </c>
      <c r="G28" s="2">
        <v>0.16742603152309044</v>
      </c>
      <c r="H28" s="2">
        <v>7.2700000000000001E-2</v>
      </c>
      <c r="I28" s="2">
        <v>9.4726031523090434E-2</v>
      </c>
      <c r="J28" s="2">
        <f>MATCH(L28,StateVT!D28:D287,0)</f>
        <v>102</v>
      </c>
      <c r="L28" s="2" t="str">
        <f t="shared" si="1"/>
        <v>2008Michigan</v>
      </c>
    </row>
    <row r="29" spans="1:12" ht="17" x14ac:dyDescent="0.2">
      <c r="A29" s="2">
        <v>2008</v>
      </c>
      <c r="B29" s="2" t="s">
        <v>13</v>
      </c>
      <c r="C29" s="2">
        <v>1.05</v>
      </c>
      <c r="D29" s="2">
        <f>(Source!T29/200)+0.5</f>
        <v>0.72499999999999998</v>
      </c>
      <c r="E29" s="2">
        <f t="shared" si="0"/>
        <v>0.76124999999999998</v>
      </c>
      <c r="F29" s="2">
        <v>0.05</v>
      </c>
      <c r="G29" s="2">
        <v>2.8393200617985906E-2</v>
      </c>
      <c r="H29" s="2">
        <v>7.2700000000000001E-2</v>
      </c>
      <c r="I29" s="2">
        <v>-4.4306799382014095E-2</v>
      </c>
      <c r="J29" s="2">
        <f>MATCH(L29,StateVT!D29:D288,0)</f>
        <v>88</v>
      </c>
      <c r="L29" s="2" t="str">
        <f t="shared" si="1"/>
        <v>2008Florida</v>
      </c>
    </row>
    <row r="30" spans="1:12" ht="17" x14ac:dyDescent="0.2">
      <c r="A30" s="2">
        <v>2008</v>
      </c>
      <c r="B30" s="2" t="s">
        <v>14</v>
      </c>
      <c r="C30" s="2">
        <v>1.1599999999999999</v>
      </c>
      <c r="D30" s="2">
        <f>(Source!T30/200)+0.5</f>
        <v>0.72499999999999998</v>
      </c>
      <c r="E30" s="2">
        <f t="shared" si="0"/>
        <v>0.84099999999999997</v>
      </c>
      <c r="F30" s="2">
        <v>0.05</v>
      </c>
      <c r="G30" s="2">
        <v>9.1016153161673011E-2</v>
      </c>
      <c r="H30" s="2">
        <v>7.2700000000000001E-2</v>
      </c>
      <c r="I30" s="2">
        <v>1.831615316167301E-2</v>
      </c>
      <c r="J30" s="2">
        <f>MATCH(L30,StateVT!D30:D289,0)</f>
        <v>83</v>
      </c>
      <c r="L30" s="2" t="str">
        <f t="shared" si="1"/>
        <v>2008Colorado</v>
      </c>
    </row>
    <row r="31" spans="1:12" ht="17" x14ac:dyDescent="0.2">
      <c r="A31" s="2">
        <v>2008</v>
      </c>
      <c r="B31" s="2" t="s">
        <v>15</v>
      </c>
      <c r="C31" s="2">
        <v>1.17</v>
      </c>
      <c r="D31" s="2">
        <f>(Source!T31/200)+0.5</f>
        <v>0.72499999999999998</v>
      </c>
      <c r="E31" s="2">
        <f t="shared" si="0"/>
        <v>0.84824999999999995</v>
      </c>
      <c r="F31" s="2">
        <v>0.05</v>
      </c>
      <c r="G31" s="2">
        <v>9.6975555789346926E-2</v>
      </c>
      <c r="H31" s="2">
        <v>7.2700000000000001E-2</v>
      </c>
      <c r="I31" s="2">
        <v>2.4275555789346925E-2</v>
      </c>
      <c r="J31" s="2">
        <f>MATCH(L31,StateVT!D31:D290,0)</f>
        <v>92</v>
      </c>
      <c r="L31" s="2" t="str">
        <f t="shared" si="1"/>
        <v>2008Iowa</v>
      </c>
    </row>
    <row r="32" spans="1:12" ht="17" x14ac:dyDescent="0.2">
      <c r="A32" s="2">
        <v>2008</v>
      </c>
      <c r="B32" s="2" t="s">
        <v>16</v>
      </c>
      <c r="C32" s="2">
        <v>1.01</v>
      </c>
      <c r="D32" s="2">
        <f>(Source!T32/200)+0.5</f>
        <v>0.72499999999999998</v>
      </c>
      <c r="E32" s="2">
        <f t="shared" si="0"/>
        <v>0.73224999999999996</v>
      </c>
      <c r="F32" s="2">
        <v>0.05</v>
      </c>
      <c r="G32" s="2">
        <v>0.10458749990785474</v>
      </c>
      <c r="H32" s="2">
        <v>7.2700000000000001E-2</v>
      </c>
      <c r="I32" s="2">
        <v>3.1887499907854736E-2</v>
      </c>
      <c r="J32" s="2">
        <f>MATCH(L32,StateVT!D32:D291,0)</f>
        <v>99</v>
      </c>
      <c r="L32" s="2" t="str">
        <f t="shared" si="1"/>
        <v>2008Minnesota</v>
      </c>
    </row>
    <row r="33" spans="1:12" ht="17" x14ac:dyDescent="0.2">
      <c r="A33" s="2">
        <v>2008</v>
      </c>
      <c r="B33" s="2" t="s">
        <v>17</v>
      </c>
      <c r="C33" s="2">
        <v>1.08</v>
      </c>
      <c r="D33" s="2">
        <f>(Source!T33/200)+0.5</f>
        <v>0.72499999999999998</v>
      </c>
      <c r="E33" s="2">
        <f t="shared" si="0"/>
        <v>0.78300000000000003</v>
      </c>
      <c r="F33" s="2">
        <v>0.05</v>
      </c>
      <c r="G33" s="2">
        <v>0.12773476250392207</v>
      </c>
      <c r="H33" s="2">
        <v>7.2700000000000001E-2</v>
      </c>
      <c r="I33" s="2">
        <v>5.5034762503922072E-2</v>
      </c>
      <c r="J33" s="2">
        <f>MATCH(L33,StateVT!D33:D292,0)</f>
        <v>103</v>
      </c>
      <c r="L33" s="2" t="str">
        <f t="shared" si="1"/>
        <v>2008Nevada</v>
      </c>
    </row>
    <row r="34" spans="1:12" ht="34" x14ac:dyDescent="0.2">
      <c r="A34" s="2">
        <v>2008</v>
      </c>
      <c r="B34" s="2" t="s">
        <v>18</v>
      </c>
      <c r="C34" s="2">
        <v>1.28</v>
      </c>
      <c r="D34" s="2">
        <f>(Source!T34/200)+0.5</f>
        <v>0.72499999999999998</v>
      </c>
      <c r="E34" s="2">
        <f t="shared" si="0"/>
        <v>0.92799999999999994</v>
      </c>
      <c r="F34" s="2">
        <v>0.05</v>
      </c>
      <c r="G34" s="2">
        <v>9.7370822402190027E-2</v>
      </c>
      <c r="H34" s="2">
        <v>7.2700000000000001E-2</v>
      </c>
      <c r="I34" s="2">
        <v>2.4670822402190026E-2</v>
      </c>
      <c r="J34" s="2">
        <f>MATCH(L34,StateVT!D34:D293,0)</f>
        <v>103</v>
      </c>
      <c r="L34" s="2" t="str">
        <f t="shared" si="1"/>
        <v>2008New Hampshire</v>
      </c>
    </row>
    <row r="35" spans="1:12" ht="34" x14ac:dyDescent="0.2">
      <c r="A35" s="2">
        <v>2008</v>
      </c>
      <c r="B35" s="2" t="s">
        <v>19</v>
      </c>
      <c r="C35" s="2">
        <v>0.92</v>
      </c>
      <c r="D35" s="2">
        <f>(Source!T35/200)+0.5</f>
        <v>0.72499999999999998</v>
      </c>
      <c r="E35" s="2">
        <f t="shared" si="0"/>
        <v>0.66700000000000004</v>
      </c>
      <c r="F35" s="2">
        <v>0.05</v>
      </c>
      <c r="G35" s="2">
        <v>3.3192660013462495E-3</v>
      </c>
      <c r="H35" s="2">
        <v>7.2700000000000001E-2</v>
      </c>
      <c r="I35" s="2">
        <v>-6.9380733998653757E-2</v>
      </c>
      <c r="J35" s="2">
        <f>MATCH(L35,StateVT!D35:D294,0)</f>
        <v>106</v>
      </c>
      <c r="L35" s="2" t="str">
        <f t="shared" si="1"/>
        <v>2008North Carolina</v>
      </c>
    </row>
    <row r="36" spans="1:12" ht="17" x14ac:dyDescent="0.2">
      <c r="A36" s="2">
        <v>2008</v>
      </c>
      <c r="B36" s="2" t="s">
        <v>20</v>
      </c>
      <c r="C36" s="2">
        <v>1.1000000000000001</v>
      </c>
      <c r="D36" s="2">
        <f>(Source!T36/200)+0.5</f>
        <v>0.72499999999999998</v>
      </c>
      <c r="E36" s="2">
        <f t="shared" si="0"/>
        <v>0.79749999999999999</v>
      </c>
      <c r="F36" s="2">
        <v>0.05</v>
      </c>
      <c r="G36" s="2">
        <v>0.14111356495636826</v>
      </c>
      <c r="H36" s="2">
        <v>7.2700000000000001E-2</v>
      </c>
      <c r="I36" s="2">
        <v>6.8413564956368259E-2</v>
      </c>
      <c r="J36" s="2">
        <f>MATCH(L36,StateVT!D36:D295,0)</f>
        <v>121</v>
      </c>
      <c r="L36" s="2" t="str">
        <f t="shared" si="1"/>
        <v>2008Wisconsin</v>
      </c>
    </row>
    <row r="37" spans="1:12" ht="17" x14ac:dyDescent="0.2">
      <c r="A37" s="2">
        <v>2008</v>
      </c>
      <c r="B37" s="2" t="s">
        <v>21</v>
      </c>
      <c r="C37" s="2">
        <v>0.95</v>
      </c>
      <c r="D37" s="2">
        <f>(Source!T37/200)+0.5</f>
        <v>0.72499999999999998</v>
      </c>
      <c r="E37" s="2">
        <f t="shared" si="0"/>
        <v>0.68874999999999997</v>
      </c>
      <c r="F37" s="2">
        <v>0.05</v>
      </c>
      <c r="G37" s="2">
        <v>6.3651688122551078E-2</v>
      </c>
      <c r="H37" s="2">
        <v>7.2700000000000001E-2</v>
      </c>
      <c r="I37" s="2">
        <v>-9.0483118774489224E-3</v>
      </c>
      <c r="J37" s="2">
        <f>MATCH(L37,StateVT!D37:D296,0)</f>
        <v>117</v>
      </c>
      <c r="L37" s="2" t="str">
        <f t="shared" si="1"/>
        <v>2008Virginia</v>
      </c>
    </row>
    <row r="38" spans="1:12" ht="17" x14ac:dyDescent="0.2">
      <c r="A38" s="2">
        <v>2004</v>
      </c>
      <c r="B38" s="2" t="s">
        <v>10</v>
      </c>
      <c r="C38" s="2">
        <v>1.07</v>
      </c>
      <c r="D38" s="2">
        <f>(Source!T38/200)+0.5</f>
        <v>0.47499999999999998</v>
      </c>
      <c r="E38" s="2">
        <f t="shared" si="0"/>
        <v>0.50824999999999998</v>
      </c>
      <c r="F38" s="2">
        <v>5.7000000000000002E-2</v>
      </c>
      <c r="G38" s="2">
        <v>-2.1175214495436922E-2</v>
      </c>
      <c r="H38" s="2">
        <v>-2.46E-2</v>
      </c>
      <c r="I38" s="2">
        <v>3.4247855045630785E-3</v>
      </c>
      <c r="J38" s="2">
        <f>MATCH(L38,StateVT!D38:D297,0)</f>
        <v>157</v>
      </c>
      <c r="L38" s="2" t="str">
        <f t="shared" si="1"/>
        <v>2004Ohio</v>
      </c>
    </row>
    <row r="39" spans="1:12" ht="17" x14ac:dyDescent="0.2">
      <c r="A39" s="2">
        <v>2004</v>
      </c>
      <c r="B39" s="2" t="s">
        <v>11</v>
      </c>
      <c r="C39" s="2">
        <v>0.93</v>
      </c>
      <c r="D39" s="2">
        <f>(Source!T39/200)+0.5</f>
        <v>0.47499999999999998</v>
      </c>
      <c r="E39" s="2">
        <f t="shared" si="0"/>
        <v>0.44174999999999998</v>
      </c>
      <c r="F39" s="2">
        <v>5.7000000000000002E-2</v>
      </c>
      <c r="G39" s="2">
        <v>2.5165641941247836E-2</v>
      </c>
      <c r="H39" s="2">
        <v>-2.46E-2</v>
      </c>
      <c r="I39" s="2">
        <v>4.9765641941247836E-2</v>
      </c>
      <c r="J39" s="2">
        <f>MATCH(L39,StateVT!D39:D298,0)</f>
        <v>159</v>
      </c>
      <c r="L39" s="2" t="str">
        <f t="shared" si="1"/>
        <v>2004Pennsylvania</v>
      </c>
    </row>
    <row r="40" spans="1:12" ht="17" x14ac:dyDescent="0.2">
      <c r="A40" s="2">
        <v>2004</v>
      </c>
      <c r="B40" s="2" t="s">
        <v>12</v>
      </c>
      <c r="C40" s="2">
        <v>1.03</v>
      </c>
      <c r="D40" s="2">
        <f>(Source!T40/200)+0.5</f>
        <v>0.47499999999999998</v>
      </c>
      <c r="E40" s="2">
        <f t="shared" si="0"/>
        <v>0.48924999999999996</v>
      </c>
      <c r="F40" s="2">
        <v>5.7000000000000002E-2</v>
      </c>
      <c r="G40" s="2">
        <v>3.4516889359304088E-2</v>
      </c>
      <c r="H40" s="2">
        <v>-2.46E-2</v>
      </c>
      <c r="I40" s="2">
        <v>5.9116889359304092E-2</v>
      </c>
      <c r="J40" s="2">
        <f>MATCH(L40,StateVT!D40:D299,0)</f>
        <v>142</v>
      </c>
      <c r="L40" s="2" t="str">
        <f t="shared" si="1"/>
        <v>2004Michigan</v>
      </c>
    </row>
    <row r="41" spans="1:12" ht="17" x14ac:dyDescent="0.2">
      <c r="A41" s="2">
        <v>2004</v>
      </c>
      <c r="B41" s="2" t="s">
        <v>13</v>
      </c>
      <c r="C41" s="2">
        <v>1.05</v>
      </c>
      <c r="D41" s="2">
        <f>(Source!T41/200)+0.5</f>
        <v>0.47499999999999998</v>
      </c>
      <c r="E41" s="2">
        <f t="shared" si="0"/>
        <v>0.49874999999999997</v>
      </c>
      <c r="F41" s="2">
        <v>5.7000000000000002E-2</v>
      </c>
      <c r="G41" s="2">
        <v>-5.0473591513375743E-2</v>
      </c>
      <c r="H41" s="2">
        <v>-2.46E-2</v>
      </c>
      <c r="I41" s="2">
        <v>-2.5873591513375743E-2</v>
      </c>
      <c r="J41" s="2">
        <f>MATCH(L41,StateVT!D41:D300,0)</f>
        <v>128</v>
      </c>
      <c r="L41" s="2" t="str">
        <f t="shared" si="1"/>
        <v>2004Florida</v>
      </c>
    </row>
    <row r="42" spans="1:12" ht="17" x14ac:dyDescent="0.2">
      <c r="A42" s="2">
        <v>2004</v>
      </c>
      <c r="B42" s="2" t="s">
        <v>14</v>
      </c>
      <c r="C42" s="2">
        <v>1.1599999999999999</v>
      </c>
      <c r="D42" s="2">
        <f>(Source!T42/200)+0.5</f>
        <v>0.47499999999999998</v>
      </c>
      <c r="E42" s="2">
        <f t="shared" si="0"/>
        <v>0.55099999999999993</v>
      </c>
      <c r="F42" s="2">
        <v>5.7000000000000002E-2</v>
      </c>
      <c r="G42" s="2">
        <v>-4.7324591164852658E-2</v>
      </c>
      <c r="H42" s="2">
        <v>-2.46E-2</v>
      </c>
      <c r="I42" s="2">
        <v>-2.2724591164852658E-2</v>
      </c>
      <c r="J42" s="2">
        <f>MATCH(L42,StateVT!D42:D301,0)</f>
        <v>123</v>
      </c>
      <c r="L42" s="2" t="str">
        <f t="shared" si="1"/>
        <v>2004Colorado</v>
      </c>
    </row>
    <row r="43" spans="1:12" ht="17" x14ac:dyDescent="0.2">
      <c r="A43" s="2">
        <v>2004</v>
      </c>
      <c r="B43" s="2" t="s">
        <v>15</v>
      </c>
      <c r="C43" s="2">
        <v>1.17</v>
      </c>
      <c r="D43" s="2">
        <f>(Source!T43/200)+0.5</f>
        <v>0.47499999999999998</v>
      </c>
      <c r="E43" s="2">
        <f t="shared" si="0"/>
        <v>0.55574999999999997</v>
      </c>
      <c r="F43" s="2">
        <v>5.7000000000000002E-2</v>
      </c>
      <c r="G43" s="2">
        <v>-6.7335852542582779E-3</v>
      </c>
      <c r="H43" s="2">
        <v>-2.46E-2</v>
      </c>
      <c r="I43" s="2">
        <v>1.7866414745741722E-2</v>
      </c>
      <c r="J43" s="2">
        <f>MATCH(L43,StateVT!D43:D302,0)</f>
        <v>132</v>
      </c>
      <c r="L43" s="2" t="str">
        <f t="shared" si="1"/>
        <v>2004Iowa</v>
      </c>
    </row>
    <row r="44" spans="1:12" ht="17" x14ac:dyDescent="0.2">
      <c r="A44" s="2">
        <v>2004</v>
      </c>
      <c r="B44" s="2" t="s">
        <v>16</v>
      </c>
      <c r="C44" s="2">
        <v>1.01</v>
      </c>
      <c r="D44" s="2">
        <f>(Source!T44/200)+0.5</f>
        <v>0.47499999999999998</v>
      </c>
      <c r="E44" s="2">
        <f t="shared" si="0"/>
        <v>0.47974999999999995</v>
      </c>
      <c r="F44" s="2">
        <v>5.7000000000000002E-2</v>
      </c>
      <c r="G44" s="2">
        <v>3.5218212213378973E-2</v>
      </c>
      <c r="H44" s="2">
        <v>-2.46E-2</v>
      </c>
      <c r="I44" s="2">
        <v>5.9818212213378977E-2</v>
      </c>
      <c r="J44" s="2">
        <f>MATCH(L44,StateVT!D44:D303,0)</f>
        <v>139</v>
      </c>
      <c r="L44" s="2" t="str">
        <f t="shared" si="1"/>
        <v>2004Minnesota</v>
      </c>
    </row>
    <row r="45" spans="1:12" ht="17" x14ac:dyDescent="0.2">
      <c r="A45" s="2">
        <v>2004</v>
      </c>
      <c r="B45" s="2" t="s">
        <v>17</v>
      </c>
      <c r="C45" s="2">
        <v>1.08</v>
      </c>
      <c r="D45" s="2">
        <f>(Source!T45/200)+0.5</f>
        <v>0.47499999999999998</v>
      </c>
      <c r="E45" s="2">
        <f t="shared" si="0"/>
        <v>0.51300000000000001</v>
      </c>
      <c r="F45" s="2">
        <v>5.7000000000000002E-2</v>
      </c>
      <c r="G45" s="2">
        <v>-2.6351914497229983E-2</v>
      </c>
      <c r="H45" s="2">
        <v>-2.46E-2</v>
      </c>
      <c r="I45" s="2">
        <v>-1.7519144972299831E-3</v>
      </c>
      <c r="J45" s="2">
        <f>MATCH(L45,StateVT!D45:D304,0)</f>
        <v>143</v>
      </c>
      <c r="L45" s="2" t="str">
        <f t="shared" si="1"/>
        <v>2004Nevada</v>
      </c>
    </row>
    <row r="46" spans="1:12" ht="34" x14ac:dyDescent="0.2">
      <c r="A46" s="2">
        <v>2004</v>
      </c>
      <c r="B46" s="2" t="s">
        <v>18</v>
      </c>
      <c r="C46" s="2">
        <v>1.28</v>
      </c>
      <c r="D46" s="2">
        <f>(Source!T46/200)+0.5</f>
        <v>0.47499999999999998</v>
      </c>
      <c r="E46" s="2">
        <f t="shared" si="0"/>
        <v>0.60799999999999998</v>
      </c>
      <c r="F46" s="2">
        <v>5.7000000000000002E-2</v>
      </c>
      <c r="G46" s="2">
        <v>1.3805772402746268E-2</v>
      </c>
      <c r="H46" s="2">
        <v>-2.46E-2</v>
      </c>
      <c r="I46" s="2">
        <v>3.8405772402746272E-2</v>
      </c>
      <c r="J46" s="2">
        <f>MATCH(L46,StateVT!D46:D305,0)</f>
        <v>143</v>
      </c>
      <c r="L46" s="2" t="str">
        <f t="shared" si="1"/>
        <v>2004New Hampshire</v>
      </c>
    </row>
    <row r="47" spans="1:12" ht="34" x14ac:dyDescent="0.2">
      <c r="A47" s="2">
        <v>2004</v>
      </c>
      <c r="B47" s="2" t="s">
        <v>19</v>
      </c>
      <c r="C47" s="2">
        <v>0.92</v>
      </c>
      <c r="D47" s="2">
        <f>(Source!T47/200)+0.5</f>
        <v>0.47499999999999998</v>
      </c>
      <c r="E47" s="2">
        <f t="shared" si="0"/>
        <v>0.437</v>
      </c>
      <c r="F47" s="2">
        <v>5.7000000000000002E-2</v>
      </c>
      <c r="G47" s="2">
        <v>-0.12483944003682232</v>
      </c>
      <c r="H47" s="2">
        <v>-2.46E-2</v>
      </c>
      <c r="I47" s="2">
        <v>-0.10023944003682232</v>
      </c>
      <c r="J47" s="2">
        <f>MATCH(L47,StateVT!D47:D306,0)</f>
        <v>146</v>
      </c>
      <c r="L47" s="2" t="str">
        <f t="shared" si="1"/>
        <v>2004North Carolina</v>
      </c>
    </row>
    <row r="48" spans="1:12" ht="17" x14ac:dyDescent="0.2">
      <c r="A48" s="2">
        <v>2004</v>
      </c>
      <c r="B48" s="2" t="s">
        <v>20</v>
      </c>
      <c r="C48" s="2">
        <v>1.1000000000000001</v>
      </c>
      <c r="D48" s="2">
        <f>(Source!T48/200)+0.5</f>
        <v>0.47499999999999998</v>
      </c>
      <c r="E48" s="2">
        <f t="shared" si="0"/>
        <v>0.52249999999999996</v>
      </c>
      <c r="F48" s="2">
        <v>5.7000000000000002E-2</v>
      </c>
      <c r="G48" s="2">
        <v>3.8360654853849411E-3</v>
      </c>
      <c r="H48" s="2">
        <v>-2.46E-2</v>
      </c>
      <c r="I48" s="2">
        <v>2.8436065485384941E-2</v>
      </c>
      <c r="J48" s="2">
        <f>MATCH(L48,StateVT!D48:D307,0)</f>
        <v>161</v>
      </c>
      <c r="L48" s="2" t="str">
        <f t="shared" si="1"/>
        <v>2004Wisconsin</v>
      </c>
    </row>
    <row r="49" spans="1:12" ht="17" x14ac:dyDescent="0.2">
      <c r="A49" s="2">
        <v>2004</v>
      </c>
      <c r="B49" s="2" t="s">
        <v>21</v>
      </c>
      <c r="C49" s="2">
        <v>0.95</v>
      </c>
      <c r="D49" s="2">
        <f>(Source!T49/200)+0.5</f>
        <v>0.47499999999999998</v>
      </c>
      <c r="E49" s="2">
        <f t="shared" si="0"/>
        <v>0.45124999999999998</v>
      </c>
      <c r="F49" s="2">
        <v>5.7000000000000002E-2</v>
      </c>
      <c r="G49" s="2">
        <v>-8.2673934270601171E-2</v>
      </c>
      <c r="H49" s="2">
        <v>-2.46E-2</v>
      </c>
      <c r="I49" s="2">
        <v>-5.8073934270601174E-2</v>
      </c>
      <c r="J49" s="2">
        <f>MATCH(L49,StateVT!D49:D308,0)</f>
        <v>157</v>
      </c>
      <c r="L49" s="2" t="str">
        <f t="shared" si="1"/>
        <v>2004Virginia</v>
      </c>
    </row>
    <row r="50" spans="1:12" ht="17" x14ac:dyDescent="0.2">
      <c r="A50" s="2">
        <v>2000</v>
      </c>
      <c r="B50" s="2" t="s">
        <v>10</v>
      </c>
      <c r="C50" s="2">
        <v>1.07</v>
      </c>
      <c r="D50" s="2">
        <f>(Source!T50/200)+0.5</f>
        <v>0.59499999999999997</v>
      </c>
      <c r="E50" s="2">
        <f t="shared" si="0"/>
        <v>0.63665000000000005</v>
      </c>
      <c r="F50" s="2">
        <v>0.04</v>
      </c>
      <c r="G50" s="2">
        <v>-3.6774444413321505E-2</v>
      </c>
      <c r="H50" s="2">
        <v>-5.1000000000000004E-3</v>
      </c>
      <c r="I50" s="2">
        <v>-3.1674444413321505E-2</v>
      </c>
      <c r="J50" s="2">
        <f>MATCH(L50,StateVT!D50:D309,0)</f>
        <v>197</v>
      </c>
      <c r="L50" s="2" t="str">
        <f t="shared" si="1"/>
        <v>2000Ohio</v>
      </c>
    </row>
    <row r="51" spans="1:12" ht="17" x14ac:dyDescent="0.2">
      <c r="A51" s="2">
        <v>2000</v>
      </c>
      <c r="B51" s="2" t="s">
        <v>11</v>
      </c>
      <c r="C51" s="2">
        <v>0.93</v>
      </c>
      <c r="D51" s="2">
        <f>(Source!T51/200)+0.5</f>
        <v>0.59499999999999997</v>
      </c>
      <c r="E51" s="2">
        <f t="shared" si="0"/>
        <v>0.55335000000000001</v>
      </c>
      <c r="F51" s="2">
        <v>0.04</v>
      </c>
      <c r="G51" s="2">
        <v>4.2969574336063021E-2</v>
      </c>
      <c r="H51" s="2">
        <v>-5.1000000000000004E-3</v>
      </c>
      <c r="I51" s="2">
        <v>4.8069574336063021E-2</v>
      </c>
      <c r="J51" s="2">
        <f>MATCH(L51,StateVT!D51:D310,0)</f>
        <v>199</v>
      </c>
      <c r="L51" s="2" t="str">
        <f t="shared" si="1"/>
        <v>2000Pennsylvania</v>
      </c>
    </row>
    <row r="52" spans="1:12" ht="17" x14ac:dyDescent="0.2">
      <c r="A52" s="2">
        <v>2000</v>
      </c>
      <c r="B52" s="2" t="s">
        <v>12</v>
      </c>
      <c r="C52" s="2">
        <v>1.03</v>
      </c>
      <c r="D52" s="2">
        <f>(Source!T52/200)+0.5</f>
        <v>0.59499999999999997</v>
      </c>
      <c r="E52" s="2">
        <f t="shared" si="0"/>
        <v>0.61285000000000001</v>
      </c>
      <c r="F52" s="2">
        <v>0.04</v>
      </c>
      <c r="G52" s="2">
        <v>5.2692129634681902E-2</v>
      </c>
      <c r="H52" s="2">
        <v>-5.1000000000000004E-3</v>
      </c>
      <c r="I52" s="2">
        <v>5.7792129634681902E-2</v>
      </c>
      <c r="J52" s="2">
        <f>MATCH(L52,StateVT!D52:D311,0)</f>
        <v>182</v>
      </c>
      <c r="L52" s="2" t="str">
        <f t="shared" si="1"/>
        <v>2000Michigan</v>
      </c>
    </row>
    <row r="53" spans="1:12" ht="17" x14ac:dyDescent="0.2">
      <c r="A53" s="2">
        <v>2000</v>
      </c>
      <c r="B53" s="2" t="s">
        <v>13</v>
      </c>
      <c r="C53" s="2">
        <v>1.05</v>
      </c>
      <c r="D53" s="2">
        <f>(Source!T53/200)+0.5</f>
        <v>0.59499999999999997</v>
      </c>
      <c r="E53" s="2">
        <f t="shared" si="0"/>
        <v>0.62475000000000003</v>
      </c>
      <c r="F53" s="2">
        <v>0.04</v>
      </c>
      <c r="G53" s="2">
        <v>-9.2188160671088609E-5</v>
      </c>
      <c r="H53" s="2">
        <v>-5.1000000000000004E-3</v>
      </c>
      <c r="I53" s="2">
        <v>5.007811839328912E-3</v>
      </c>
      <c r="J53" s="2">
        <f>MATCH(L53,StateVT!D53:D312,0)</f>
        <v>168</v>
      </c>
      <c r="L53" s="2" t="str">
        <f t="shared" si="1"/>
        <v>2000Florida</v>
      </c>
    </row>
    <row r="54" spans="1:12" ht="17" x14ac:dyDescent="0.2">
      <c r="A54" s="2">
        <v>2000</v>
      </c>
      <c r="B54" s="2" t="s">
        <v>14</v>
      </c>
      <c r="C54" s="2">
        <v>1.1599999999999999</v>
      </c>
      <c r="D54" s="2">
        <f>(Source!T54/200)+0.5</f>
        <v>0.59499999999999997</v>
      </c>
      <c r="E54" s="2">
        <f t="shared" si="0"/>
        <v>0.69019999999999992</v>
      </c>
      <c r="F54" s="2">
        <v>0.04</v>
      </c>
      <c r="G54" s="2">
        <v>-8.9718398865580543E-2</v>
      </c>
      <c r="H54" s="2">
        <v>-5.1000000000000004E-3</v>
      </c>
      <c r="I54" s="2">
        <v>-8.4618398865580535E-2</v>
      </c>
      <c r="J54" s="2">
        <f>MATCH(L54,StateVT!D54:D313,0)</f>
        <v>163</v>
      </c>
      <c r="L54" s="2" t="str">
        <f t="shared" si="1"/>
        <v>2000Colorado</v>
      </c>
    </row>
    <row r="55" spans="1:12" ht="17" x14ac:dyDescent="0.2">
      <c r="A55" s="2">
        <v>2000</v>
      </c>
      <c r="B55" s="2" t="s">
        <v>15</v>
      </c>
      <c r="C55" s="2">
        <v>1.17</v>
      </c>
      <c r="D55" s="2">
        <f>(Source!T55/200)+0.5</f>
        <v>0.59499999999999997</v>
      </c>
      <c r="E55" s="2">
        <f t="shared" si="0"/>
        <v>0.69614999999999994</v>
      </c>
      <c r="F55" s="2">
        <v>0.04</v>
      </c>
      <c r="G55" s="2">
        <v>3.2555837503633464E-3</v>
      </c>
      <c r="H55" s="2">
        <v>-5.1000000000000004E-3</v>
      </c>
      <c r="I55" s="2">
        <v>8.3555837503633476E-3</v>
      </c>
      <c r="J55" s="2">
        <f>MATCH(L55,StateVT!D55:D314,0)</f>
        <v>172</v>
      </c>
      <c r="L55" s="2" t="str">
        <f t="shared" si="1"/>
        <v>2000Iowa</v>
      </c>
    </row>
    <row r="56" spans="1:12" ht="17" x14ac:dyDescent="0.2">
      <c r="A56" s="2">
        <v>2000</v>
      </c>
      <c r="B56" s="2" t="s">
        <v>16</v>
      </c>
      <c r="C56" s="2">
        <v>1.01</v>
      </c>
      <c r="D56" s="2">
        <f>(Source!T56/200)+0.5</f>
        <v>0.59499999999999997</v>
      </c>
      <c r="E56" s="2">
        <f t="shared" si="0"/>
        <v>0.60094999999999998</v>
      </c>
      <c r="F56" s="2">
        <v>0.04</v>
      </c>
      <c r="G56" s="2">
        <v>2.5728239516226391E-2</v>
      </c>
      <c r="H56" s="2">
        <v>-5.1000000000000004E-3</v>
      </c>
      <c r="I56" s="2">
        <v>3.0828239516226392E-2</v>
      </c>
      <c r="J56" s="2">
        <f>MATCH(L56,StateVT!D56:D315,0)</f>
        <v>179</v>
      </c>
      <c r="L56" s="2" t="str">
        <f t="shared" si="1"/>
        <v>2000Minnesota</v>
      </c>
    </row>
    <row r="57" spans="1:12" ht="17" x14ac:dyDescent="0.2">
      <c r="A57" s="2">
        <v>2000</v>
      </c>
      <c r="B57" s="2" t="s">
        <v>17</v>
      </c>
      <c r="C57" s="2">
        <v>1.08</v>
      </c>
      <c r="D57" s="2">
        <f>(Source!T57/200)+0.5</f>
        <v>0.59499999999999997</v>
      </c>
      <c r="E57" s="2">
        <f t="shared" si="0"/>
        <v>0.64260000000000006</v>
      </c>
      <c r="F57" s="2">
        <v>0.04</v>
      </c>
      <c r="G57" s="2">
        <v>-3.7136769993448573E-2</v>
      </c>
      <c r="H57" s="2">
        <v>-5.1000000000000004E-3</v>
      </c>
      <c r="I57" s="2">
        <v>-3.2036769993448573E-2</v>
      </c>
      <c r="J57" s="2">
        <f>MATCH(L57,StateVT!D57:D316,0)</f>
        <v>183</v>
      </c>
      <c r="L57" s="2" t="str">
        <f t="shared" si="1"/>
        <v>2000Nevada</v>
      </c>
    </row>
    <row r="58" spans="1:12" ht="34" x14ac:dyDescent="0.2">
      <c r="A58" s="2">
        <v>2000</v>
      </c>
      <c r="B58" s="2" t="s">
        <v>18</v>
      </c>
      <c r="C58" s="2">
        <v>1.28</v>
      </c>
      <c r="D58" s="2">
        <f>(Source!T58/200)+0.5</f>
        <v>0.59499999999999997</v>
      </c>
      <c r="E58" s="2">
        <f t="shared" si="0"/>
        <v>0.76159999999999994</v>
      </c>
      <c r="F58" s="2">
        <v>0.04</v>
      </c>
      <c r="G58" s="2">
        <v>-1.3356003904376124E-2</v>
      </c>
      <c r="H58" s="2">
        <v>-5.1000000000000004E-3</v>
      </c>
      <c r="I58" s="2">
        <v>-8.2560039043761239E-3</v>
      </c>
      <c r="J58" s="2">
        <f>MATCH(L58,StateVT!D58:D317,0)</f>
        <v>183</v>
      </c>
      <c r="L58" s="2" t="str">
        <f t="shared" si="1"/>
        <v>2000New Hampshire</v>
      </c>
    </row>
    <row r="59" spans="1:12" ht="34" x14ac:dyDescent="0.2">
      <c r="A59" s="2">
        <v>2000</v>
      </c>
      <c r="B59" s="2" t="s">
        <v>19</v>
      </c>
      <c r="C59" s="2">
        <v>0.92</v>
      </c>
      <c r="D59" s="2">
        <f>(Source!T59/200)+0.5</f>
        <v>0.59499999999999997</v>
      </c>
      <c r="E59" s="2">
        <f t="shared" si="0"/>
        <v>0.5474</v>
      </c>
      <c r="F59" s="2">
        <v>0.04</v>
      </c>
      <c r="G59" s="2">
        <v>-0.12927993963006104</v>
      </c>
      <c r="H59" s="2">
        <v>-5.1000000000000004E-3</v>
      </c>
      <c r="I59" s="2">
        <v>-0.12417993963006105</v>
      </c>
      <c r="J59" s="2">
        <f>MATCH(L59,StateVT!D59:D318,0)</f>
        <v>186</v>
      </c>
      <c r="L59" s="2" t="str">
        <f t="shared" si="1"/>
        <v>2000North Carolina</v>
      </c>
    </row>
    <row r="60" spans="1:12" ht="17" x14ac:dyDescent="0.2">
      <c r="A60" s="2">
        <v>2000</v>
      </c>
      <c r="B60" s="2" t="s">
        <v>20</v>
      </c>
      <c r="C60" s="2">
        <v>1.1000000000000001</v>
      </c>
      <c r="D60" s="2">
        <f>(Source!T60/200)+0.5</f>
        <v>0.59499999999999997</v>
      </c>
      <c r="E60" s="2">
        <f t="shared" si="0"/>
        <v>0.65449999999999997</v>
      </c>
      <c r="F60" s="2">
        <v>0.04</v>
      </c>
      <c r="G60" s="2">
        <v>2.3013660631561292E-3</v>
      </c>
      <c r="H60" s="2">
        <v>-5.1000000000000004E-3</v>
      </c>
      <c r="I60" s="2">
        <v>7.4013660631561291E-3</v>
      </c>
      <c r="J60" s="2">
        <f>MATCH(L60,StateVT!D60:D319,0)</f>
        <v>201</v>
      </c>
      <c r="L60" s="2" t="str">
        <f t="shared" si="1"/>
        <v>2000Wisconsin</v>
      </c>
    </row>
    <row r="61" spans="1:12" ht="17" x14ac:dyDescent="0.2">
      <c r="A61" s="2">
        <v>2000</v>
      </c>
      <c r="B61" s="2" t="s">
        <v>21</v>
      </c>
      <c r="C61" s="2">
        <v>0.95</v>
      </c>
      <c r="D61" s="2">
        <f>(Source!T61/200)+0.5</f>
        <v>0.59499999999999997</v>
      </c>
      <c r="E61" s="2">
        <f t="shared" si="0"/>
        <v>0.56524999999999992</v>
      </c>
      <c r="F61" s="2">
        <v>0.04</v>
      </c>
      <c r="G61" s="2">
        <v>-8.2944726116665035E-2</v>
      </c>
      <c r="H61" s="2">
        <v>-5.1000000000000004E-3</v>
      </c>
      <c r="I61" s="2">
        <v>-7.7844726116665042E-2</v>
      </c>
      <c r="J61" s="2">
        <f>MATCH(L61,StateVT!D61:D320,0)</f>
        <v>197</v>
      </c>
      <c r="L61" s="2" t="str">
        <f t="shared" si="1"/>
        <v>2000Virginia</v>
      </c>
    </row>
    <row r="62" spans="1:12" ht="17" x14ac:dyDescent="0.2">
      <c r="A62" s="2">
        <v>1996</v>
      </c>
      <c r="B62" s="2" t="s">
        <v>10</v>
      </c>
      <c r="C62" s="2">
        <v>1.07</v>
      </c>
      <c r="D62" s="2">
        <f>(Source!T62/200)+0.5</f>
        <v>0.59</v>
      </c>
      <c r="E62" s="2">
        <f t="shared" si="0"/>
        <v>0.63129999999999997</v>
      </c>
      <c r="F62" s="2">
        <v>5.6000000000000001E-2</v>
      </c>
      <c r="G62" s="2">
        <v>7.1938983634410772E-2</v>
      </c>
      <c r="H62" s="2">
        <v>8.5099999999999995E-2</v>
      </c>
      <c r="I62" s="2">
        <v>-1.3161016365589223E-2</v>
      </c>
      <c r="J62" s="2" t="e">
        <f>MATCH(L62,StateVT!D62:D321,0)</f>
        <v>#N/A</v>
      </c>
      <c r="L62" s="2" t="str">
        <f t="shared" si="1"/>
        <v>1996Ohio</v>
      </c>
    </row>
    <row r="63" spans="1:12" ht="17" x14ac:dyDescent="0.2">
      <c r="A63" s="2">
        <v>1996</v>
      </c>
      <c r="B63" s="2" t="s">
        <v>11</v>
      </c>
      <c r="C63" s="2">
        <v>0.93</v>
      </c>
      <c r="D63" s="2">
        <f>(Source!T63/200)+0.5</f>
        <v>0.59</v>
      </c>
      <c r="E63" s="2">
        <f t="shared" si="0"/>
        <v>0.54869999999999997</v>
      </c>
      <c r="F63" s="2">
        <v>5.6000000000000001E-2</v>
      </c>
      <c r="G63" s="2">
        <v>0.10322410721665089</v>
      </c>
      <c r="H63" s="2">
        <v>8.5099999999999995E-2</v>
      </c>
      <c r="I63" s="2">
        <v>1.8124107216650892E-2</v>
      </c>
      <c r="J63" s="2" t="e">
        <f>MATCH(L63,StateVT!D63:D322,0)</f>
        <v>#N/A</v>
      </c>
      <c r="L63" s="2" t="str">
        <f t="shared" si="1"/>
        <v>1996Pennsylvania</v>
      </c>
    </row>
    <row r="64" spans="1:12" ht="17" x14ac:dyDescent="0.2">
      <c r="A64" s="2">
        <v>1996</v>
      </c>
      <c r="B64" s="2" t="s">
        <v>12</v>
      </c>
      <c r="C64" s="2">
        <v>1.03</v>
      </c>
      <c r="D64" s="2">
        <f>(Source!T64/200)+0.5</f>
        <v>0.59</v>
      </c>
      <c r="E64" s="2">
        <f t="shared" si="0"/>
        <v>0.60770000000000002</v>
      </c>
      <c r="F64" s="2">
        <v>5.6000000000000001E-2</v>
      </c>
      <c r="G64" s="2">
        <v>0.1464882673339355</v>
      </c>
      <c r="H64" s="2">
        <v>8.5099999999999995E-2</v>
      </c>
      <c r="I64" s="2">
        <v>6.1388267333935501E-2</v>
      </c>
      <c r="J64" s="2" t="e">
        <f>MATCH(L64,StateVT!D64:D323,0)</f>
        <v>#N/A</v>
      </c>
      <c r="L64" s="2" t="str">
        <f t="shared" si="1"/>
        <v>1996Michigan</v>
      </c>
    </row>
    <row r="65" spans="1:12" ht="17" x14ac:dyDescent="0.2">
      <c r="A65" s="2">
        <v>1996</v>
      </c>
      <c r="B65" s="2" t="s">
        <v>13</v>
      </c>
      <c r="C65" s="2">
        <v>1.05</v>
      </c>
      <c r="D65" s="2">
        <f>(Source!T65/200)+0.5</f>
        <v>0.59</v>
      </c>
      <c r="E65" s="2">
        <f t="shared" si="0"/>
        <v>0.61949999999999994</v>
      </c>
      <c r="F65" s="2">
        <v>5.6000000000000001E-2</v>
      </c>
      <c r="G65" s="2">
        <v>6.3099223902128104E-2</v>
      </c>
      <c r="H65" s="2">
        <v>8.5099999999999995E-2</v>
      </c>
      <c r="I65" s="2">
        <v>-2.2000776097871891E-2</v>
      </c>
      <c r="J65" s="2" t="e">
        <f>MATCH(L65,StateVT!D65:D324,0)</f>
        <v>#N/A</v>
      </c>
      <c r="L65" s="2" t="str">
        <f t="shared" si="1"/>
        <v>1996Florida</v>
      </c>
    </row>
    <row r="66" spans="1:12" ht="17" x14ac:dyDescent="0.2">
      <c r="A66" s="2">
        <v>1996</v>
      </c>
      <c r="B66" s="2" t="s">
        <v>14</v>
      </c>
      <c r="C66" s="2">
        <v>1.1599999999999999</v>
      </c>
      <c r="D66" s="2">
        <f>(Source!T66/200)+0.5</f>
        <v>0.59</v>
      </c>
      <c r="E66" s="2">
        <f t="shared" si="0"/>
        <v>0.6843999999999999</v>
      </c>
      <c r="F66" s="2">
        <v>5.6000000000000001E-2</v>
      </c>
      <c r="G66" s="2">
        <v>-1.5184152604548789E-2</v>
      </c>
      <c r="H66" s="2">
        <v>8.5099999999999995E-2</v>
      </c>
      <c r="I66" s="2">
        <v>-0.10028415260454879</v>
      </c>
      <c r="J66" s="2" t="e">
        <f>MATCH(L66,StateVT!D66:D325,0)</f>
        <v>#N/A</v>
      </c>
      <c r="L66" s="2" t="str">
        <f t="shared" si="1"/>
        <v>1996Colorado</v>
      </c>
    </row>
    <row r="67" spans="1:12" ht="17" x14ac:dyDescent="0.2">
      <c r="A67" s="2">
        <v>1996</v>
      </c>
      <c r="B67" s="2" t="s">
        <v>15</v>
      </c>
      <c r="C67" s="2">
        <v>1.17</v>
      </c>
      <c r="D67" s="2">
        <f>(Source!T67/200)+0.5</f>
        <v>0.59</v>
      </c>
      <c r="E67" s="2">
        <f t="shared" ref="E67:E97" si="2">D67*C67</f>
        <v>0.69029999999999991</v>
      </c>
      <c r="F67" s="2">
        <v>5.6000000000000001E-2</v>
      </c>
      <c r="G67" s="2">
        <v>0.11466777847465455</v>
      </c>
      <c r="H67" s="2">
        <v>8.5099999999999995E-2</v>
      </c>
      <c r="I67" s="2">
        <v>2.9567778474654555E-2</v>
      </c>
      <c r="J67" s="2" t="e">
        <f>MATCH(L67,StateVT!D67:D326,0)</f>
        <v>#N/A</v>
      </c>
      <c r="L67" s="2" t="str">
        <f t="shared" ref="L67:L97" si="3">_xlfn.CONCAT(A67,B67)</f>
        <v>1996Iowa</v>
      </c>
    </row>
    <row r="68" spans="1:12" ht="17" x14ac:dyDescent="0.2">
      <c r="A68" s="2">
        <v>1996</v>
      </c>
      <c r="B68" s="2" t="s">
        <v>16</v>
      </c>
      <c r="C68" s="2">
        <v>1.01</v>
      </c>
      <c r="D68" s="2">
        <f>(Source!T68/200)+0.5</f>
        <v>0.59</v>
      </c>
      <c r="E68" s="2">
        <f t="shared" si="2"/>
        <v>0.59589999999999999</v>
      </c>
      <c r="F68" s="2">
        <v>5.6000000000000001E-2</v>
      </c>
      <c r="G68" s="2">
        <v>0.1876137854275152</v>
      </c>
      <c r="H68" s="2">
        <v>8.5099999999999995E-2</v>
      </c>
      <c r="I68" s="2">
        <v>0.1025137854275152</v>
      </c>
      <c r="J68" s="2" t="e">
        <f>MATCH(L68,StateVT!D68:D327,0)</f>
        <v>#N/A</v>
      </c>
      <c r="L68" s="2" t="str">
        <f t="shared" si="3"/>
        <v>1996Minnesota</v>
      </c>
    </row>
    <row r="69" spans="1:12" ht="17" x14ac:dyDescent="0.2">
      <c r="A69" s="2">
        <v>1996</v>
      </c>
      <c r="B69" s="2" t="s">
        <v>17</v>
      </c>
      <c r="C69" s="2">
        <v>1.08</v>
      </c>
      <c r="D69" s="2">
        <f>(Source!T69/200)+0.5</f>
        <v>0.59</v>
      </c>
      <c r="E69" s="2">
        <f t="shared" si="2"/>
        <v>0.63719999999999999</v>
      </c>
      <c r="F69" s="2">
        <v>5.6000000000000001E-2</v>
      </c>
      <c r="G69" s="2">
        <v>1.1730627104940751E-2</v>
      </c>
      <c r="H69" s="2">
        <v>8.5099999999999995E-2</v>
      </c>
      <c r="I69" s="2">
        <v>-7.3369372895059237E-2</v>
      </c>
      <c r="J69" s="2" t="e">
        <f>MATCH(L69,StateVT!D69:D328,0)</f>
        <v>#N/A</v>
      </c>
      <c r="L69" s="2" t="str">
        <f t="shared" si="3"/>
        <v>1996Nevada</v>
      </c>
    </row>
    <row r="70" spans="1:12" ht="34" x14ac:dyDescent="0.2">
      <c r="A70" s="2">
        <v>1996</v>
      </c>
      <c r="B70" s="2" t="s">
        <v>18</v>
      </c>
      <c r="C70" s="2">
        <v>1.28</v>
      </c>
      <c r="D70" s="2">
        <f>(Source!T70/200)+0.5</f>
        <v>0.59</v>
      </c>
      <c r="E70" s="2">
        <f t="shared" si="2"/>
        <v>0.75519999999999998</v>
      </c>
      <c r="F70" s="2">
        <v>5.6000000000000001E-2</v>
      </c>
      <c r="G70" s="2">
        <v>0.1122326342137842</v>
      </c>
      <c r="H70" s="2">
        <v>8.5099999999999995E-2</v>
      </c>
      <c r="I70" s="2">
        <v>2.7132634213784201E-2</v>
      </c>
      <c r="J70" s="2" t="e">
        <f>MATCH(L70,StateVT!D70:D329,0)</f>
        <v>#N/A</v>
      </c>
      <c r="L70" s="2" t="str">
        <f t="shared" si="3"/>
        <v>1996New Hampshire</v>
      </c>
    </row>
    <row r="71" spans="1:12" ht="34" x14ac:dyDescent="0.2">
      <c r="A71" s="2">
        <v>1996</v>
      </c>
      <c r="B71" s="2" t="s">
        <v>19</v>
      </c>
      <c r="C71" s="2">
        <v>0.92</v>
      </c>
      <c r="D71" s="2">
        <f>(Source!T71/200)+0.5</f>
        <v>0.59</v>
      </c>
      <c r="E71" s="2">
        <f t="shared" si="2"/>
        <v>0.54279999999999995</v>
      </c>
      <c r="F71" s="2">
        <v>5.6000000000000001E-2</v>
      </c>
      <c r="G71" s="2">
        <v>-5.0599733394692835E-2</v>
      </c>
      <c r="H71" s="2">
        <v>8.5099999999999995E-2</v>
      </c>
      <c r="I71" s="2">
        <v>-0.13569973339469282</v>
      </c>
      <c r="J71" s="2" t="e">
        <f>MATCH(L71,StateVT!D71:D330,0)</f>
        <v>#N/A</v>
      </c>
      <c r="L71" s="2" t="str">
        <f t="shared" si="3"/>
        <v>1996North Carolina</v>
      </c>
    </row>
    <row r="72" spans="1:12" ht="17" x14ac:dyDescent="0.2">
      <c r="A72" s="2">
        <v>1996</v>
      </c>
      <c r="B72" s="2" t="s">
        <v>20</v>
      </c>
      <c r="C72" s="2">
        <v>1.1000000000000001</v>
      </c>
      <c r="D72" s="2">
        <f>(Source!T72/200)+0.5</f>
        <v>0.59</v>
      </c>
      <c r="E72" s="2">
        <f t="shared" si="2"/>
        <v>0.64900000000000002</v>
      </c>
      <c r="F72" s="2">
        <v>5.6000000000000001E-2</v>
      </c>
      <c r="G72" s="2">
        <v>0.11838393322900365</v>
      </c>
      <c r="H72" s="2">
        <v>8.5099999999999995E-2</v>
      </c>
      <c r="I72" s="2">
        <v>3.3283933229003651E-2</v>
      </c>
      <c r="J72" s="2" t="e">
        <f>MATCH(L72,StateVT!D72:D331,0)</f>
        <v>#N/A</v>
      </c>
      <c r="L72" s="2" t="str">
        <f t="shared" si="3"/>
        <v>1996Wisconsin</v>
      </c>
    </row>
    <row r="73" spans="1:12" ht="17" x14ac:dyDescent="0.2">
      <c r="A73" s="2">
        <v>1996</v>
      </c>
      <c r="B73" s="2" t="s">
        <v>21</v>
      </c>
      <c r="C73" s="2">
        <v>0.95</v>
      </c>
      <c r="D73" s="2">
        <f>(Source!T73/200)+0.5</f>
        <v>0.59</v>
      </c>
      <c r="E73" s="2">
        <f t="shared" si="2"/>
        <v>0.5605</v>
      </c>
      <c r="F73" s="2">
        <v>5.6000000000000001E-2</v>
      </c>
      <c r="G73" s="2">
        <v>-2.1211890141337841E-2</v>
      </c>
      <c r="H73" s="2">
        <v>8.5099999999999995E-2</v>
      </c>
      <c r="I73" s="2">
        <v>-0.10631189014133784</v>
      </c>
      <c r="J73" s="2" t="e">
        <f>MATCH(L73,StateVT!D73:D332,0)</f>
        <v>#N/A</v>
      </c>
      <c r="L73" s="2" t="str">
        <f t="shared" si="3"/>
        <v>1996Virginia</v>
      </c>
    </row>
    <row r="74" spans="1:12" ht="17" x14ac:dyDescent="0.2">
      <c r="A74" s="2">
        <v>1992</v>
      </c>
      <c r="B74" s="2" t="s">
        <v>10</v>
      </c>
      <c r="C74" s="2">
        <v>1.07</v>
      </c>
      <c r="D74" s="2">
        <f>(Source!T74/200)+0.5</f>
        <v>0.61</v>
      </c>
      <c r="E74" s="2">
        <f t="shared" si="2"/>
        <v>0.65270000000000006</v>
      </c>
      <c r="F74" s="2">
        <v>7.2999999999999995E-2</v>
      </c>
      <c r="G74" s="2">
        <v>2.336326693909032E-2</v>
      </c>
      <c r="H74" s="2">
        <v>5.5599999999999997E-2</v>
      </c>
      <c r="I74" s="2">
        <v>-3.2236733060909677E-2</v>
      </c>
      <c r="J74" s="2" t="e">
        <f>MATCH(L74,StateVT!D74:D333,0)</f>
        <v>#N/A</v>
      </c>
      <c r="L74" s="2" t="str">
        <f t="shared" si="3"/>
        <v>1992Ohio</v>
      </c>
    </row>
    <row r="75" spans="1:12" ht="17" x14ac:dyDescent="0.2">
      <c r="A75" s="2">
        <v>1992</v>
      </c>
      <c r="B75" s="2" t="s">
        <v>11</v>
      </c>
      <c r="C75" s="2">
        <v>0.93</v>
      </c>
      <c r="D75" s="2">
        <f>(Source!T75/200)+0.5</f>
        <v>0.61</v>
      </c>
      <c r="E75" s="2">
        <f t="shared" si="2"/>
        <v>0.56730000000000003</v>
      </c>
      <c r="F75" s="2">
        <v>7.2999999999999995E-2</v>
      </c>
      <c r="G75" s="2">
        <v>0.1109705892203061</v>
      </c>
      <c r="H75" s="2">
        <v>5.5599999999999997E-2</v>
      </c>
      <c r="I75" s="2">
        <v>5.5370589220306105E-2</v>
      </c>
      <c r="J75" s="2" t="e">
        <f>MATCH(L75,StateVT!D75:D334,0)</f>
        <v>#N/A</v>
      </c>
      <c r="L75" s="2" t="str">
        <f t="shared" si="3"/>
        <v>1992Pennsylvania</v>
      </c>
    </row>
    <row r="76" spans="1:12" ht="17" x14ac:dyDescent="0.2">
      <c r="A76" s="2">
        <v>1992</v>
      </c>
      <c r="B76" s="2" t="s">
        <v>12</v>
      </c>
      <c r="C76" s="2">
        <v>1.03</v>
      </c>
      <c r="D76" s="2">
        <f>(Source!T76/200)+0.5</f>
        <v>0.61</v>
      </c>
      <c r="E76" s="2">
        <f t="shared" si="2"/>
        <v>0.62829999999999997</v>
      </c>
      <c r="F76" s="2">
        <v>7.2999999999999995E-2</v>
      </c>
      <c r="G76" s="2">
        <v>9.2303192939422476E-2</v>
      </c>
      <c r="H76" s="2">
        <v>5.5599999999999997E-2</v>
      </c>
      <c r="I76" s="2">
        <v>3.670319293942248E-2</v>
      </c>
      <c r="J76" s="2" t="e">
        <f>MATCH(L76,StateVT!D76:D335,0)</f>
        <v>#N/A</v>
      </c>
      <c r="L76" s="2" t="str">
        <f t="shared" si="3"/>
        <v>1992Michigan</v>
      </c>
    </row>
    <row r="77" spans="1:12" ht="17" x14ac:dyDescent="0.2">
      <c r="A77" s="2">
        <v>1992</v>
      </c>
      <c r="B77" s="2" t="s">
        <v>13</v>
      </c>
      <c r="C77" s="2">
        <v>1.05</v>
      </c>
      <c r="D77" s="2">
        <f>(Source!T77/200)+0.5</f>
        <v>0.61</v>
      </c>
      <c r="E77" s="2">
        <f t="shared" si="2"/>
        <v>0.64049999999999996</v>
      </c>
      <c r="F77" s="2">
        <v>7.2999999999999995E-2</v>
      </c>
      <c r="G77" s="2">
        <v>-2.3695668967180467E-2</v>
      </c>
      <c r="H77" s="2">
        <v>5.5599999999999997E-2</v>
      </c>
      <c r="I77" s="2">
        <v>-7.929566896718046E-2</v>
      </c>
      <c r="J77" s="2" t="e">
        <f>MATCH(L77,StateVT!D77:D336,0)</f>
        <v>#N/A</v>
      </c>
      <c r="L77" s="2" t="str">
        <f t="shared" si="3"/>
        <v>1992Florida</v>
      </c>
    </row>
    <row r="78" spans="1:12" ht="17" x14ac:dyDescent="0.2">
      <c r="A78" s="2">
        <v>1992</v>
      </c>
      <c r="B78" s="2" t="s">
        <v>14</v>
      </c>
      <c r="C78" s="2">
        <v>1.1599999999999999</v>
      </c>
      <c r="D78" s="2">
        <f>(Source!T78/200)+0.5</f>
        <v>0.61</v>
      </c>
      <c r="E78" s="2">
        <f t="shared" si="2"/>
        <v>0.7075999999999999</v>
      </c>
      <c r="F78" s="2">
        <v>7.2999999999999995E-2</v>
      </c>
      <c r="G78" s="2">
        <v>5.6041310456499661E-2</v>
      </c>
      <c r="H78" s="2">
        <v>5.5599999999999997E-2</v>
      </c>
      <c r="I78" s="2">
        <v>4.4131045649966477E-4</v>
      </c>
      <c r="J78" s="2" t="e">
        <f>MATCH(L78,StateVT!D78:D337,0)</f>
        <v>#N/A</v>
      </c>
      <c r="L78" s="2" t="str">
        <f t="shared" si="3"/>
        <v>1992Colorado</v>
      </c>
    </row>
    <row r="79" spans="1:12" ht="17" x14ac:dyDescent="0.2">
      <c r="A79" s="2">
        <v>1992</v>
      </c>
      <c r="B79" s="2" t="s">
        <v>15</v>
      </c>
      <c r="C79" s="2">
        <v>1.17</v>
      </c>
      <c r="D79" s="2">
        <f>(Source!T79/200)+0.5</f>
        <v>0.61</v>
      </c>
      <c r="E79" s="2">
        <f t="shared" si="2"/>
        <v>0.71369999999999989</v>
      </c>
      <c r="F79" s="2">
        <v>7.2999999999999995E-2</v>
      </c>
      <c r="G79" s="2">
        <v>7.465058227124273E-2</v>
      </c>
      <c r="H79" s="2">
        <v>5.5599999999999997E-2</v>
      </c>
      <c r="I79" s="2">
        <v>1.9050582271242733E-2</v>
      </c>
      <c r="J79" s="2" t="e">
        <f>MATCH(L79,StateVT!D79:D338,0)</f>
        <v>#N/A</v>
      </c>
      <c r="L79" s="2" t="str">
        <f t="shared" si="3"/>
        <v>1992Iowa</v>
      </c>
    </row>
    <row r="80" spans="1:12" ht="17" x14ac:dyDescent="0.2">
      <c r="A80" s="2">
        <v>1992</v>
      </c>
      <c r="B80" s="2" t="s">
        <v>16</v>
      </c>
      <c r="C80" s="2">
        <v>1.01</v>
      </c>
      <c r="D80" s="2">
        <f>(Source!T80/200)+0.5</f>
        <v>0.61</v>
      </c>
      <c r="E80" s="2">
        <f t="shared" si="2"/>
        <v>0.61609999999999998</v>
      </c>
      <c r="F80" s="2">
        <v>7.2999999999999995E-2</v>
      </c>
      <c r="G80" s="2">
        <v>0.15442680448972715</v>
      </c>
      <c r="H80" s="2">
        <v>5.5599999999999997E-2</v>
      </c>
      <c r="I80" s="2">
        <v>9.8826804489727152E-2</v>
      </c>
      <c r="J80" s="2" t="e">
        <f>MATCH(L80,StateVT!D80:D339,0)</f>
        <v>#N/A</v>
      </c>
      <c r="L80" s="2" t="str">
        <f t="shared" si="3"/>
        <v>1992Minnesota</v>
      </c>
    </row>
    <row r="81" spans="1:12" ht="17" x14ac:dyDescent="0.2">
      <c r="A81" s="2">
        <v>1992</v>
      </c>
      <c r="B81" s="2" t="s">
        <v>17</v>
      </c>
      <c r="C81" s="2">
        <v>1.08</v>
      </c>
      <c r="D81" s="2">
        <f>(Source!T81/200)+0.5</f>
        <v>0.61</v>
      </c>
      <c r="E81" s="2">
        <f t="shared" si="2"/>
        <v>0.65880000000000005</v>
      </c>
      <c r="F81" s="2">
        <v>7.2999999999999995E-2</v>
      </c>
      <c r="G81" s="2">
        <v>3.6495550392354567E-2</v>
      </c>
      <c r="H81" s="2">
        <v>5.5599999999999997E-2</v>
      </c>
      <c r="I81" s="2">
        <v>-1.910444960764543E-2</v>
      </c>
      <c r="J81" s="2" t="e">
        <f>MATCH(L81,StateVT!D81:D340,0)</f>
        <v>#N/A</v>
      </c>
      <c r="L81" s="2" t="str">
        <f t="shared" si="3"/>
        <v>1992Nevada</v>
      </c>
    </row>
    <row r="82" spans="1:12" ht="34" x14ac:dyDescent="0.2">
      <c r="A82" s="2">
        <v>1992</v>
      </c>
      <c r="B82" s="2" t="s">
        <v>18</v>
      </c>
      <c r="C82" s="2">
        <v>1.28</v>
      </c>
      <c r="D82" s="2">
        <f>(Source!T82/200)+0.5</f>
        <v>0.61</v>
      </c>
      <c r="E82" s="2">
        <f t="shared" si="2"/>
        <v>0.78080000000000005</v>
      </c>
      <c r="F82" s="2">
        <v>7.2999999999999995E-2</v>
      </c>
      <c r="G82" s="2">
        <v>1.5931027108989998E-2</v>
      </c>
      <c r="H82" s="2">
        <v>5.5599999999999997E-2</v>
      </c>
      <c r="I82" s="2">
        <v>-3.9668972891009999E-2</v>
      </c>
      <c r="J82" s="2" t="e">
        <f>MATCH(L82,StateVT!D82:D341,0)</f>
        <v>#N/A</v>
      </c>
      <c r="L82" s="2" t="str">
        <f t="shared" si="3"/>
        <v>1992New Hampshire</v>
      </c>
    </row>
    <row r="83" spans="1:12" ht="34" x14ac:dyDescent="0.2">
      <c r="A83" s="2">
        <v>1992</v>
      </c>
      <c r="B83" s="2" t="s">
        <v>19</v>
      </c>
      <c r="C83" s="2">
        <v>0.92</v>
      </c>
      <c r="D83" s="2">
        <f>(Source!T83/200)+0.5</f>
        <v>0.61</v>
      </c>
      <c r="E83" s="2">
        <f t="shared" si="2"/>
        <v>0.56120000000000003</v>
      </c>
      <c r="F83" s="2">
        <v>7.2999999999999995E-2</v>
      </c>
      <c r="G83" s="2">
        <v>-9.1692855837342685E-3</v>
      </c>
      <c r="H83" s="2">
        <v>5.5599999999999997E-2</v>
      </c>
      <c r="I83" s="2">
        <v>-6.4769285583734265E-2</v>
      </c>
      <c r="J83" s="2" t="e">
        <f>MATCH(L83,StateVT!D83:D342,0)</f>
        <v>#N/A</v>
      </c>
      <c r="L83" s="2" t="str">
        <f t="shared" si="3"/>
        <v>1992North Carolina</v>
      </c>
    </row>
    <row r="84" spans="1:12" ht="17" x14ac:dyDescent="0.2">
      <c r="A84" s="2">
        <v>1992</v>
      </c>
      <c r="B84" s="2" t="s">
        <v>20</v>
      </c>
      <c r="C84" s="2">
        <v>1.1000000000000001</v>
      </c>
      <c r="D84" s="2">
        <f>(Source!T84/200)+0.5</f>
        <v>0.61</v>
      </c>
      <c r="E84" s="2">
        <f t="shared" si="2"/>
        <v>0.67100000000000004</v>
      </c>
      <c r="F84" s="2">
        <v>7.2999999999999995E-2</v>
      </c>
      <c r="G84" s="2">
        <v>5.5890170042308999E-2</v>
      </c>
      <c r="H84" s="2">
        <v>5.5599999999999997E-2</v>
      </c>
      <c r="I84" s="2">
        <v>2.9017004230900284E-4</v>
      </c>
      <c r="J84" s="2" t="e">
        <f>MATCH(L84,StateVT!D84:D343,0)</f>
        <v>#N/A</v>
      </c>
      <c r="L84" s="2" t="str">
        <f t="shared" si="3"/>
        <v>1992Wisconsin</v>
      </c>
    </row>
    <row r="85" spans="1:12" ht="17" x14ac:dyDescent="0.2">
      <c r="A85" s="2">
        <v>1992</v>
      </c>
      <c r="B85" s="2" t="s">
        <v>21</v>
      </c>
      <c r="C85" s="2">
        <v>0.95</v>
      </c>
      <c r="D85" s="2">
        <f>(Source!T85/200)+0.5</f>
        <v>0.61</v>
      </c>
      <c r="E85" s="2">
        <f t="shared" si="2"/>
        <v>0.57950000000000002</v>
      </c>
      <c r="F85" s="2">
        <v>7.2999999999999995E-2</v>
      </c>
      <c r="G85" s="2">
        <v>-5.1100258682868875E-2</v>
      </c>
      <c r="H85" s="2">
        <v>5.5599999999999997E-2</v>
      </c>
      <c r="I85" s="2">
        <v>-0.10670025868286886</v>
      </c>
      <c r="J85" s="2" t="e">
        <f>MATCH(L85,StateVT!D85:D344,0)</f>
        <v>#N/A</v>
      </c>
      <c r="L85" s="2" t="str">
        <f t="shared" si="3"/>
        <v>1992Virginia</v>
      </c>
    </row>
    <row r="86" spans="1:12" ht="17" x14ac:dyDescent="0.2">
      <c r="A86" s="2">
        <v>1988</v>
      </c>
      <c r="B86" s="2" t="s">
        <v>10</v>
      </c>
      <c r="C86" s="2">
        <v>1.07</v>
      </c>
      <c r="D86" s="2">
        <f>(Source!T86/200)+0.5</f>
        <v>0.435</v>
      </c>
      <c r="E86" s="2">
        <f t="shared" si="2"/>
        <v>0.46545000000000003</v>
      </c>
      <c r="F86" s="2">
        <v>5.7000000000000002E-2</v>
      </c>
      <c r="G86" s="2">
        <v>-0.10948129300501494</v>
      </c>
      <c r="H86" s="2">
        <v>-7.7200000000000005E-2</v>
      </c>
      <c r="I86" s="2">
        <v>-3.2281293005014935E-2</v>
      </c>
      <c r="J86" s="2" t="e">
        <f>MATCH(L86,StateVT!D86:D345,0)</f>
        <v>#N/A</v>
      </c>
      <c r="L86" s="2" t="str">
        <f t="shared" si="3"/>
        <v>1988Ohio</v>
      </c>
    </row>
    <row r="87" spans="1:12" ht="17" x14ac:dyDescent="0.2">
      <c r="A87" s="2">
        <v>1988</v>
      </c>
      <c r="B87" s="2" t="s">
        <v>11</v>
      </c>
      <c r="C87" s="2">
        <v>0.93</v>
      </c>
      <c r="D87" s="2">
        <f>(Source!T87/200)+0.5</f>
        <v>0.435</v>
      </c>
      <c r="E87" s="2">
        <f t="shared" si="2"/>
        <v>0.40455000000000002</v>
      </c>
      <c r="F87" s="2">
        <v>5.7000000000000002E-2</v>
      </c>
      <c r="G87" s="2">
        <v>-2.3390939906754813E-2</v>
      </c>
      <c r="H87" s="2">
        <v>-7.7200000000000005E-2</v>
      </c>
      <c r="I87" s="2">
        <v>5.3809060093245195E-2</v>
      </c>
      <c r="J87" s="2" t="e">
        <f>MATCH(L87,StateVT!D87:D346,0)</f>
        <v>#N/A</v>
      </c>
      <c r="L87" s="2" t="str">
        <f t="shared" si="3"/>
        <v>1988Pennsylvania</v>
      </c>
    </row>
    <row r="88" spans="1:12" ht="17" x14ac:dyDescent="0.2">
      <c r="A88" s="2">
        <v>1988</v>
      </c>
      <c r="B88" s="2" t="s">
        <v>12</v>
      </c>
      <c r="C88" s="2">
        <v>1.03</v>
      </c>
      <c r="D88" s="2">
        <f>(Source!T88/200)+0.5</f>
        <v>0.435</v>
      </c>
      <c r="E88" s="2">
        <f t="shared" si="2"/>
        <v>0.44805</v>
      </c>
      <c r="F88" s="2">
        <v>5.7000000000000002E-2</v>
      </c>
      <c r="G88" s="2">
        <v>-7.9560999201102697E-2</v>
      </c>
      <c r="H88" s="2">
        <v>-7.7200000000000005E-2</v>
      </c>
      <c r="I88" s="2">
        <v>-2.3609992011026926E-3</v>
      </c>
      <c r="J88" s="2" t="e">
        <f>MATCH(L88,StateVT!D88:D347,0)</f>
        <v>#N/A</v>
      </c>
      <c r="L88" s="2" t="str">
        <f t="shared" si="3"/>
        <v>1988Michigan</v>
      </c>
    </row>
    <row r="89" spans="1:12" ht="17" x14ac:dyDescent="0.2">
      <c r="A89" s="2">
        <v>1988</v>
      </c>
      <c r="B89" s="2" t="s">
        <v>13</v>
      </c>
      <c r="C89" s="2">
        <v>1.05</v>
      </c>
      <c r="D89" s="2">
        <f>(Source!T89/200)+0.5</f>
        <v>0.435</v>
      </c>
      <c r="E89" s="2">
        <f t="shared" si="2"/>
        <v>0.45674999999999999</v>
      </c>
      <c r="F89" s="2">
        <v>5.7000000000000002E-2</v>
      </c>
      <c r="G89" s="2">
        <v>-0.22504143291703171</v>
      </c>
      <c r="H89" s="2">
        <v>-7.7200000000000005E-2</v>
      </c>
      <c r="I89" s="2">
        <v>-0.14784143291703172</v>
      </c>
      <c r="J89" s="2" t="e">
        <f>MATCH(L89,StateVT!D89:D348,0)</f>
        <v>#N/A</v>
      </c>
      <c r="L89" s="2" t="str">
        <f t="shared" si="3"/>
        <v>1988Florida</v>
      </c>
    </row>
    <row r="90" spans="1:12" ht="17" x14ac:dyDescent="0.2">
      <c r="A90" s="2">
        <v>1988</v>
      </c>
      <c r="B90" s="2" t="s">
        <v>14</v>
      </c>
      <c r="C90" s="2">
        <v>1.1599999999999999</v>
      </c>
      <c r="D90" s="2">
        <f>(Source!T90/200)+0.5</f>
        <v>0.435</v>
      </c>
      <c r="E90" s="2">
        <f t="shared" si="2"/>
        <v>0.50459999999999994</v>
      </c>
      <c r="F90" s="2">
        <v>5.7000000000000002E-2</v>
      </c>
      <c r="G90" s="2">
        <v>-7.9076487629943015E-2</v>
      </c>
      <c r="H90" s="2">
        <v>-7.7200000000000005E-2</v>
      </c>
      <c r="I90" s="2">
        <v>-1.8764876299430105E-3</v>
      </c>
      <c r="J90" s="2" t="e">
        <f>MATCH(L90,StateVT!D90:D349,0)</f>
        <v>#N/A</v>
      </c>
      <c r="L90" s="2" t="str">
        <f t="shared" si="3"/>
        <v>1988Colorado</v>
      </c>
    </row>
    <row r="91" spans="1:12" ht="17" x14ac:dyDescent="0.2">
      <c r="A91" s="2">
        <v>1988</v>
      </c>
      <c r="B91" s="2" t="s">
        <v>15</v>
      </c>
      <c r="C91" s="2">
        <v>1.17</v>
      </c>
      <c r="D91" s="2">
        <f>(Source!T91/200)+0.5</f>
        <v>0.435</v>
      </c>
      <c r="E91" s="2">
        <f t="shared" si="2"/>
        <v>0.50895000000000001</v>
      </c>
      <c r="F91" s="2">
        <v>5.7000000000000002E-2</v>
      </c>
      <c r="G91" s="2">
        <v>0.10296962280165012</v>
      </c>
      <c r="H91" s="2">
        <v>-7.7200000000000005E-2</v>
      </c>
      <c r="I91" s="2">
        <v>0.18016962280165011</v>
      </c>
      <c r="J91" s="2" t="e">
        <f>MATCH(L91,StateVT!D91:D350,0)</f>
        <v>#N/A</v>
      </c>
      <c r="L91" s="2" t="str">
        <f t="shared" si="3"/>
        <v>1988Iowa</v>
      </c>
    </row>
    <row r="92" spans="1:12" ht="17" x14ac:dyDescent="0.2">
      <c r="A92" s="2">
        <v>1988</v>
      </c>
      <c r="B92" s="2" t="s">
        <v>16</v>
      </c>
      <c r="C92" s="2">
        <v>1.01</v>
      </c>
      <c r="D92" s="2">
        <f>(Source!T92/200)+0.5</f>
        <v>0.435</v>
      </c>
      <c r="E92" s="2">
        <f t="shared" si="2"/>
        <v>0.43935000000000002</v>
      </c>
      <c r="F92" s="2">
        <v>5.7000000000000002E-2</v>
      </c>
      <c r="G92" s="2">
        <v>7.1017198504880766E-2</v>
      </c>
      <c r="H92" s="2">
        <v>-7.7200000000000005E-2</v>
      </c>
      <c r="I92" s="2">
        <v>0.14821719850488077</v>
      </c>
      <c r="J92" s="2" t="e">
        <f>MATCH(L92,StateVT!D92:D351,0)</f>
        <v>#N/A</v>
      </c>
      <c r="L92" s="2" t="str">
        <f t="shared" si="3"/>
        <v>1988Minnesota</v>
      </c>
    </row>
    <row r="93" spans="1:12" ht="17" x14ac:dyDescent="0.2">
      <c r="A93" s="2">
        <v>1988</v>
      </c>
      <c r="B93" s="2" t="s">
        <v>17</v>
      </c>
      <c r="C93" s="2">
        <v>1.08</v>
      </c>
      <c r="D93" s="2">
        <f>(Source!T93/200)+0.5</f>
        <v>0.435</v>
      </c>
      <c r="E93" s="2">
        <f t="shared" si="2"/>
        <v>0.46980000000000005</v>
      </c>
      <c r="F93" s="2">
        <v>5.7000000000000002E-2</v>
      </c>
      <c r="G93" s="2">
        <v>-0.21637178329171317</v>
      </c>
      <c r="H93" s="2">
        <v>-7.7200000000000005E-2</v>
      </c>
      <c r="I93" s="2">
        <v>-0.13917178329171315</v>
      </c>
      <c r="J93" s="2" t="e">
        <f>MATCH(L93,StateVT!D93:D352,0)</f>
        <v>#N/A</v>
      </c>
      <c r="L93" s="2" t="str">
        <f t="shared" si="3"/>
        <v>1988Nevada</v>
      </c>
    </row>
    <row r="94" spans="1:12" ht="34" x14ac:dyDescent="0.2">
      <c r="A94" s="2">
        <v>1988</v>
      </c>
      <c r="B94" s="2" t="s">
        <v>18</v>
      </c>
      <c r="C94" s="2">
        <v>1.28</v>
      </c>
      <c r="D94" s="2">
        <f>(Source!T94/200)+0.5</f>
        <v>0.435</v>
      </c>
      <c r="E94" s="2">
        <f t="shared" si="2"/>
        <v>0.55679999999999996</v>
      </c>
      <c r="F94" s="2">
        <v>5.7000000000000002E-2</v>
      </c>
      <c r="G94" s="2">
        <v>-0.26467265454267763</v>
      </c>
      <c r="H94" s="2">
        <v>-7.7200000000000005E-2</v>
      </c>
      <c r="I94" s="2">
        <v>-0.18747265454267764</v>
      </c>
      <c r="J94" s="2" t="e">
        <f>MATCH(L94,StateVT!D94:D353,0)</f>
        <v>#N/A</v>
      </c>
      <c r="L94" s="2" t="str">
        <f t="shared" si="3"/>
        <v>1988New Hampshire</v>
      </c>
    </row>
    <row r="95" spans="1:12" ht="34" x14ac:dyDescent="0.2">
      <c r="A95" s="2">
        <v>1988</v>
      </c>
      <c r="B95" s="2" t="s">
        <v>19</v>
      </c>
      <c r="C95" s="2">
        <v>0.92</v>
      </c>
      <c r="D95" s="2">
        <f>(Source!T95/200)+0.5</f>
        <v>0.435</v>
      </c>
      <c r="E95" s="2">
        <f t="shared" si="2"/>
        <v>0.4002</v>
      </c>
      <c r="F95" s="2">
        <v>5.7000000000000002E-2</v>
      </c>
      <c r="G95" s="2">
        <v>-0.16315075737100015</v>
      </c>
      <c r="H95" s="2">
        <v>-7.7200000000000005E-2</v>
      </c>
      <c r="I95" s="2">
        <v>-8.595075737100015E-2</v>
      </c>
      <c r="J95" s="2" t="e">
        <f>MATCH(L95,StateVT!D95:D354,0)</f>
        <v>#N/A</v>
      </c>
      <c r="L95" s="2" t="str">
        <f t="shared" si="3"/>
        <v>1988North Carolina</v>
      </c>
    </row>
    <row r="96" spans="1:12" ht="17" x14ac:dyDescent="0.2">
      <c r="A96" s="2">
        <v>1988</v>
      </c>
      <c r="B96" s="2" t="s">
        <v>20</v>
      </c>
      <c r="C96" s="2">
        <v>1.1000000000000001</v>
      </c>
      <c r="D96" s="2">
        <f>(Source!T96/200)+0.5</f>
        <v>0.435</v>
      </c>
      <c r="E96" s="2">
        <f t="shared" si="2"/>
        <v>0.47850000000000004</v>
      </c>
      <c r="F96" s="2">
        <v>5.7000000000000002E-2</v>
      </c>
      <c r="G96" s="2">
        <v>3.6469325891220733E-2</v>
      </c>
      <c r="H96" s="2">
        <v>-7.7200000000000005E-2</v>
      </c>
      <c r="I96" s="2">
        <v>0.11366932589122074</v>
      </c>
      <c r="J96" s="2" t="e">
        <f>MATCH(L96,StateVT!D96:D355,0)</f>
        <v>#N/A</v>
      </c>
      <c r="L96" s="2" t="str">
        <f t="shared" si="3"/>
        <v>1988Wisconsin</v>
      </c>
    </row>
    <row r="97" spans="1:12" ht="17" x14ac:dyDescent="0.2">
      <c r="A97" s="2">
        <v>1988</v>
      </c>
      <c r="B97" s="2" t="s">
        <v>21</v>
      </c>
      <c r="C97" s="2">
        <v>0.95</v>
      </c>
      <c r="D97" s="2">
        <f>(Source!T97/200)+0.5</f>
        <v>0.435</v>
      </c>
      <c r="E97" s="2">
        <f t="shared" si="2"/>
        <v>0.41325000000000001</v>
      </c>
      <c r="F97" s="2">
        <v>5.7000000000000002E-2</v>
      </c>
      <c r="G97" s="2">
        <v>-0.20717892115164818</v>
      </c>
      <c r="H97" s="2">
        <v>-7.7200000000000005E-2</v>
      </c>
      <c r="I97" s="2">
        <v>-0.12997892115164816</v>
      </c>
      <c r="J97" s="2" t="e">
        <f>MATCH(L97,StateVT!D97:D356,0)</f>
        <v>#N/A</v>
      </c>
      <c r="L97" s="2" t="str">
        <f t="shared" si="3"/>
        <v>1988Virginia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D6E0E-4E9F-5F4A-8B62-0E820538F7A5}">
  <dimension ref="A1:Q31"/>
  <sheetViews>
    <sheetView workbookViewId="0">
      <selection activeCell="B2" sqref="B2:B13"/>
    </sheetView>
  </sheetViews>
  <sheetFormatPr baseColWidth="10" defaultRowHeight="16" x14ac:dyDescent="0.2"/>
  <cols>
    <col min="2" max="2" width="13.33203125" customWidth="1"/>
    <col min="7" max="7" width="13.33203125" style="14" customWidth="1"/>
    <col min="8" max="12" width="10.83203125" style="14"/>
  </cols>
  <sheetData>
    <row r="1" spans="1:17" ht="51" x14ac:dyDescent="0.2">
      <c r="A1" s="2" t="s">
        <v>8</v>
      </c>
      <c r="B1" s="2" t="s">
        <v>9</v>
      </c>
      <c r="C1" s="2" t="s">
        <v>23</v>
      </c>
      <c r="D1" s="2" t="s">
        <v>25</v>
      </c>
      <c r="E1" s="2" t="s">
        <v>22</v>
      </c>
      <c r="F1" s="2" t="s">
        <v>24</v>
      </c>
      <c r="G1" s="13" t="s">
        <v>26</v>
      </c>
      <c r="H1" s="13" t="s">
        <v>27</v>
      </c>
      <c r="I1" s="13" t="s">
        <v>86</v>
      </c>
      <c r="J1" s="13" t="s">
        <v>85</v>
      </c>
      <c r="K1" s="13" t="s">
        <v>87</v>
      </c>
    </row>
    <row r="2" spans="1:17" ht="17" x14ac:dyDescent="0.2">
      <c r="A2" s="2">
        <v>2020</v>
      </c>
      <c r="B2" s="2" t="s">
        <v>10</v>
      </c>
      <c r="C2" s="2">
        <v>1.07</v>
      </c>
      <c r="D2" s="2">
        <v>0.56299999999999994</v>
      </c>
      <c r="E2" s="2">
        <f>D2*C2</f>
        <v>0.60241</v>
      </c>
      <c r="F2" s="2">
        <v>0.14699999999999999</v>
      </c>
      <c r="G2" s="15" t="s">
        <v>88</v>
      </c>
      <c r="H2" s="13">
        <v>2.0899999999999998E-2</v>
      </c>
      <c r="I2" s="13">
        <v>5.8999999999999997E-2</v>
      </c>
      <c r="J2" s="13">
        <v>0.04</v>
      </c>
      <c r="K2" s="13">
        <f>J2-I2</f>
        <v>-1.8999999999999996E-2</v>
      </c>
      <c r="L2" s="14" t="e">
        <f>G2+K2</f>
        <v>#VALUE!</v>
      </c>
      <c r="Q2" s="9" t="s">
        <v>74</v>
      </c>
    </row>
    <row r="3" spans="1:17" ht="17" x14ac:dyDescent="0.2">
      <c r="A3" s="2">
        <v>2020</v>
      </c>
      <c r="B3" s="2" t="s">
        <v>11</v>
      </c>
      <c r="C3" s="2">
        <v>0.93</v>
      </c>
      <c r="D3" s="2">
        <v>0.56299999999999994</v>
      </c>
      <c r="E3" s="2">
        <f t="shared" ref="E3:E13" si="0">D3*C3</f>
        <v>0.52359</v>
      </c>
      <c r="F3" s="2">
        <v>0.14699999999999999</v>
      </c>
      <c r="G3" s="15" t="s">
        <v>89</v>
      </c>
      <c r="H3" s="13">
        <v>2.0899999999999998E-2</v>
      </c>
      <c r="I3" s="13">
        <v>5.8999999999999997E-2</v>
      </c>
      <c r="J3" s="13">
        <v>3.7999999999999999E-2</v>
      </c>
      <c r="K3" s="13">
        <f t="shared" ref="K3:K13" si="1">J3-I3</f>
        <v>-2.0999999999999998E-2</v>
      </c>
      <c r="L3" s="14" t="e">
        <f>G3+K3</f>
        <v>#VALUE!</v>
      </c>
    </row>
    <row r="4" spans="1:17" ht="17" x14ac:dyDescent="0.2">
      <c r="A4" s="2">
        <v>2020</v>
      </c>
      <c r="B4" s="2" t="s">
        <v>12</v>
      </c>
      <c r="C4" s="2">
        <v>1.03</v>
      </c>
      <c r="D4" s="2">
        <v>0.56299999999999994</v>
      </c>
      <c r="E4" s="2">
        <f t="shared" si="0"/>
        <v>0.57988999999999991</v>
      </c>
      <c r="F4" s="2">
        <v>0.14699999999999999</v>
      </c>
      <c r="G4" s="15" t="s">
        <v>90</v>
      </c>
      <c r="H4" s="13">
        <v>2.0899999999999998E-2</v>
      </c>
      <c r="I4" s="13">
        <v>5.8999999999999997E-2</v>
      </c>
      <c r="J4" s="13">
        <v>4.3999999999999997E-2</v>
      </c>
      <c r="K4" s="13">
        <f t="shared" si="1"/>
        <v>-1.4999999999999999E-2</v>
      </c>
      <c r="L4" s="14">
        <f>0.000789745+K4</f>
        <v>-1.4210255E-2</v>
      </c>
      <c r="Q4" t="s">
        <v>84</v>
      </c>
    </row>
    <row r="5" spans="1:17" ht="17" x14ac:dyDescent="0.2">
      <c r="A5" s="2">
        <v>2020</v>
      </c>
      <c r="B5" s="2" t="s">
        <v>13</v>
      </c>
      <c r="C5" s="2">
        <v>1.05</v>
      </c>
      <c r="D5" s="2">
        <v>0.56299999999999994</v>
      </c>
      <c r="E5" s="2">
        <f t="shared" si="0"/>
        <v>0.59114999999999995</v>
      </c>
      <c r="F5" s="2">
        <v>0.14699999999999999</v>
      </c>
      <c r="G5" s="15" t="s">
        <v>91</v>
      </c>
      <c r="H5" s="13">
        <v>2.0899999999999998E-2</v>
      </c>
      <c r="I5" s="13">
        <v>5.8999999999999997E-2</v>
      </c>
      <c r="J5" s="13">
        <v>4.0000000000000001E-3</v>
      </c>
      <c r="K5" s="13">
        <f t="shared" si="1"/>
        <v>-5.4999999999999993E-2</v>
      </c>
      <c r="L5" s="14">
        <f>0.01236094+K5</f>
        <v>-4.2639059999999993E-2</v>
      </c>
    </row>
    <row r="6" spans="1:17" ht="17" x14ac:dyDescent="0.2">
      <c r="A6" s="2">
        <v>2020</v>
      </c>
      <c r="B6" s="2" t="s">
        <v>14</v>
      </c>
      <c r="C6" s="2">
        <v>1.1599999999999999</v>
      </c>
      <c r="D6" s="2">
        <v>0.56299999999999994</v>
      </c>
      <c r="E6" s="2">
        <f t="shared" si="0"/>
        <v>0.65307999999999988</v>
      </c>
      <c r="F6" s="2">
        <v>0.14699999999999999</v>
      </c>
      <c r="G6" s="15" t="s">
        <v>92</v>
      </c>
      <c r="H6" s="13">
        <v>2.0899999999999998E-2</v>
      </c>
      <c r="I6" s="13">
        <v>5.8999999999999997E-2</v>
      </c>
      <c r="J6" s="13">
        <v>0.1</v>
      </c>
      <c r="K6" s="13">
        <f t="shared" si="1"/>
        <v>4.1000000000000009E-2</v>
      </c>
      <c r="L6" s="14">
        <f>0.03691014+K6</f>
        <v>7.7910140000000017E-2</v>
      </c>
    </row>
    <row r="7" spans="1:17" ht="17" x14ac:dyDescent="0.2">
      <c r="A7" s="2">
        <v>2020</v>
      </c>
      <c r="B7" s="2" t="s">
        <v>15</v>
      </c>
      <c r="C7" s="2">
        <v>1.17</v>
      </c>
      <c r="D7" s="2">
        <v>0.56299999999999994</v>
      </c>
      <c r="E7" s="2">
        <f t="shared" si="0"/>
        <v>0.65870999999999991</v>
      </c>
      <c r="F7" s="2">
        <v>0.14699999999999999</v>
      </c>
      <c r="G7" s="15" t="s">
        <v>93</v>
      </c>
      <c r="H7" s="13">
        <v>2.0899999999999998E-2</v>
      </c>
      <c r="I7" s="13">
        <v>5.8999999999999997E-2</v>
      </c>
      <c r="J7" s="13">
        <v>-4.8000000000000001E-2</v>
      </c>
      <c r="K7" s="13">
        <f t="shared" si="1"/>
        <v>-0.107</v>
      </c>
      <c r="L7" s="14" t="e">
        <f>G7+K7</f>
        <v>#VALUE!</v>
      </c>
    </row>
    <row r="8" spans="1:17" ht="17" x14ac:dyDescent="0.2">
      <c r="A8" s="2">
        <v>2020</v>
      </c>
      <c r="B8" s="2" t="s">
        <v>16</v>
      </c>
      <c r="C8" s="2">
        <v>1.01</v>
      </c>
      <c r="D8" s="2">
        <v>0.56299999999999994</v>
      </c>
      <c r="E8" s="2">
        <f t="shared" si="0"/>
        <v>0.56862999999999997</v>
      </c>
      <c r="F8" s="2">
        <v>0.14699999999999999</v>
      </c>
      <c r="G8" s="15" t="s">
        <v>94</v>
      </c>
      <c r="H8" s="13">
        <v>2.0899999999999998E-2</v>
      </c>
      <c r="I8" s="13">
        <v>5.8999999999999997E-2</v>
      </c>
      <c r="J8" s="13">
        <v>0.12</v>
      </c>
      <c r="K8" s="13">
        <f t="shared" si="1"/>
        <v>6.0999999999999999E-2</v>
      </c>
      <c r="L8" s="14" t="e">
        <f>G8+K8</f>
        <v>#VALUE!</v>
      </c>
    </row>
    <row r="9" spans="1:17" ht="17" x14ac:dyDescent="0.2">
      <c r="A9" s="2">
        <v>2020</v>
      </c>
      <c r="B9" s="2" t="s">
        <v>17</v>
      </c>
      <c r="C9" s="2">
        <v>1.08</v>
      </c>
      <c r="D9" s="2">
        <v>0.56299999999999994</v>
      </c>
      <c r="E9" s="2">
        <f t="shared" si="0"/>
        <v>0.60804000000000002</v>
      </c>
      <c r="F9" s="2">
        <v>0.14699999999999999</v>
      </c>
      <c r="G9" s="15" t="s">
        <v>95</v>
      </c>
      <c r="H9" s="13">
        <v>2.0899999999999998E-2</v>
      </c>
      <c r="I9" s="13">
        <v>5.8999999999999997E-2</v>
      </c>
      <c r="J9" s="13">
        <v>0.04</v>
      </c>
      <c r="K9" s="13">
        <f t="shared" si="1"/>
        <v>-1.8999999999999996E-2</v>
      </c>
      <c r="L9" s="14" t="e">
        <f>G9+K9</f>
        <v>#VALUE!</v>
      </c>
    </row>
    <row r="10" spans="1:17" ht="34" x14ac:dyDescent="0.2">
      <c r="A10" s="2">
        <v>2020</v>
      </c>
      <c r="B10" s="2" t="s">
        <v>18</v>
      </c>
      <c r="C10" s="2">
        <v>1.28</v>
      </c>
      <c r="D10" s="2">
        <v>0.56299999999999994</v>
      </c>
      <c r="E10" s="2">
        <f t="shared" si="0"/>
        <v>0.72063999999999995</v>
      </c>
      <c r="F10" s="2">
        <v>0.14699999999999999</v>
      </c>
      <c r="G10" s="15" t="s">
        <v>96</v>
      </c>
      <c r="H10" s="13">
        <v>2.0899999999999998E-2</v>
      </c>
      <c r="I10" s="13">
        <v>5.8999999999999997E-2</v>
      </c>
      <c r="J10" s="13">
        <v>4.4999999999999998E-2</v>
      </c>
      <c r="K10" s="13">
        <f t="shared" si="1"/>
        <v>-1.3999999999999999E-2</v>
      </c>
      <c r="L10" s="14" t="e">
        <f>G10+K10</f>
        <v>#VALUE!</v>
      </c>
    </row>
    <row r="11" spans="1:17" ht="17" x14ac:dyDescent="0.2">
      <c r="A11" s="2">
        <v>2020</v>
      </c>
      <c r="B11" s="2" t="s">
        <v>19</v>
      </c>
      <c r="C11" s="2">
        <v>0.92</v>
      </c>
      <c r="D11" s="2">
        <v>0.56299999999999994</v>
      </c>
      <c r="E11" s="2">
        <f t="shared" si="0"/>
        <v>0.51795999999999998</v>
      </c>
      <c r="F11" s="2">
        <v>0.14699999999999999</v>
      </c>
      <c r="G11" s="15" t="s">
        <v>97</v>
      </c>
      <c r="H11" s="13">
        <v>2.0899999999999998E-2</v>
      </c>
      <c r="I11" s="13">
        <v>5.8999999999999997E-2</v>
      </c>
      <c r="J11" s="13">
        <v>3.4000000000000002E-2</v>
      </c>
      <c r="K11" s="13">
        <f t="shared" si="1"/>
        <v>-2.4999999999999994E-2</v>
      </c>
      <c r="L11" s="14" t="e">
        <f>G11+K11</f>
        <v>#VALUE!</v>
      </c>
    </row>
    <row r="12" spans="1:17" ht="17" x14ac:dyDescent="0.2">
      <c r="A12" s="2">
        <v>2020</v>
      </c>
      <c r="B12" s="2" t="s">
        <v>20</v>
      </c>
      <c r="C12" s="2">
        <v>1.1000000000000001</v>
      </c>
      <c r="D12" s="2">
        <v>0.56299999999999994</v>
      </c>
      <c r="E12" s="2">
        <f t="shared" si="0"/>
        <v>0.61929999999999996</v>
      </c>
      <c r="F12" s="2">
        <v>0.14699999999999999</v>
      </c>
      <c r="G12" s="15" t="s">
        <v>98</v>
      </c>
      <c r="H12" s="13">
        <v>2.0899999999999998E-2</v>
      </c>
      <c r="I12" s="13">
        <v>5.8999999999999997E-2</v>
      </c>
      <c r="J12" s="13">
        <v>2.7E-2</v>
      </c>
      <c r="K12" s="13">
        <f t="shared" si="1"/>
        <v>-3.2000000000000001E-2</v>
      </c>
      <c r="L12" s="14" t="e">
        <f>G12+K12</f>
        <v>#VALUE!</v>
      </c>
    </row>
    <row r="13" spans="1:17" ht="17" x14ac:dyDescent="0.2">
      <c r="A13" s="2">
        <v>2020</v>
      </c>
      <c r="B13" s="2" t="s">
        <v>21</v>
      </c>
      <c r="C13" s="2">
        <v>0.95</v>
      </c>
      <c r="D13" s="2">
        <v>0.56299999999999994</v>
      </c>
      <c r="E13" s="2">
        <f t="shared" si="0"/>
        <v>0.53484999999999994</v>
      </c>
      <c r="F13" s="2">
        <v>0.14699999999999999</v>
      </c>
      <c r="G13" s="15" t="s">
        <v>99</v>
      </c>
      <c r="H13" s="13">
        <v>2.0899999999999998E-2</v>
      </c>
      <c r="I13" s="13">
        <v>5.8999999999999997E-2</v>
      </c>
      <c r="J13" s="13">
        <v>6.3E-2</v>
      </c>
      <c r="K13" s="13">
        <f t="shared" si="1"/>
        <v>4.0000000000000036E-3</v>
      </c>
      <c r="L13" s="14" t="e">
        <f>G13+K13</f>
        <v>#VALUE!</v>
      </c>
    </row>
    <row r="20" spans="9:9" x14ac:dyDescent="0.2">
      <c r="I20" s="11"/>
    </row>
    <row r="21" spans="9:9" x14ac:dyDescent="0.2">
      <c r="I21" s="11"/>
    </row>
    <row r="22" spans="9:9" x14ac:dyDescent="0.2">
      <c r="I22" s="11"/>
    </row>
    <row r="23" spans="9:9" x14ac:dyDescent="0.2">
      <c r="I23" s="11"/>
    </row>
    <row r="24" spans="9:9" x14ac:dyDescent="0.2">
      <c r="I24" s="11"/>
    </row>
    <row r="25" spans="9:9" x14ac:dyDescent="0.2">
      <c r="I25" s="11"/>
    </row>
    <row r="26" spans="9:9" x14ac:dyDescent="0.2">
      <c r="I26" s="11"/>
    </row>
    <row r="27" spans="9:9" x14ac:dyDescent="0.2">
      <c r="I27" s="11"/>
    </row>
    <row r="28" spans="9:9" x14ac:dyDescent="0.2">
      <c r="I28" s="11"/>
    </row>
    <row r="29" spans="9:9" x14ac:dyDescent="0.2">
      <c r="I29" s="11"/>
    </row>
    <row r="30" spans="9:9" x14ac:dyDescent="0.2">
      <c r="I30" s="11"/>
    </row>
    <row r="31" spans="9:9" x14ac:dyDescent="0.2">
      <c r="I31" s="11"/>
    </row>
  </sheetData>
  <hyperlinks>
    <hyperlink ref="Q2" r:id="rId1" xr:uid="{C276013D-1C7D-CF4A-AA27-AF0AD5D7FDF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2BA6E-D220-514B-B360-4F43E4765A8F}">
  <dimension ref="A1:X55"/>
  <sheetViews>
    <sheetView tabSelected="1" workbookViewId="0">
      <selection activeCell="E2" sqref="E2:F53"/>
    </sheetView>
  </sheetViews>
  <sheetFormatPr baseColWidth="10" defaultRowHeight="16" x14ac:dyDescent="0.2"/>
  <cols>
    <col min="1" max="15" width="10.83203125" style="2"/>
    <col min="16" max="16" width="12.6640625" style="2" customWidth="1"/>
    <col min="17" max="17" width="14.33203125" style="2" bestFit="1" customWidth="1"/>
    <col min="18" max="16384" width="10.83203125" style="2"/>
  </cols>
  <sheetData>
    <row r="1" spans="1:24" ht="34" x14ac:dyDescent="0.2">
      <c r="A1" s="2" t="s">
        <v>79</v>
      </c>
      <c r="B1" s="2" t="s">
        <v>75</v>
      </c>
      <c r="C1" s="2" t="s">
        <v>76</v>
      </c>
      <c r="D1" s="2" t="s">
        <v>77</v>
      </c>
      <c r="E1" s="2" t="s">
        <v>104</v>
      </c>
      <c r="F1" s="2" t="s">
        <v>105</v>
      </c>
      <c r="G1" s="2" t="s">
        <v>78</v>
      </c>
      <c r="H1" s="2" t="s">
        <v>80</v>
      </c>
      <c r="I1" s="2" t="s">
        <v>81</v>
      </c>
      <c r="J1" s="2" t="s">
        <v>82</v>
      </c>
      <c r="K1" s="2" t="s">
        <v>100</v>
      </c>
      <c r="L1" s="2" t="s">
        <v>102</v>
      </c>
      <c r="M1" s="2" t="s">
        <v>103</v>
      </c>
      <c r="Q1" s="9" t="s">
        <v>83</v>
      </c>
    </row>
    <row r="2" spans="1:24" ht="18" x14ac:dyDescent="0.2">
      <c r="A2" s="2" t="str" cm="1">
        <f t="array" ref="A2">_xlfn.IFS(ISBLANK(D2),"SwingState",D2 = 3, "SwingState",D2=4,"SwingState",D2&lt;3,"R",D2&gt;3,"D")</f>
        <v>R</v>
      </c>
      <c r="B2" s="10" t="s">
        <v>30</v>
      </c>
      <c r="C2" s="2">
        <v>9</v>
      </c>
      <c r="D2" s="2">
        <v>1</v>
      </c>
      <c r="E2" s="19">
        <v>32.318230999999997</v>
      </c>
      <c r="F2" s="19">
        <v>-86.902298000000002</v>
      </c>
      <c r="G2" s="2">
        <f>COUNTBLANK(D2:D51)</f>
        <v>0</v>
      </c>
      <c r="H2" s="2">
        <f>SUMIF(A2:A52,"D",C2:C52)</f>
        <v>191</v>
      </c>
      <c r="I2" s="2">
        <f>SUMIF(A2:A52,"R",C2:C52)</f>
        <v>194</v>
      </c>
      <c r="J2" s="2">
        <f>538-I2-H2</f>
        <v>153</v>
      </c>
      <c r="K2" s="2" t="str" cm="1">
        <f t="array" ref="K2">_xlfn.IFS(ISBLANK(D2),"SwingState",D2 = 3, "Model Rep",D2=4,"Model Dem",D2&lt;3,"R",D2&gt;3,"D")</f>
        <v>R</v>
      </c>
      <c r="L2" s="2">
        <f>SUMIF(K2:K52,"D",C2:C52)+SUMIF(K2:K52,"Model Dem",C2:C52)</f>
        <v>267</v>
      </c>
      <c r="M2" s="2">
        <f>SUMIF(K2:K52,"R",C2:C52)+SUMIF(K2:K52,"Model Rep",C2:C52)</f>
        <v>274</v>
      </c>
    </row>
    <row r="3" spans="1:24" ht="18" x14ac:dyDescent="0.2">
      <c r="A3" s="2" t="str" cm="1">
        <f t="array" ref="A3">_xlfn.IFS(ISBLANK(D3),"SwingState",D3 = 3, "SwingState",D3=4,"SwingState",D3&lt;3,"R",D3&gt;3,"D")</f>
        <v>R</v>
      </c>
      <c r="B3" s="10" t="s">
        <v>31</v>
      </c>
      <c r="C3" s="2">
        <v>3</v>
      </c>
      <c r="D3" s="2">
        <v>1</v>
      </c>
      <c r="E3" s="19">
        <v>63.588752999999997</v>
      </c>
      <c r="F3" s="19">
        <v>-154.49306200000001</v>
      </c>
      <c r="K3" s="2" t="str" cm="1">
        <f t="array" ref="K3">_xlfn.IFS(ISBLANK(D3),"SwingState",D3 = 3, "Model Rep",D3=4,"Model Dem",D3&lt;3,"R",D3&gt;3,"D")</f>
        <v>R</v>
      </c>
    </row>
    <row r="4" spans="1:24" ht="18" x14ac:dyDescent="0.2">
      <c r="A4" s="2" t="str" cm="1">
        <f t="array" ref="A4">_xlfn.IFS(ISBLANK(D4),"SwingState",D4 = 3, "SwingState",D4=4,"SwingState",D4&lt;3,"R",D4&gt;3,"D")</f>
        <v>R</v>
      </c>
      <c r="B4" s="10" t="s">
        <v>32</v>
      </c>
      <c r="C4" s="2">
        <v>11</v>
      </c>
      <c r="D4" s="2">
        <v>2</v>
      </c>
      <c r="E4" s="19">
        <v>34.048927999999997</v>
      </c>
      <c r="F4" s="19">
        <v>-111.09373100000001</v>
      </c>
      <c r="K4" s="2" t="str" cm="1">
        <f t="array" ref="K4">_xlfn.IFS(ISBLANK(D4),"SwingState",D4 = 3, "Model Rep",D4=4,"Model Dem",D4&lt;3,"R",D4&gt;3,"D")</f>
        <v>R</v>
      </c>
      <c r="U4" s="18"/>
      <c r="V4" s="18"/>
      <c r="W4" s="18"/>
      <c r="X4" s="18"/>
    </row>
    <row r="5" spans="1:24" ht="34" x14ac:dyDescent="0.2">
      <c r="A5" s="2" t="str" cm="1">
        <f t="array" ref="A5">_xlfn.IFS(ISBLANK(D5),"SwingState",D5 = 3, "SwingState",D5=4,"SwingState",D5&lt;3,"R",D5&gt;3,"D")</f>
        <v>R</v>
      </c>
      <c r="B5" s="10" t="s">
        <v>33</v>
      </c>
      <c r="C5" s="2">
        <v>6</v>
      </c>
      <c r="D5" s="2">
        <v>1</v>
      </c>
      <c r="E5" s="19">
        <v>35.201050000000002</v>
      </c>
      <c r="F5" s="19">
        <v>-91.831833000000003</v>
      </c>
      <c r="K5" s="2" t="str" cm="1">
        <f t="array" ref="K5">_xlfn.IFS(ISBLANK(D5),"SwingState",D5 = 3, "Model Rep",D5=4,"Model Dem",D5&lt;3,"R",D5&gt;3,"D")</f>
        <v>R</v>
      </c>
      <c r="Q5" s="2" t="s">
        <v>100</v>
      </c>
      <c r="R5" s="2" t="s">
        <v>101</v>
      </c>
      <c r="U5" s="17"/>
      <c r="V5" s="17"/>
      <c r="W5" s="17"/>
      <c r="X5" s="17"/>
    </row>
    <row r="6" spans="1:24" ht="18" x14ac:dyDescent="0.2">
      <c r="A6" s="2" t="str" cm="1">
        <f t="array" ref="A6">_xlfn.IFS(ISBLANK(D6),"SwingState",D6 = 3, "SwingState",D6=4,"SwingState",D6&lt;3,"R",D6&gt;3,"D")</f>
        <v>D</v>
      </c>
      <c r="B6" s="10" t="s">
        <v>34</v>
      </c>
      <c r="C6" s="2">
        <v>55</v>
      </c>
      <c r="D6" s="2">
        <v>6</v>
      </c>
      <c r="E6" s="19">
        <v>36.778261000000001</v>
      </c>
      <c r="F6" s="19">
        <v>-119.41793199999999</v>
      </c>
      <c r="K6" s="2" t="str" cm="1">
        <f t="array" ref="K6">_xlfn.IFS(ISBLANK(D6),"SwingState",D6 = 3, "Model Rep",D6=4,"Model Dem",D6&lt;3,"R",D6&gt;3,"D")</f>
        <v>D</v>
      </c>
      <c r="P6" s="2" t="s">
        <v>10</v>
      </c>
      <c r="Q6" s="16">
        <v>4.6866299999999998E-3</v>
      </c>
      <c r="U6" s="17"/>
      <c r="V6" s="17"/>
      <c r="W6" s="17"/>
      <c r="X6" s="17"/>
    </row>
    <row r="7" spans="1:24" ht="18" x14ac:dyDescent="0.2">
      <c r="A7" s="2" t="str" cm="1">
        <f t="array" ref="A7">_xlfn.IFS(ISBLANK(D7),"SwingState",D7 = 3, "SwingState",D7=4,"SwingState",D7&lt;3,"R",D7&gt;3,"D")</f>
        <v>SwingState</v>
      </c>
      <c r="B7" s="10" t="s">
        <v>14</v>
      </c>
      <c r="C7" s="2">
        <v>9</v>
      </c>
      <c r="D7" s="2">
        <v>4</v>
      </c>
      <c r="E7" s="19">
        <v>39.550051000000003</v>
      </c>
      <c r="F7" s="19">
        <v>-105.782067</v>
      </c>
      <c r="K7" s="2" t="str" cm="1">
        <f t="array" ref="K7">_xlfn.IFS(ISBLANK(D7),"SwingState",D7 = 3, "Model Rep",D7=4,"Model Dem",D7&lt;3,"R",D7&gt;3,"D")</f>
        <v>Model Dem</v>
      </c>
      <c r="P7" s="2" t="s">
        <v>11</v>
      </c>
      <c r="Q7" s="16">
        <v>-2.1856879999999999E-2</v>
      </c>
      <c r="U7" s="17"/>
      <c r="V7" s="17"/>
      <c r="W7" s="17"/>
      <c r="X7" s="17"/>
    </row>
    <row r="8" spans="1:24" ht="18" x14ac:dyDescent="0.2">
      <c r="A8" s="2" t="str" cm="1">
        <f t="array" ref="A8">_xlfn.IFS(ISBLANK(D8),"SwingState",D8 = 3, "SwingState",D8=4,"SwingState",D8&lt;3,"R",D8&gt;3,"D")</f>
        <v>D</v>
      </c>
      <c r="B8" s="10" t="s">
        <v>35</v>
      </c>
      <c r="C8" s="2">
        <v>7</v>
      </c>
      <c r="D8" s="2">
        <v>6</v>
      </c>
      <c r="E8" s="19">
        <v>41.603220999999998</v>
      </c>
      <c r="F8" s="19">
        <v>-73.087749000000002</v>
      </c>
      <c r="K8" s="2" t="str" cm="1">
        <f t="array" ref="K8">_xlfn.IFS(ISBLANK(D8),"SwingState",D8 = 3, "Model Rep",D8=4,"Model Dem",D8&lt;3,"R",D8&gt;3,"D")</f>
        <v>D</v>
      </c>
      <c r="P8" s="2" t="s">
        <v>12</v>
      </c>
      <c r="Q8" s="16">
        <v>1.5908700000000001E-3</v>
      </c>
      <c r="U8" s="17"/>
      <c r="V8" s="17"/>
      <c r="W8" s="17"/>
      <c r="X8" s="17"/>
    </row>
    <row r="9" spans="1:24" ht="18" x14ac:dyDescent="0.2">
      <c r="A9" s="2" t="str" cm="1">
        <f t="array" ref="A9">_xlfn.IFS(ISBLANK(D9),"SwingState",D9 = 3, "SwingState",D9=4,"SwingState",D9&lt;3,"R",D9&gt;3,"D")</f>
        <v>D</v>
      </c>
      <c r="B9" s="10" t="s">
        <v>36</v>
      </c>
      <c r="C9" s="2">
        <v>3</v>
      </c>
      <c r="D9" s="2">
        <v>6</v>
      </c>
      <c r="E9" s="19">
        <v>38.910831999999999</v>
      </c>
      <c r="F9" s="19">
        <v>-75.527670000000001</v>
      </c>
      <c r="G9" s="17"/>
      <c r="H9" s="17"/>
      <c r="K9" s="2" t="str" cm="1">
        <f t="array" ref="K9">_xlfn.IFS(ISBLANK(D9),"SwingState",D9 = 3, "Model Rep",D9=4,"Model Dem",D9&lt;3,"R",D9&gt;3,"D")</f>
        <v>D</v>
      </c>
      <c r="P9" s="2" t="s">
        <v>13</v>
      </c>
      <c r="Q9" s="16">
        <v>-3.4168530000000003E-2</v>
      </c>
      <c r="U9" s="17"/>
      <c r="V9" s="17"/>
      <c r="W9" s="17"/>
      <c r="X9" s="17"/>
    </row>
    <row r="10" spans="1:24" ht="29" x14ac:dyDescent="0.2">
      <c r="A10" s="2" t="str" cm="1">
        <f t="array" ref="A10">_xlfn.IFS(ISBLANK(D10),"SwingState",D10 = 3, "SwingState",D10=4,"SwingState",D10&lt;3,"R",D10&gt;3,"D")</f>
        <v>D</v>
      </c>
      <c r="B10" s="10" t="s">
        <v>37</v>
      </c>
      <c r="C10" s="2">
        <v>3</v>
      </c>
      <c r="D10" s="2">
        <v>6</v>
      </c>
      <c r="E10" s="19">
        <v>38.905985000000001</v>
      </c>
      <c r="F10" s="19">
        <v>-77.033417999999998</v>
      </c>
      <c r="K10" s="2" t="str" cm="1">
        <f t="array" ref="K10">_xlfn.IFS(ISBLANK(D10),"SwingState",D10 = 3, "Model Rep",D10=4,"Model Dem",D10&lt;3,"R",D10&gt;3,"D")</f>
        <v>D</v>
      </c>
      <c r="P10" s="2" t="s">
        <v>14</v>
      </c>
      <c r="Q10" s="16">
        <v>7.9394279999999998E-2</v>
      </c>
      <c r="U10" s="17"/>
      <c r="V10" s="17"/>
      <c r="W10" s="17"/>
      <c r="X10" s="17"/>
    </row>
    <row r="11" spans="1:24" ht="18" x14ac:dyDescent="0.2">
      <c r="A11" s="2" t="str" cm="1">
        <f t="array" ref="A11">_xlfn.IFS(ISBLANK(D11),"SwingState",D11 = 3, "SwingState",D11=4,"SwingState",D11&lt;3,"R",D11&gt;3,"D")</f>
        <v>SwingState</v>
      </c>
      <c r="B11" s="10" t="s">
        <v>13</v>
      </c>
      <c r="C11" s="2">
        <v>29</v>
      </c>
      <c r="D11" s="2">
        <v>3</v>
      </c>
      <c r="E11" s="19">
        <v>27.664826999999999</v>
      </c>
      <c r="F11" s="19">
        <v>-81.515754000000001</v>
      </c>
      <c r="K11" s="2" t="str" cm="1">
        <f t="array" ref="K11">_xlfn.IFS(ISBLANK(D11),"SwingState",D11 = 3, "Model Rep",D11=4,"Model Dem",D11&lt;3,"R",D11&gt;3,"D")</f>
        <v>Model Rep</v>
      </c>
      <c r="P11" s="2" t="s">
        <v>15</v>
      </c>
      <c r="Q11" s="16">
        <v>-6.4152050000000002E-2</v>
      </c>
      <c r="U11" s="17"/>
      <c r="V11" s="17"/>
      <c r="W11" s="17"/>
      <c r="X11" s="17"/>
    </row>
    <row r="12" spans="1:24" ht="18" x14ac:dyDescent="0.2">
      <c r="A12" s="2" t="str" cm="1">
        <f t="array" ref="A12">_xlfn.IFS(ISBLANK(D12),"SwingState",D12 = 3, "SwingState",D12=4,"SwingState",D12&lt;3,"R",D12&gt;3,"D")</f>
        <v>R</v>
      </c>
      <c r="B12" s="10" t="s">
        <v>38</v>
      </c>
      <c r="C12" s="2">
        <v>16</v>
      </c>
      <c r="D12" s="2">
        <v>2</v>
      </c>
      <c r="E12" s="19">
        <v>32.157435</v>
      </c>
      <c r="F12" s="19">
        <v>-82.907122999999999</v>
      </c>
      <c r="K12" s="2" t="str" cm="1">
        <f t="array" ref="K12">_xlfn.IFS(ISBLANK(D12),"SwingState",D12 = 3, "Model Rep",D12=4,"Model Dem",D12&lt;3,"R",D12&gt;3,"D")</f>
        <v>R</v>
      </c>
      <c r="P12" s="2" t="s">
        <v>16</v>
      </c>
      <c r="Q12" s="16">
        <v>7.2694010000000003E-2</v>
      </c>
      <c r="U12" s="17"/>
      <c r="V12" s="17"/>
      <c r="W12" s="17"/>
      <c r="X12" s="17"/>
    </row>
    <row r="13" spans="1:24" ht="18" x14ac:dyDescent="0.2">
      <c r="A13" s="2" t="str" cm="1">
        <f t="array" ref="A13">_xlfn.IFS(ISBLANK(D13),"SwingState",D13 = 3, "SwingState",D13=4,"SwingState",D13&lt;3,"R",D13&gt;3,"D")</f>
        <v>D</v>
      </c>
      <c r="B13" s="10" t="s">
        <v>39</v>
      </c>
      <c r="C13" s="2">
        <v>4</v>
      </c>
      <c r="D13" s="2">
        <v>6</v>
      </c>
      <c r="E13" s="19">
        <v>19.898682000000001</v>
      </c>
      <c r="F13" s="19">
        <v>-155.66585699999999</v>
      </c>
      <c r="K13" s="2" t="str" cm="1">
        <f t="array" ref="K13">_xlfn.IFS(ISBLANK(D13),"SwingState",D13 = 3, "Model Rep",D13=4,"Model Dem",D13&lt;3,"R",D13&gt;3,"D")</f>
        <v>D</v>
      </c>
      <c r="P13" s="2" t="s">
        <v>17</v>
      </c>
      <c r="Q13" s="16">
        <v>6.4423500000000003E-3</v>
      </c>
      <c r="U13" s="17"/>
      <c r="V13" s="17"/>
      <c r="W13" s="17"/>
      <c r="X13" s="17"/>
    </row>
    <row r="14" spans="1:24" ht="34" x14ac:dyDescent="0.2">
      <c r="A14" s="2" t="str" cm="1">
        <f t="array" ref="A14">_xlfn.IFS(ISBLANK(D14),"SwingState",D14 = 3, "SwingState",D14=4,"SwingState",D14&lt;3,"R",D14&gt;3,"D")</f>
        <v>R</v>
      </c>
      <c r="B14" s="10" t="s">
        <v>40</v>
      </c>
      <c r="C14" s="2">
        <v>4</v>
      </c>
      <c r="D14" s="2">
        <v>1</v>
      </c>
      <c r="E14" s="19">
        <v>44.068201999999999</v>
      </c>
      <c r="F14" s="19">
        <v>-114.742041</v>
      </c>
      <c r="K14" s="2" t="str" cm="1">
        <f t="array" ref="K14">_xlfn.IFS(ISBLANK(D14),"SwingState",D14 = 3, "Model Rep",D14=4,"Model Dem",D14&lt;3,"R",D14&gt;3,"D")</f>
        <v>R</v>
      </c>
      <c r="P14" s="2" t="s">
        <v>18</v>
      </c>
      <c r="Q14" s="16">
        <v>4.6465449999999998E-2</v>
      </c>
      <c r="U14" s="17"/>
      <c r="V14" s="17"/>
      <c r="W14" s="17"/>
      <c r="X14" s="17"/>
    </row>
    <row r="15" spans="1:24" ht="34" x14ac:dyDescent="0.2">
      <c r="A15" s="2" t="str" cm="1">
        <f t="array" ref="A15">_xlfn.IFS(ISBLANK(D15),"SwingState",D15 = 3, "SwingState",D15=4,"SwingState",D15&lt;3,"R",D15&gt;3,"D")</f>
        <v>D</v>
      </c>
      <c r="B15" s="10" t="s">
        <v>41</v>
      </c>
      <c r="C15" s="2">
        <v>20</v>
      </c>
      <c r="D15" s="2">
        <v>6</v>
      </c>
      <c r="E15" s="19">
        <v>40.633125</v>
      </c>
      <c r="F15" s="19">
        <v>-89.398527999999999</v>
      </c>
      <c r="K15" s="2" t="str" cm="1">
        <f t="array" ref="K15">_xlfn.IFS(ISBLANK(D15),"SwingState",D15 = 3, "Model Rep",D15=4,"Model Dem",D15&lt;3,"R",D15&gt;3,"D")</f>
        <v>D</v>
      </c>
      <c r="P15" s="2" t="s">
        <v>19</v>
      </c>
      <c r="Q15" s="16">
        <v>-2.753968E-2</v>
      </c>
      <c r="U15" s="17"/>
      <c r="V15" s="17"/>
      <c r="W15" s="17"/>
      <c r="X15" s="17"/>
    </row>
    <row r="16" spans="1:24" ht="18" x14ac:dyDescent="0.2">
      <c r="A16" s="2" t="str" cm="1">
        <f t="array" ref="A16">_xlfn.IFS(ISBLANK(D16),"SwingState",D16 = 3, "SwingState",D16=4,"SwingState",D16&lt;3,"R",D16&gt;3,"D")</f>
        <v>R</v>
      </c>
      <c r="B16" s="10" t="s">
        <v>42</v>
      </c>
      <c r="C16" s="2">
        <v>11</v>
      </c>
      <c r="D16" s="2">
        <v>1</v>
      </c>
      <c r="E16" s="19">
        <v>40.551217000000001</v>
      </c>
      <c r="F16" s="19">
        <v>-85.602363999999994</v>
      </c>
      <c r="K16" s="2" t="str" cm="1">
        <f t="array" ref="K16">_xlfn.IFS(ISBLANK(D16),"SwingState",D16 = 3, "Model Rep",D16=4,"Model Dem",D16&lt;3,"R",D16&gt;3,"D")</f>
        <v>R</v>
      </c>
      <c r="P16" s="2" t="s">
        <v>20</v>
      </c>
      <c r="Q16" s="16">
        <v>-2.8092500000000001E-3</v>
      </c>
      <c r="U16" s="17"/>
      <c r="V16" s="17"/>
      <c r="W16" s="17"/>
      <c r="X16" s="17"/>
    </row>
    <row r="17" spans="1:24" ht="18" x14ac:dyDescent="0.2">
      <c r="A17" s="2" t="str" cm="1">
        <f t="array" ref="A17">_xlfn.IFS(ISBLANK(D17),"SwingState",D17 = 3, "SwingState",D17=4,"SwingState",D17&lt;3,"R",D17&gt;3,"D")</f>
        <v>SwingState</v>
      </c>
      <c r="B17" s="10" t="s">
        <v>15</v>
      </c>
      <c r="C17" s="2">
        <v>6</v>
      </c>
      <c r="D17" s="2">
        <v>3</v>
      </c>
      <c r="E17" s="19">
        <v>41.878003</v>
      </c>
      <c r="F17" s="19">
        <v>-93.097701999999998</v>
      </c>
      <c r="K17" s="2" t="str" cm="1">
        <f t="array" ref="K17">_xlfn.IFS(ISBLANK(D17),"SwingState",D17 = 3, "Model Rep",D17=4,"Model Dem",D17&lt;3,"R",D17&gt;3,"D")</f>
        <v>Model Rep</v>
      </c>
      <c r="P17" s="2" t="s">
        <v>21</v>
      </c>
      <c r="Q17" s="16">
        <v>6.1988099999999999E-3</v>
      </c>
      <c r="U17" s="17"/>
      <c r="V17" s="17"/>
      <c r="W17" s="17"/>
      <c r="X17" s="17"/>
    </row>
    <row r="18" spans="1:24" ht="18" x14ac:dyDescent="0.2">
      <c r="A18" s="2" t="str" cm="1">
        <f t="array" ref="A18">_xlfn.IFS(ISBLANK(D18),"SwingState",D18 = 3, "SwingState",D18=4,"SwingState",D18&lt;3,"R",D18&gt;3,"D")</f>
        <v>R</v>
      </c>
      <c r="B18" s="10" t="s">
        <v>43</v>
      </c>
      <c r="C18" s="2">
        <v>6</v>
      </c>
      <c r="D18" s="2">
        <v>1</v>
      </c>
      <c r="E18" s="19">
        <v>39.011901999999999</v>
      </c>
      <c r="F18" s="19">
        <v>-98.484245999999999</v>
      </c>
      <c r="K18" s="2" t="str" cm="1">
        <f t="array" ref="K18">_xlfn.IFS(ISBLANK(D18),"SwingState",D18 = 3, "Model Rep",D18=4,"Model Dem",D18&lt;3,"R",D18&gt;3,"D")</f>
        <v>R</v>
      </c>
      <c r="Q18" s="12"/>
      <c r="U18" s="17"/>
      <c r="V18" s="17"/>
      <c r="W18" s="17"/>
      <c r="X18" s="17"/>
    </row>
    <row r="19" spans="1:24" ht="18" x14ac:dyDescent="0.2">
      <c r="A19" s="2" t="str" cm="1">
        <f t="array" ref="A19">_xlfn.IFS(ISBLANK(D19),"SwingState",D19 = 3, "SwingState",D19=4,"SwingState",D19&lt;3,"R",D19&gt;3,"D")</f>
        <v>R</v>
      </c>
      <c r="B19" s="10" t="s">
        <v>44</v>
      </c>
      <c r="C19" s="2">
        <v>8</v>
      </c>
      <c r="D19" s="2">
        <v>1</v>
      </c>
      <c r="E19" s="19">
        <v>37.839333000000003</v>
      </c>
      <c r="F19" s="19">
        <v>-84.270017999999993</v>
      </c>
      <c r="K19" s="2" t="str" cm="1">
        <f t="array" ref="K19">_xlfn.IFS(ISBLANK(D19),"SwingState",D19 = 3, "Model Rep",D19=4,"Model Dem",D19&lt;3,"R",D19&gt;3,"D")</f>
        <v>R</v>
      </c>
      <c r="U19" s="17"/>
      <c r="V19" s="17"/>
      <c r="W19" s="17"/>
      <c r="X19" s="17"/>
    </row>
    <row r="20" spans="1:24" ht="18" x14ac:dyDescent="0.2">
      <c r="A20" s="2" t="str" cm="1">
        <f t="array" ref="A20">_xlfn.IFS(ISBLANK(D20),"SwingState",D20 = 3, "SwingState",D20=4,"SwingState",D20&lt;3,"R",D20&gt;3,"D")</f>
        <v>R</v>
      </c>
      <c r="B20" s="10" t="s">
        <v>45</v>
      </c>
      <c r="C20" s="2">
        <v>8</v>
      </c>
      <c r="D20" s="2">
        <v>1</v>
      </c>
      <c r="E20" s="19">
        <v>31.244823</v>
      </c>
      <c r="F20" s="19">
        <v>-92.145024000000006</v>
      </c>
      <c r="K20" s="2" t="str" cm="1">
        <f t="array" ref="K20">_xlfn.IFS(ISBLANK(D20),"SwingState",D20 = 3, "Model Rep",D20=4,"Model Dem",D20&lt;3,"R",D20&gt;3,"D")</f>
        <v>R</v>
      </c>
      <c r="U20" s="17"/>
      <c r="V20" s="17"/>
      <c r="W20" s="17"/>
      <c r="X20" s="17"/>
    </row>
    <row r="21" spans="1:24" ht="18" x14ac:dyDescent="0.2">
      <c r="A21" s="2" t="str" cm="1">
        <f t="array" ref="A21">_xlfn.IFS(ISBLANK(D21),"SwingState",D21 = 3, "SwingState",D21=4,"SwingState",D21&lt;3,"R",D21&gt;3,"D")</f>
        <v>D</v>
      </c>
      <c r="B21" s="10" t="s">
        <v>46</v>
      </c>
      <c r="C21" s="2">
        <v>4</v>
      </c>
      <c r="D21" s="2">
        <v>5</v>
      </c>
      <c r="E21" s="19">
        <v>45.253782999999999</v>
      </c>
      <c r="F21" s="19">
        <v>-69.445469000000003</v>
      </c>
      <c r="K21" s="2" t="str" cm="1">
        <f t="array" ref="K21">_xlfn.IFS(ISBLANK(D21),"SwingState",D21 = 3, "Model Rep",D21=4,"Model Dem",D21&lt;3,"R",D21&gt;3,"D")</f>
        <v>D</v>
      </c>
      <c r="U21" s="17"/>
      <c r="V21" s="17"/>
      <c r="W21" s="17"/>
      <c r="X21" s="17"/>
    </row>
    <row r="22" spans="1:24" ht="18" x14ac:dyDescent="0.2">
      <c r="A22" s="2" t="str" cm="1">
        <f t="array" ref="A22">_xlfn.IFS(ISBLANK(D22),"SwingState",D22 = 3, "SwingState",D22=4,"SwingState",D22&lt;3,"R",D22&gt;3,"D")</f>
        <v>D</v>
      </c>
      <c r="B22" s="10" t="s">
        <v>47</v>
      </c>
      <c r="C22" s="2">
        <v>10</v>
      </c>
      <c r="D22" s="2">
        <v>6</v>
      </c>
      <c r="E22" s="19">
        <v>39.045755</v>
      </c>
      <c r="F22" s="19">
        <v>-76.641271000000003</v>
      </c>
      <c r="K22" s="2" t="str" cm="1">
        <f t="array" ref="K22">_xlfn.IFS(ISBLANK(D22),"SwingState",D22 = 3, "Model Rep",D22=4,"Model Dem",D22&lt;3,"R",D22&gt;3,"D")</f>
        <v>D</v>
      </c>
      <c r="U22" s="17"/>
      <c r="V22" s="17"/>
      <c r="W22" s="17"/>
      <c r="X22" s="17"/>
    </row>
    <row r="23" spans="1:24" ht="29" x14ac:dyDescent="0.2">
      <c r="A23" s="2" t="str" cm="1">
        <f t="array" ref="A23">_xlfn.IFS(ISBLANK(D23),"SwingState",D23 = 3, "SwingState",D23=4,"SwingState",D23&lt;3,"R",D23&gt;3,"D")</f>
        <v>D</v>
      </c>
      <c r="B23" s="10" t="s">
        <v>48</v>
      </c>
      <c r="C23" s="2">
        <v>11</v>
      </c>
      <c r="D23" s="2">
        <v>6</v>
      </c>
      <c r="E23" s="19">
        <v>42.407210999999997</v>
      </c>
      <c r="F23" s="19">
        <v>-71.382436999999996</v>
      </c>
      <c r="K23" s="2" t="str" cm="1">
        <f t="array" ref="K23">_xlfn.IFS(ISBLANK(D23),"SwingState",D23 = 3, "Model Rep",D23=4,"Model Dem",D23&lt;3,"R",D23&gt;3,"D")</f>
        <v>D</v>
      </c>
      <c r="U23" s="17"/>
      <c r="V23" s="17"/>
      <c r="W23" s="17"/>
      <c r="X23" s="17"/>
    </row>
    <row r="24" spans="1:24" ht="18" x14ac:dyDescent="0.2">
      <c r="A24" s="2" t="str" cm="1">
        <f t="array" ref="A24">_xlfn.IFS(ISBLANK(D24),"SwingState",D24 = 3, "SwingState",D24=4,"SwingState",D24&lt;3,"R",D24&gt;3,"D")</f>
        <v>SwingState</v>
      </c>
      <c r="B24" s="10" t="s">
        <v>12</v>
      </c>
      <c r="C24" s="2">
        <v>16</v>
      </c>
      <c r="D24" s="2">
        <v>4</v>
      </c>
      <c r="E24" s="19">
        <v>44.314844000000001</v>
      </c>
      <c r="F24" s="19">
        <v>-85.602363999999994</v>
      </c>
      <c r="K24" s="2" t="str" cm="1">
        <f t="array" ref="K24">_xlfn.IFS(ISBLANK(D24),"SwingState",D24 = 3, "Model Rep",D24=4,"Model Dem",D24&lt;3,"R",D24&gt;3,"D")</f>
        <v>Model Dem</v>
      </c>
      <c r="U24" s="17"/>
      <c r="V24" s="17"/>
      <c r="W24" s="17"/>
      <c r="X24" s="17"/>
    </row>
    <row r="25" spans="1:24" ht="18" x14ac:dyDescent="0.2">
      <c r="A25" s="2" t="str" cm="1">
        <f t="array" ref="A25">_xlfn.IFS(ISBLANK(D25),"SwingState",D25 = 3, "SwingState",D25=4,"SwingState",D25&lt;3,"R",D25&gt;3,"D")</f>
        <v>SwingState</v>
      </c>
      <c r="B25" s="10" t="s">
        <v>16</v>
      </c>
      <c r="C25" s="2">
        <v>10</v>
      </c>
      <c r="D25" s="2">
        <v>4</v>
      </c>
      <c r="E25" s="19">
        <v>46.729553000000003</v>
      </c>
      <c r="F25" s="19">
        <v>-94.685900000000004</v>
      </c>
      <c r="K25" s="2" t="str" cm="1">
        <f t="array" ref="K25">_xlfn.IFS(ISBLANK(D25),"SwingState",D25 = 3, "Model Rep",D25=4,"Model Dem",D25&lt;3,"R",D25&gt;3,"D")</f>
        <v>Model Dem</v>
      </c>
      <c r="U25" s="17"/>
      <c r="V25" s="17"/>
      <c r="W25" s="17"/>
      <c r="X25" s="17"/>
    </row>
    <row r="26" spans="1:24" ht="18" x14ac:dyDescent="0.2">
      <c r="A26" s="2" t="str" cm="1">
        <f t="array" ref="A26">_xlfn.IFS(ISBLANK(D26),"SwingState",D26 = 3, "SwingState",D26=4,"SwingState",D26&lt;3,"R",D26&gt;3,"D")</f>
        <v>R</v>
      </c>
      <c r="B26" s="10" t="s">
        <v>49</v>
      </c>
      <c r="C26" s="2">
        <v>6</v>
      </c>
      <c r="D26" s="2">
        <v>1</v>
      </c>
      <c r="E26" s="19">
        <v>32.354667999999997</v>
      </c>
      <c r="F26" s="19">
        <v>-89.398527999999999</v>
      </c>
      <c r="K26" s="2" t="str" cm="1">
        <f t="array" ref="K26">_xlfn.IFS(ISBLANK(D26),"SwingState",D26 = 3, "Model Rep",D26=4,"Model Dem",D26&lt;3,"R",D26&gt;3,"D")</f>
        <v>R</v>
      </c>
      <c r="U26" s="17"/>
      <c r="V26" s="17"/>
      <c r="W26" s="17"/>
      <c r="X26" s="17"/>
    </row>
    <row r="27" spans="1:24" ht="18" x14ac:dyDescent="0.2">
      <c r="A27" s="2" t="str" cm="1">
        <f t="array" ref="A27">_xlfn.IFS(ISBLANK(D27),"SwingState",D27 = 3, "SwingState",D27=4,"SwingState",D27&lt;3,"R",D27&gt;3,"D")</f>
        <v>R</v>
      </c>
      <c r="B27" s="10" t="s">
        <v>50</v>
      </c>
      <c r="C27" s="2">
        <v>6</v>
      </c>
      <c r="D27" s="2">
        <v>1</v>
      </c>
      <c r="E27" s="19">
        <v>37.964252999999999</v>
      </c>
      <c r="F27" s="19">
        <v>-91.831833000000003</v>
      </c>
      <c r="K27" s="2" t="str" cm="1">
        <f t="array" ref="K27">_xlfn.IFS(ISBLANK(D27),"SwingState",D27 = 3, "Model Rep",D27=4,"Model Dem",D27&lt;3,"R",D27&gt;3,"D")</f>
        <v>R</v>
      </c>
      <c r="U27" s="17"/>
      <c r="V27" s="17"/>
      <c r="W27" s="17"/>
      <c r="X27" s="17"/>
    </row>
    <row r="28" spans="1:24" ht="18" x14ac:dyDescent="0.2">
      <c r="A28" s="2" t="str" cm="1">
        <f t="array" ref="A28">_xlfn.IFS(ISBLANK(D28),"SwingState",D28 = 3, "SwingState",D28=4,"SwingState",D28&lt;3,"R",D28&gt;3,"D")</f>
        <v>R</v>
      </c>
      <c r="B28" s="10" t="s">
        <v>51</v>
      </c>
      <c r="C28" s="2">
        <v>10</v>
      </c>
      <c r="D28" s="2">
        <v>1</v>
      </c>
      <c r="E28" s="19">
        <v>46.879682000000003</v>
      </c>
      <c r="F28" s="19">
        <v>-110.362566</v>
      </c>
      <c r="K28" s="2" t="str" cm="1">
        <f t="array" ref="K28">_xlfn.IFS(ISBLANK(D28),"SwingState",D28 = 3, "Model Rep",D28=4,"Model Dem",D28&lt;3,"R",D28&gt;3,"D")</f>
        <v>R</v>
      </c>
      <c r="U28" s="17"/>
      <c r="V28" s="17"/>
      <c r="W28" s="17"/>
      <c r="X28" s="17"/>
    </row>
    <row r="29" spans="1:24" ht="18" x14ac:dyDescent="0.2">
      <c r="A29" s="2" t="str" cm="1">
        <f t="array" ref="A29">_xlfn.IFS(ISBLANK(D29),"SwingState",D29 = 3, "SwingState",D29=4,"SwingState",D29&lt;3,"R",D29&gt;3,"D")</f>
        <v>R</v>
      </c>
      <c r="B29" s="10" t="s">
        <v>52</v>
      </c>
      <c r="C29" s="2">
        <v>5</v>
      </c>
      <c r="D29" s="2">
        <v>1</v>
      </c>
      <c r="E29" s="19">
        <v>41.492536999999999</v>
      </c>
      <c r="F29" s="19">
        <v>-99.901813000000004</v>
      </c>
      <c r="K29" s="2" t="str" cm="1">
        <f t="array" ref="K29">_xlfn.IFS(ISBLANK(D29),"SwingState",D29 = 3, "Model Rep",D29=4,"Model Dem",D29&lt;3,"R",D29&gt;3,"D")</f>
        <v>R</v>
      </c>
      <c r="U29" s="17"/>
      <c r="V29" s="17"/>
      <c r="W29" s="17"/>
      <c r="X29" s="17"/>
    </row>
    <row r="30" spans="1:24" ht="18" x14ac:dyDescent="0.2">
      <c r="A30" s="2" t="str" cm="1">
        <f t="array" ref="A30">_xlfn.IFS(ISBLANK(D30),"SwingState",D30 = 3, "SwingState",D30=4,"SwingState",D30&lt;3,"R",D30&gt;3,"D")</f>
        <v>SwingState</v>
      </c>
      <c r="B30" s="10" t="s">
        <v>17</v>
      </c>
      <c r="C30" s="2">
        <v>6</v>
      </c>
      <c r="D30" s="2">
        <v>4</v>
      </c>
      <c r="E30" s="19">
        <v>38.802610000000001</v>
      </c>
      <c r="F30" s="19">
        <v>-116.419389</v>
      </c>
      <c r="K30" s="2" t="str" cm="1">
        <f t="array" ref="K30">_xlfn.IFS(ISBLANK(D30),"SwingState",D30 = 3, "Model Rep",D30=4,"Model Dem",D30&lt;3,"R",D30&gt;3,"D")</f>
        <v>Model Dem</v>
      </c>
      <c r="U30" s="17"/>
      <c r="V30" s="17"/>
      <c r="W30" s="17"/>
      <c r="X30" s="17"/>
    </row>
    <row r="31" spans="1:24" ht="29" x14ac:dyDescent="0.2">
      <c r="A31" s="2" t="str" cm="1">
        <f t="array" ref="A31">_xlfn.IFS(ISBLANK(D31),"SwingState",D31 = 3, "SwingState",D31=4,"SwingState",D31&lt;3,"R",D31&gt;3,"D")</f>
        <v>SwingState</v>
      </c>
      <c r="B31" s="10" t="s">
        <v>18</v>
      </c>
      <c r="C31" s="2">
        <v>4</v>
      </c>
      <c r="D31" s="2">
        <v>4</v>
      </c>
      <c r="E31" s="19">
        <v>43.193852</v>
      </c>
      <c r="F31" s="19">
        <v>-71.572395</v>
      </c>
      <c r="K31" s="2" t="str" cm="1">
        <f t="array" ref="K31">_xlfn.IFS(ISBLANK(D31),"SwingState",D31 = 3, "Model Rep",D31=4,"Model Dem",D31&lt;3,"R",D31&gt;3,"D")</f>
        <v>Model Dem</v>
      </c>
      <c r="U31" s="17"/>
      <c r="V31" s="17"/>
      <c r="W31" s="17"/>
      <c r="X31" s="17"/>
    </row>
    <row r="32" spans="1:24" ht="18" x14ac:dyDescent="0.2">
      <c r="A32" s="2" t="str" cm="1">
        <f t="array" ref="A32">_xlfn.IFS(ISBLANK(D32),"SwingState",D32 = 3, "SwingState",D32=4,"SwingState",D32&lt;3,"R",D32&gt;3,"D")</f>
        <v>D</v>
      </c>
      <c r="B32" s="10" t="s">
        <v>53</v>
      </c>
      <c r="C32" s="2">
        <v>14</v>
      </c>
      <c r="D32" s="2">
        <v>6</v>
      </c>
      <c r="E32" s="19">
        <v>40.058323999999999</v>
      </c>
      <c r="F32" s="19">
        <v>-74.405660999999995</v>
      </c>
      <c r="K32" s="2" t="str" cm="1">
        <f t="array" ref="K32">_xlfn.IFS(ISBLANK(D32),"SwingState",D32 = 3, "Model Rep",D32=4,"Model Dem",D32&lt;3,"R",D32&gt;3,"D")</f>
        <v>D</v>
      </c>
      <c r="U32" s="17"/>
      <c r="V32" s="17"/>
      <c r="W32" s="17"/>
      <c r="X32" s="17"/>
    </row>
    <row r="33" spans="1:24" ht="18" x14ac:dyDescent="0.2">
      <c r="A33" s="2" t="str" cm="1">
        <f t="array" ref="A33">_xlfn.IFS(ISBLANK(D33),"SwingState",D33 = 3, "SwingState",D33=4,"SwingState",D33&lt;3,"R",D33&gt;3,"D")</f>
        <v>D</v>
      </c>
      <c r="B33" s="10" t="s">
        <v>54</v>
      </c>
      <c r="C33" s="2">
        <v>5</v>
      </c>
      <c r="D33" s="2">
        <v>6</v>
      </c>
      <c r="E33" s="19">
        <v>34.972729999999999</v>
      </c>
      <c r="F33" s="19">
        <v>-105.032363</v>
      </c>
      <c r="K33" s="2" t="str" cm="1">
        <f t="array" ref="K33">_xlfn.IFS(ISBLANK(D33),"SwingState",D33 = 3, "Model Rep",D33=4,"Model Dem",D33&lt;3,"R",D33&gt;3,"D")</f>
        <v>D</v>
      </c>
      <c r="U33" s="17"/>
      <c r="V33" s="17"/>
      <c r="W33" s="17"/>
      <c r="X33" s="17"/>
    </row>
    <row r="34" spans="1:24" ht="18" x14ac:dyDescent="0.2">
      <c r="A34" s="2" t="str" cm="1">
        <f t="array" ref="A34">_xlfn.IFS(ISBLANK(D34),"SwingState",D34 = 3, "SwingState",D34=4,"SwingState",D34&lt;3,"R",D34&gt;3,"D")</f>
        <v>D</v>
      </c>
      <c r="B34" s="10" t="s">
        <v>55</v>
      </c>
      <c r="C34" s="2">
        <v>29</v>
      </c>
      <c r="D34" s="2">
        <v>6</v>
      </c>
      <c r="E34" s="19">
        <v>43.299427999999999</v>
      </c>
      <c r="F34" s="19">
        <v>-74.217933000000002</v>
      </c>
      <c r="K34" s="2" t="str" cm="1">
        <f t="array" ref="K34">_xlfn.IFS(ISBLANK(D34),"SwingState",D34 = 3, "Model Rep",D34=4,"Model Dem",D34&lt;3,"R",D34&gt;3,"D")</f>
        <v>D</v>
      </c>
      <c r="U34" s="17"/>
      <c r="V34" s="17"/>
      <c r="W34" s="17"/>
      <c r="X34" s="17"/>
    </row>
    <row r="35" spans="1:24" ht="29" x14ac:dyDescent="0.2">
      <c r="A35" s="2" t="str" cm="1">
        <f t="array" ref="A35">_xlfn.IFS(ISBLANK(D35),"SwingState",D35 = 3, "SwingState",D35=4,"SwingState",D35&lt;3,"R",D35&gt;3,"D")</f>
        <v>SwingState</v>
      </c>
      <c r="B35" s="10" t="s">
        <v>19</v>
      </c>
      <c r="C35" s="2">
        <v>15</v>
      </c>
      <c r="D35" s="2">
        <v>3</v>
      </c>
      <c r="E35" s="19">
        <v>35.759573000000003</v>
      </c>
      <c r="F35" s="19">
        <v>-79.019300000000001</v>
      </c>
      <c r="K35" s="2" t="str" cm="1">
        <f t="array" ref="K35">_xlfn.IFS(ISBLANK(D35),"SwingState",D35 = 3, "Model Rep",D35=4,"Model Dem",D35&lt;3,"R",D35&gt;3,"D")</f>
        <v>Model Rep</v>
      </c>
      <c r="U35" s="17"/>
      <c r="V35" s="17"/>
      <c r="W35" s="17"/>
      <c r="X35" s="17"/>
    </row>
    <row r="36" spans="1:24" ht="29" x14ac:dyDescent="0.2">
      <c r="A36" s="2" t="str" cm="1">
        <f t="array" ref="A36">_xlfn.IFS(ISBLANK(D36),"SwingState",D36 = 3, "SwingState",D36=4,"SwingState",D36&lt;3,"R",D36&gt;3,"D")</f>
        <v>R</v>
      </c>
      <c r="B36" s="10" t="s">
        <v>56</v>
      </c>
      <c r="C36" s="2">
        <v>3</v>
      </c>
      <c r="D36" s="2">
        <v>1</v>
      </c>
      <c r="E36" s="19">
        <v>47.551493000000001</v>
      </c>
      <c r="F36" s="19">
        <v>-101.00201199999999</v>
      </c>
      <c r="K36" s="2" t="str" cm="1">
        <f t="array" ref="K36">_xlfn.IFS(ISBLANK(D36),"SwingState",D36 = 3, "Model Rep",D36=4,"Model Dem",D36&lt;3,"R",D36&gt;3,"D")</f>
        <v>R</v>
      </c>
      <c r="U36" s="17"/>
      <c r="V36" s="17"/>
      <c r="W36" s="17"/>
      <c r="X36" s="17"/>
    </row>
    <row r="37" spans="1:24" ht="18" x14ac:dyDescent="0.2">
      <c r="A37" s="2" t="str" cm="1">
        <f t="array" ref="A37">_xlfn.IFS(ISBLANK(D37),"SwingState",D37 = 3, "SwingState",D37=4,"SwingState",D37&lt;3,"R",D37&gt;3,"D")</f>
        <v>SwingState</v>
      </c>
      <c r="B37" s="10" t="s">
        <v>10</v>
      </c>
      <c r="C37" s="2">
        <v>18</v>
      </c>
      <c r="D37" s="2">
        <v>4</v>
      </c>
      <c r="E37" s="19">
        <v>40.417287000000002</v>
      </c>
      <c r="F37" s="19">
        <v>-82.907122999999999</v>
      </c>
      <c r="K37" s="2" t="str" cm="1">
        <f t="array" ref="K37">_xlfn.IFS(ISBLANK(D37),"SwingState",D37 = 3, "Model Rep",D37=4,"Model Dem",D37&lt;3,"R",D37&gt;3,"D")</f>
        <v>Model Dem</v>
      </c>
      <c r="U37" s="17"/>
      <c r="V37" s="17"/>
      <c r="W37" s="17"/>
      <c r="X37" s="17"/>
    </row>
    <row r="38" spans="1:24" ht="18" x14ac:dyDescent="0.2">
      <c r="A38" s="2" t="str" cm="1">
        <f t="array" ref="A38">_xlfn.IFS(ISBLANK(D38),"SwingState",D38 = 3, "SwingState",D38=4,"SwingState",D38&lt;3,"R",D38&gt;3,"D")</f>
        <v>R</v>
      </c>
      <c r="B38" s="10" t="s">
        <v>57</v>
      </c>
      <c r="C38" s="2">
        <v>7</v>
      </c>
      <c r="D38" s="2">
        <v>1</v>
      </c>
      <c r="E38" s="19">
        <v>35.007752000000004</v>
      </c>
      <c r="F38" s="19">
        <v>-97.092877000000001</v>
      </c>
      <c r="K38" s="2" t="str" cm="1">
        <f t="array" ref="K38">_xlfn.IFS(ISBLANK(D38),"SwingState",D38 = 3, "Model Rep",D38=4,"Model Dem",D38&lt;3,"R",D38&gt;3,"D")</f>
        <v>R</v>
      </c>
      <c r="U38" s="17"/>
      <c r="V38" s="17"/>
      <c r="W38" s="17"/>
      <c r="X38" s="17"/>
    </row>
    <row r="39" spans="1:24" ht="18" x14ac:dyDescent="0.2">
      <c r="A39" s="2" t="str" cm="1">
        <f t="array" ref="A39">_xlfn.IFS(ISBLANK(D39),"SwingState",D39 = 3, "SwingState",D39=4,"SwingState",D39&lt;3,"R",D39&gt;3,"D")</f>
        <v>D</v>
      </c>
      <c r="B39" s="10" t="s">
        <v>58</v>
      </c>
      <c r="C39" s="2">
        <v>7</v>
      </c>
      <c r="D39" s="2">
        <v>6</v>
      </c>
      <c r="E39" s="19">
        <v>43.804133</v>
      </c>
      <c r="F39" s="19">
        <v>-120.55420100000001</v>
      </c>
      <c r="K39" s="2" t="str" cm="1">
        <f t="array" ref="K39">_xlfn.IFS(ISBLANK(D39),"SwingState",D39 = 3, "Model Rep",D39=4,"Model Dem",D39&lt;3,"R",D39&gt;3,"D")</f>
        <v>D</v>
      </c>
      <c r="U39" s="17"/>
      <c r="V39" s="17"/>
      <c r="W39" s="17"/>
      <c r="X39" s="17"/>
    </row>
    <row r="40" spans="1:24" ht="29" x14ac:dyDescent="0.2">
      <c r="A40" s="2" t="str" cm="1">
        <f t="array" ref="A40">_xlfn.IFS(ISBLANK(D40),"SwingState",D40 = 3, "SwingState",D40=4,"SwingState",D40&lt;3,"R",D40&gt;3,"D")</f>
        <v>SwingState</v>
      </c>
      <c r="B40" s="10" t="s">
        <v>11</v>
      </c>
      <c r="C40" s="2">
        <v>20</v>
      </c>
      <c r="D40" s="2">
        <v>3</v>
      </c>
      <c r="E40" s="19">
        <v>41.203322</v>
      </c>
      <c r="F40" s="19">
        <v>-77.194524999999999</v>
      </c>
      <c r="K40" s="2" t="str" cm="1">
        <f t="array" ref="K40">_xlfn.IFS(ISBLANK(D40),"SwingState",D40 = 3, "Model Rep",D40=4,"Model Dem",D40&lt;3,"R",D40&gt;3,"D")</f>
        <v>Model Rep</v>
      </c>
      <c r="U40" s="17"/>
      <c r="V40" s="17"/>
      <c r="W40" s="17"/>
      <c r="X40" s="17"/>
    </row>
    <row r="41" spans="1:24" ht="29" x14ac:dyDescent="0.2">
      <c r="A41" s="2" t="str" cm="1">
        <f t="array" ref="A41">_xlfn.IFS(ISBLANK(D41),"SwingState",D41 = 3, "SwingState",D41=4,"SwingState",D41&lt;3,"R",D41&gt;3,"D")</f>
        <v>D</v>
      </c>
      <c r="B41" s="10" t="s">
        <v>59</v>
      </c>
      <c r="C41" s="2">
        <v>4</v>
      </c>
      <c r="D41" s="2">
        <v>6</v>
      </c>
      <c r="E41" s="19">
        <v>18.220832999999999</v>
      </c>
      <c r="F41" s="19">
        <v>-66.590148999999997</v>
      </c>
      <c r="K41" s="2" t="str" cm="1">
        <f t="array" ref="K41">_xlfn.IFS(ISBLANK(D41),"SwingState",D41 = 3, "Model Rep",D41=4,"Model Dem",D41&lt;3,"R",D41&gt;3,"D")</f>
        <v>D</v>
      </c>
      <c r="U41" s="17"/>
      <c r="V41" s="17"/>
      <c r="W41" s="17"/>
      <c r="X41" s="17"/>
    </row>
    <row r="42" spans="1:24" ht="29" x14ac:dyDescent="0.2">
      <c r="A42" s="2" t="str" cm="1">
        <f t="array" ref="A42">_xlfn.IFS(ISBLANK(D42),"SwingState",D42 = 3, "SwingState",D42=4,"SwingState",D42&lt;3,"R",D42&gt;3,"D")</f>
        <v>R</v>
      </c>
      <c r="B42" s="10" t="s">
        <v>60</v>
      </c>
      <c r="C42" s="2">
        <v>9</v>
      </c>
      <c r="D42" s="2">
        <v>1</v>
      </c>
      <c r="E42" s="19">
        <v>41.580095</v>
      </c>
      <c r="F42" s="19">
        <v>-71.477429000000001</v>
      </c>
      <c r="K42" s="2" t="str" cm="1">
        <f t="array" ref="K42">_xlfn.IFS(ISBLANK(D42),"SwingState",D42 = 3, "Model Rep",D42=4,"Model Dem",D42&lt;3,"R",D42&gt;3,"D")</f>
        <v>R</v>
      </c>
      <c r="U42" s="17"/>
      <c r="V42" s="17"/>
      <c r="W42" s="17"/>
      <c r="X42" s="17"/>
    </row>
    <row r="43" spans="1:24" ht="29" x14ac:dyDescent="0.2">
      <c r="A43" s="2" t="str" cm="1">
        <f t="array" ref="A43">_xlfn.IFS(ISBLANK(D43),"SwingState",D43 = 3, "SwingState",D43=4,"SwingState",D43&lt;3,"R",D43&gt;3,"D")</f>
        <v>R</v>
      </c>
      <c r="B43" s="10" t="s">
        <v>61</v>
      </c>
      <c r="C43" s="2">
        <v>3</v>
      </c>
      <c r="D43" s="2">
        <v>1</v>
      </c>
      <c r="E43" s="19">
        <v>33.836081</v>
      </c>
      <c r="F43" s="19">
        <v>-81.163724999999999</v>
      </c>
      <c r="K43" s="2" t="str" cm="1">
        <f t="array" ref="K43">_xlfn.IFS(ISBLANK(D43),"SwingState",D43 = 3, "Model Rep",D43=4,"Model Dem",D43&lt;3,"R",D43&gt;3,"D")</f>
        <v>R</v>
      </c>
      <c r="U43" s="17"/>
      <c r="V43" s="17"/>
      <c r="W43" s="17"/>
      <c r="X43" s="17"/>
    </row>
    <row r="44" spans="1:24" ht="18" x14ac:dyDescent="0.2">
      <c r="A44" s="2" t="str" cm="1">
        <f t="array" ref="A44">_xlfn.IFS(ISBLANK(D44),"SwingState",D44 = 3, "SwingState",D44=4,"SwingState",D44&lt;3,"R",D44&gt;3,"D")</f>
        <v>R</v>
      </c>
      <c r="B44" s="10" t="s">
        <v>62</v>
      </c>
      <c r="C44" s="2">
        <v>11</v>
      </c>
      <c r="D44" s="2">
        <v>1</v>
      </c>
      <c r="E44" s="19">
        <v>43.969515000000001</v>
      </c>
      <c r="F44" s="19">
        <v>-99.901813000000004</v>
      </c>
      <c r="K44" s="2" t="str" cm="1">
        <f t="array" ref="K44">_xlfn.IFS(ISBLANK(D44),"SwingState",D44 = 3, "Model Rep",D44=4,"Model Dem",D44&lt;3,"R",D44&gt;3,"D")</f>
        <v>R</v>
      </c>
      <c r="U44" s="17"/>
      <c r="V44" s="17"/>
      <c r="W44" s="17"/>
      <c r="X44" s="17"/>
    </row>
    <row r="45" spans="1:24" ht="18" x14ac:dyDescent="0.2">
      <c r="A45" s="2" t="str" cm="1">
        <f t="array" ref="A45">_xlfn.IFS(ISBLANK(D45),"SwingState",D45 = 3, "SwingState",D45=4,"SwingState",D45&lt;3,"R",D45&gt;3,"D")</f>
        <v>R</v>
      </c>
      <c r="B45" s="10" t="s">
        <v>63</v>
      </c>
      <c r="C45" s="2">
        <v>38</v>
      </c>
      <c r="D45" s="2">
        <v>1</v>
      </c>
      <c r="E45" s="19">
        <v>35.517491</v>
      </c>
      <c r="F45" s="19">
        <v>-86.580447000000007</v>
      </c>
      <c r="K45" s="2" t="str" cm="1">
        <f t="array" ref="K45">_xlfn.IFS(ISBLANK(D45),"SwingState",D45 = 3, "Model Rep",D45=4,"Model Dem",D45&lt;3,"R",D45&gt;3,"D")</f>
        <v>R</v>
      </c>
      <c r="U45" s="17"/>
      <c r="V45" s="17"/>
      <c r="W45" s="17"/>
      <c r="X45" s="17"/>
    </row>
    <row r="46" spans="1:24" ht="18" x14ac:dyDescent="0.2">
      <c r="A46" s="2" t="str" cm="1">
        <f t="array" ref="A46">_xlfn.IFS(ISBLANK(D46),"SwingState",D46 = 3, "SwingState",D46=4,"SwingState",D46&lt;3,"R",D46&gt;3,"D")</f>
        <v>R</v>
      </c>
      <c r="B46" s="10" t="s">
        <v>64</v>
      </c>
      <c r="C46" s="2">
        <v>6</v>
      </c>
      <c r="D46" s="2">
        <v>1</v>
      </c>
      <c r="E46" s="19">
        <v>31.968599000000001</v>
      </c>
      <c r="F46" s="19">
        <v>-99.901813000000004</v>
      </c>
      <c r="K46" s="2" t="str" cm="1">
        <f t="array" ref="K46">_xlfn.IFS(ISBLANK(D46),"SwingState",D46 = 3, "Model Rep",D46=4,"Model Dem",D46&lt;3,"R",D46&gt;3,"D")</f>
        <v>R</v>
      </c>
      <c r="U46" s="17"/>
      <c r="V46" s="17"/>
      <c r="W46" s="17"/>
      <c r="X46" s="17"/>
    </row>
    <row r="47" spans="1:24" ht="18" x14ac:dyDescent="0.2">
      <c r="A47" s="2" t="str" cm="1">
        <f t="array" ref="A47">_xlfn.IFS(ISBLANK(D47),"SwingState",D47 = 3, "SwingState",D47=4,"SwingState",D47&lt;3,"R",D47&gt;3,"D")</f>
        <v>D</v>
      </c>
      <c r="B47" s="10" t="s">
        <v>65</v>
      </c>
      <c r="C47" s="2">
        <v>3</v>
      </c>
      <c r="D47" s="2">
        <v>6</v>
      </c>
      <c r="E47" s="19">
        <v>39.320979999999999</v>
      </c>
      <c r="F47" s="19">
        <v>-111.09373100000001</v>
      </c>
      <c r="K47" s="2" t="str" cm="1">
        <f t="array" ref="K47">_xlfn.IFS(ISBLANK(D47),"SwingState",D47 = 3, "Model Rep",D47=4,"Model Dem",D47&lt;3,"R",D47&gt;3,"D")</f>
        <v>D</v>
      </c>
      <c r="U47" s="17"/>
      <c r="V47" s="17"/>
      <c r="W47" s="17"/>
      <c r="X47" s="17"/>
    </row>
    <row r="48" spans="1:24" ht="18" x14ac:dyDescent="0.2">
      <c r="A48" s="2" t="str" cm="1">
        <f t="array" ref="A48">_xlfn.IFS(ISBLANK(D48),"SwingState",D48 = 3, "SwingState",D48=4,"SwingState",D48&lt;3,"R",D48&gt;3,"D")</f>
        <v>SwingState</v>
      </c>
      <c r="B48" s="10" t="s">
        <v>21</v>
      </c>
      <c r="C48" s="2">
        <v>13</v>
      </c>
      <c r="D48" s="2">
        <v>4</v>
      </c>
      <c r="E48" s="19">
        <v>44.558802999999997</v>
      </c>
      <c r="F48" s="19">
        <v>-72.577841000000006</v>
      </c>
      <c r="K48" s="2" t="str" cm="1">
        <f t="array" ref="K48">_xlfn.IFS(ISBLANK(D48),"SwingState",D48 = 3, "Model Rep",D48=4,"Model Dem",D48&lt;3,"R",D48&gt;3,"D")</f>
        <v>Model Dem</v>
      </c>
      <c r="U48" s="17"/>
      <c r="V48" s="17"/>
      <c r="W48" s="17"/>
      <c r="X48" s="17"/>
    </row>
    <row r="49" spans="1:24" ht="18" x14ac:dyDescent="0.2">
      <c r="A49" s="2" t="str" cm="1">
        <f t="array" ref="A49">_xlfn.IFS(ISBLANK(D49),"SwingState",D49 = 3, "SwingState",D49=4,"SwingState",D49&lt;3,"R",D49&gt;3,"D")</f>
        <v>D</v>
      </c>
      <c r="B49" s="10" t="s">
        <v>66</v>
      </c>
      <c r="C49" s="2">
        <v>12</v>
      </c>
      <c r="D49" s="2">
        <v>6</v>
      </c>
      <c r="E49" s="19">
        <v>37.431573</v>
      </c>
      <c r="F49" s="19">
        <v>-78.656893999999994</v>
      </c>
      <c r="K49" s="2" t="str" cm="1">
        <f t="array" ref="K49">_xlfn.IFS(ISBLANK(D49),"SwingState",D49 = 3, "Model Rep",D49=4,"Model Dem",D49&lt;3,"R",D49&gt;3,"D")</f>
        <v>D</v>
      </c>
      <c r="U49" s="17"/>
      <c r="V49" s="17"/>
      <c r="W49" s="17"/>
      <c r="X49" s="17"/>
    </row>
    <row r="50" spans="1:24" ht="29" x14ac:dyDescent="0.2">
      <c r="A50" s="2" t="str" cm="1">
        <f t="array" ref="A50">_xlfn.IFS(ISBLANK(D50),"SwingState",D50 = 3, "SwingState",D50=4,"SwingState",D50&lt;3,"R",D50&gt;3,"D")</f>
        <v>R</v>
      </c>
      <c r="B50" s="10" t="s">
        <v>67</v>
      </c>
      <c r="C50" s="2">
        <v>5</v>
      </c>
      <c r="D50" s="2">
        <v>1</v>
      </c>
      <c r="E50" s="19">
        <v>47.751074000000003</v>
      </c>
      <c r="F50" s="19">
        <v>-120.740139</v>
      </c>
      <c r="K50" s="2" t="str" cm="1">
        <f t="array" ref="K50">_xlfn.IFS(ISBLANK(D50),"SwingState",D50 = 3, "Model Rep",D50=4,"Model Dem",D50&lt;3,"R",D50&gt;3,"D")</f>
        <v>R</v>
      </c>
      <c r="U50" s="17"/>
      <c r="V50" s="17"/>
      <c r="W50" s="17"/>
      <c r="X50" s="17"/>
    </row>
    <row r="51" spans="1:24" ht="18" x14ac:dyDescent="0.2">
      <c r="A51" s="2" t="str" cm="1">
        <f t="array" ref="A51">_xlfn.IFS(ISBLANK(D51),"SwingState",D51 = 3, "SwingState",D51=4,"SwingState",D51&lt;3,"R",D51&gt;3,"D")</f>
        <v>SwingState</v>
      </c>
      <c r="B51" s="10" t="s">
        <v>20</v>
      </c>
      <c r="C51" s="2">
        <v>10</v>
      </c>
      <c r="D51" s="2">
        <v>3</v>
      </c>
      <c r="E51" s="19">
        <v>38.597625999999998</v>
      </c>
      <c r="F51" s="19">
        <v>-80.454903000000002</v>
      </c>
      <c r="K51" s="2" t="str" cm="1">
        <f t="array" ref="K51">_xlfn.IFS(ISBLANK(D51),"SwingState",D51 = 3, "Model Rep",D51=4,"Model Dem",D51&lt;3,"R",D51&gt;3,"D")</f>
        <v>Model Rep</v>
      </c>
      <c r="U51" s="17"/>
      <c r="V51" s="17"/>
      <c r="W51" s="17"/>
      <c r="X51" s="17"/>
    </row>
    <row r="52" spans="1:24" ht="18" x14ac:dyDescent="0.2">
      <c r="A52" s="2" t="str" cm="1">
        <f t="array" ref="A52">_xlfn.IFS(ISBLANK(D52),"SwingState",D52 = 3, "SwingState",D52=4,"SwingState",D52&lt;3,"R",D52&gt;3,"D")</f>
        <v>R</v>
      </c>
      <c r="B52" s="10" t="s">
        <v>68</v>
      </c>
      <c r="C52" s="2">
        <v>3</v>
      </c>
      <c r="D52" s="2">
        <v>1</v>
      </c>
      <c r="E52" s="19">
        <v>43.784439999999996</v>
      </c>
      <c r="F52" s="19">
        <v>-88.787868000000003</v>
      </c>
      <c r="K52" s="2" t="str" cm="1">
        <f t="array" ref="K52">_xlfn.IFS(ISBLANK(D52),"SwingState",D52 = 3, "Model Rep",D52=4,"Model Dem",D52&lt;3,"R",D52&gt;3,"D")</f>
        <v>R</v>
      </c>
      <c r="U52" s="17"/>
      <c r="V52" s="17"/>
      <c r="W52" s="17"/>
      <c r="X52" s="17"/>
    </row>
    <row r="53" spans="1:24" ht="18" x14ac:dyDescent="0.2">
      <c r="E53" s="19">
        <v>43.075968000000003</v>
      </c>
      <c r="F53" s="19">
        <v>-107.290284</v>
      </c>
      <c r="U53" s="17"/>
      <c r="V53" s="17"/>
      <c r="W53" s="17"/>
      <c r="X53" s="17"/>
    </row>
    <row r="54" spans="1:24" ht="18" x14ac:dyDescent="0.2">
      <c r="U54" s="17"/>
      <c r="V54" s="17"/>
      <c r="W54" s="17"/>
      <c r="X54" s="17"/>
    </row>
    <row r="55" spans="1:24" ht="18" x14ac:dyDescent="0.2">
      <c r="U55" s="17"/>
      <c r="V55" s="17"/>
      <c r="W55" s="17"/>
      <c r="X55"/>
    </row>
  </sheetData>
  <hyperlinks>
    <hyperlink ref="Q1" r:id="rId1" xr:uid="{BB2978F7-FF7A-8D4E-A41C-DE1C98FC54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05A7-B4EE-6743-9EA1-4956D20FBC19}">
  <dimension ref="A1:I53"/>
  <sheetViews>
    <sheetView workbookViewId="0">
      <selection activeCell="I5" sqref="I5"/>
    </sheetView>
  </sheetViews>
  <sheetFormatPr baseColWidth="10" defaultRowHeight="16" x14ac:dyDescent="0.2"/>
  <sheetData>
    <row r="1" spans="1:9" ht="18" x14ac:dyDescent="0.2">
      <c r="A1" s="18" t="s">
        <v>157</v>
      </c>
      <c r="B1" s="18" t="s">
        <v>158</v>
      </c>
      <c r="C1" s="18" t="s">
        <v>159</v>
      </c>
      <c r="D1" s="18" t="s">
        <v>160</v>
      </c>
    </row>
    <row r="2" spans="1:9" ht="18" x14ac:dyDescent="0.2">
      <c r="A2" s="17" t="s">
        <v>162</v>
      </c>
      <c r="B2" s="17">
        <v>32.318230999999997</v>
      </c>
      <c r="C2" s="17">
        <v>-86.902298000000002</v>
      </c>
      <c r="D2" s="17" t="s">
        <v>30</v>
      </c>
    </row>
    <row r="3" spans="1:9" ht="18" x14ac:dyDescent="0.2">
      <c r="A3" s="17" t="s">
        <v>161</v>
      </c>
      <c r="B3" s="17">
        <v>63.588752999999997</v>
      </c>
      <c r="C3" s="17">
        <v>-154.49306200000001</v>
      </c>
      <c r="D3" s="17" t="s">
        <v>31</v>
      </c>
    </row>
    <row r="4" spans="1:9" ht="18" x14ac:dyDescent="0.2">
      <c r="A4" s="17" t="s">
        <v>107</v>
      </c>
      <c r="B4" s="17">
        <v>34.048927999999997</v>
      </c>
      <c r="C4" s="17">
        <v>-111.09373100000001</v>
      </c>
      <c r="D4" s="17" t="s">
        <v>32</v>
      </c>
    </row>
    <row r="5" spans="1:9" ht="18" x14ac:dyDescent="0.2">
      <c r="A5" s="17" t="s">
        <v>106</v>
      </c>
      <c r="B5" s="17">
        <v>35.201050000000002</v>
      </c>
      <c r="C5" s="17">
        <v>-91.831833000000003</v>
      </c>
      <c r="D5" s="17" t="s">
        <v>33</v>
      </c>
      <c r="I5" s="9" t="s">
        <v>163</v>
      </c>
    </row>
    <row r="6" spans="1:9" ht="18" x14ac:dyDescent="0.2">
      <c r="A6" s="17" t="s">
        <v>108</v>
      </c>
      <c r="B6" s="17">
        <v>36.778261000000001</v>
      </c>
      <c r="C6" s="17">
        <v>-119.41793199999999</v>
      </c>
      <c r="D6" s="17" t="s">
        <v>34</v>
      </c>
    </row>
    <row r="7" spans="1:9" ht="18" x14ac:dyDescent="0.2">
      <c r="A7" s="17" t="s">
        <v>109</v>
      </c>
      <c r="B7" s="17">
        <v>39.550051000000003</v>
      </c>
      <c r="C7" s="17">
        <v>-105.782067</v>
      </c>
      <c r="D7" s="17" t="s">
        <v>14</v>
      </c>
    </row>
    <row r="8" spans="1:9" ht="18" x14ac:dyDescent="0.2">
      <c r="A8" s="17" t="s">
        <v>110</v>
      </c>
      <c r="B8" s="17">
        <v>41.603220999999998</v>
      </c>
      <c r="C8" s="17">
        <v>-73.087749000000002</v>
      </c>
      <c r="D8" s="17" t="s">
        <v>35</v>
      </c>
    </row>
    <row r="9" spans="1:9" ht="18" x14ac:dyDescent="0.2">
      <c r="A9" s="17" t="s">
        <v>112</v>
      </c>
      <c r="B9" s="17">
        <v>38.910831999999999</v>
      </c>
      <c r="C9" s="17">
        <v>-75.527670000000001</v>
      </c>
      <c r="D9" s="17" t="s">
        <v>36</v>
      </c>
    </row>
    <row r="10" spans="1:9" ht="18" x14ac:dyDescent="0.2">
      <c r="A10" s="17" t="s">
        <v>111</v>
      </c>
      <c r="B10" s="17">
        <v>38.905985000000001</v>
      </c>
      <c r="C10" s="17">
        <v>-77.033417999999998</v>
      </c>
      <c r="D10" s="17" t="s">
        <v>37</v>
      </c>
    </row>
    <row r="11" spans="1:9" ht="18" x14ac:dyDescent="0.2">
      <c r="A11" s="17" t="s">
        <v>113</v>
      </c>
      <c r="B11" s="17">
        <v>27.664826999999999</v>
      </c>
      <c r="C11" s="17">
        <v>-81.515754000000001</v>
      </c>
      <c r="D11" s="17" t="s">
        <v>13</v>
      </c>
    </row>
    <row r="12" spans="1:9" ht="18" x14ac:dyDescent="0.2">
      <c r="A12" s="17" t="s">
        <v>114</v>
      </c>
      <c r="B12" s="17">
        <v>32.157435</v>
      </c>
      <c r="C12" s="17">
        <v>-82.907122999999999</v>
      </c>
      <c r="D12" s="17" t="s">
        <v>38</v>
      </c>
    </row>
    <row r="13" spans="1:9" ht="18" x14ac:dyDescent="0.2">
      <c r="A13" s="17" t="s">
        <v>115</v>
      </c>
      <c r="B13" s="17">
        <v>19.898682000000001</v>
      </c>
      <c r="C13" s="17">
        <v>-155.66585699999999</v>
      </c>
      <c r="D13" s="17" t="s">
        <v>39</v>
      </c>
    </row>
    <row r="14" spans="1:9" ht="18" x14ac:dyDescent="0.2">
      <c r="A14" s="17" t="s">
        <v>117</v>
      </c>
      <c r="B14" s="17">
        <v>44.068201999999999</v>
      </c>
      <c r="C14" s="17">
        <v>-114.742041</v>
      </c>
      <c r="D14" s="17" t="s">
        <v>40</v>
      </c>
    </row>
    <row r="15" spans="1:9" ht="18" x14ac:dyDescent="0.2">
      <c r="A15" s="17" t="s">
        <v>118</v>
      </c>
      <c r="B15" s="17">
        <v>40.633125</v>
      </c>
      <c r="C15" s="17">
        <v>-89.398527999999999</v>
      </c>
      <c r="D15" s="17" t="s">
        <v>41</v>
      </c>
    </row>
    <row r="16" spans="1:9" ht="18" x14ac:dyDescent="0.2">
      <c r="A16" s="17" t="s">
        <v>119</v>
      </c>
      <c r="B16" s="17">
        <v>40.551217000000001</v>
      </c>
      <c r="C16" s="17">
        <v>-85.602363999999994</v>
      </c>
      <c r="D16" s="17" t="s">
        <v>42</v>
      </c>
    </row>
    <row r="17" spans="1:4" ht="18" x14ac:dyDescent="0.2">
      <c r="A17" s="17" t="s">
        <v>116</v>
      </c>
      <c r="B17" s="17">
        <v>41.878003</v>
      </c>
      <c r="C17" s="17">
        <v>-93.097701999999998</v>
      </c>
      <c r="D17" s="17" t="s">
        <v>15</v>
      </c>
    </row>
    <row r="18" spans="1:4" ht="18" x14ac:dyDescent="0.2">
      <c r="A18" s="17" t="s">
        <v>120</v>
      </c>
      <c r="B18" s="17">
        <v>39.011901999999999</v>
      </c>
      <c r="C18" s="17">
        <v>-98.484245999999999</v>
      </c>
      <c r="D18" s="17" t="s">
        <v>43</v>
      </c>
    </row>
    <row r="19" spans="1:4" ht="18" x14ac:dyDescent="0.2">
      <c r="A19" s="17" t="s">
        <v>121</v>
      </c>
      <c r="B19" s="17">
        <v>37.839333000000003</v>
      </c>
      <c r="C19" s="17">
        <v>-84.270017999999993</v>
      </c>
      <c r="D19" s="17" t="s">
        <v>44</v>
      </c>
    </row>
    <row r="20" spans="1:4" ht="18" x14ac:dyDescent="0.2">
      <c r="A20" s="17" t="s">
        <v>122</v>
      </c>
      <c r="B20" s="17">
        <v>31.244823</v>
      </c>
      <c r="C20" s="17">
        <v>-92.145024000000006</v>
      </c>
      <c r="D20" s="17" t="s">
        <v>45</v>
      </c>
    </row>
    <row r="21" spans="1:4" ht="18" x14ac:dyDescent="0.2">
      <c r="A21" s="17" t="s">
        <v>125</v>
      </c>
      <c r="B21" s="17">
        <v>45.253782999999999</v>
      </c>
      <c r="C21" s="17">
        <v>-69.445469000000003</v>
      </c>
      <c r="D21" s="17" t="s">
        <v>46</v>
      </c>
    </row>
    <row r="22" spans="1:4" ht="18" x14ac:dyDescent="0.2">
      <c r="A22" s="17" t="s">
        <v>124</v>
      </c>
      <c r="B22" s="17">
        <v>39.045755</v>
      </c>
      <c r="C22" s="17">
        <v>-76.641271000000003</v>
      </c>
      <c r="D22" s="17" t="s">
        <v>47</v>
      </c>
    </row>
    <row r="23" spans="1:4" ht="18" x14ac:dyDescent="0.2">
      <c r="A23" s="17" t="s">
        <v>123</v>
      </c>
      <c r="B23" s="17">
        <v>42.407210999999997</v>
      </c>
      <c r="C23" s="17">
        <v>-71.382436999999996</v>
      </c>
      <c r="D23" s="17" t="s">
        <v>48</v>
      </c>
    </row>
    <row r="24" spans="1:4" ht="18" x14ac:dyDescent="0.2">
      <c r="A24" s="17" t="s">
        <v>126</v>
      </c>
      <c r="B24" s="17">
        <v>44.314844000000001</v>
      </c>
      <c r="C24" s="17">
        <v>-85.602363999999994</v>
      </c>
      <c r="D24" s="17" t="s">
        <v>12</v>
      </c>
    </row>
    <row r="25" spans="1:4" ht="18" x14ac:dyDescent="0.2">
      <c r="A25" s="17" t="s">
        <v>127</v>
      </c>
      <c r="B25" s="17">
        <v>46.729553000000003</v>
      </c>
      <c r="C25" s="17">
        <v>-94.685900000000004</v>
      </c>
      <c r="D25" s="17" t="s">
        <v>16</v>
      </c>
    </row>
    <row r="26" spans="1:4" ht="18" x14ac:dyDescent="0.2">
      <c r="A26" s="17" t="s">
        <v>129</v>
      </c>
      <c r="B26" s="17">
        <v>32.354667999999997</v>
      </c>
      <c r="C26" s="17">
        <v>-89.398527999999999</v>
      </c>
      <c r="D26" s="17" t="s">
        <v>49</v>
      </c>
    </row>
    <row r="27" spans="1:4" ht="18" x14ac:dyDescent="0.2">
      <c r="A27" s="17" t="s">
        <v>128</v>
      </c>
      <c r="B27" s="17">
        <v>37.964252999999999</v>
      </c>
      <c r="C27" s="17">
        <v>-91.831833000000003</v>
      </c>
      <c r="D27" s="17" t="s">
        <v>50</v>
      </c>
    </row>
    <row r="28" spans="1:4" ht="18" x14ac:dyDescent="0.2">
      <c r="A28" s="17" t="s">
        <v>130</v>
      </c>
      <c r="B28" s="17">
        <v>46.879682000000003</v>
      </c>
      <c r="C28" s="17">
        <v>-110.362566</v>
      </c>
      <c r="D28" s="17" t="s">
        <v>51</v>
      </c>
    </row>
    <row r="29" spans="1:4" ht="18" x14ac:dyDescent="0.2">
      <c r="A29" s="17" t="s">
        <v>133</v>
      </c>
      <c r="B29" s="17">
        <v>41.492536999999999</v>
      </c>
      <c r="C29" s="17">
        <v>-99.901813000000004</v>
      </c>
      <c r="D29" s="17" t="s">
        <v>52</v>
      </c>
    </row>
    <row r="30" spans="1:4" ht="18" x14ac:dyDescent="0.2">
      <c r="A30" s="17" t="s">
        <v>137</v>
      </c>
      <c r="B30" s="17">
        <v>38.802610000000001</v>
      </c>
      <c r="C30" s="17">
        <v>-116.419389</v>
      </c>
      <c r="D30" s="17" t="s">
        <v>17</v>
      </c>
    </row>
    <row r="31" spans="1:4" ht="18" x14ac:dyDescent="0.2">
      <c r="A31" s="17" t="s">
        <v>134</v>
      </c>
      <c r="B31" s="17">
        <v>43.193852</v>
      </c>
      <c r="C31" s="17">
        <v>-71.572395</v>
      </c>
      <c r="D31" s="17" t="s">
        <v>18</v>
      </c>
    </row>
    <row r="32" spans="1:4" ht="18" x14ac:dyDescent="0.2">
      <c r="A32" s="17" t="s">
        <v>135</v>
      </c>
      <c r="B32" s="17">
        <v>40.058323999999999</v>
      </c>
      <c r="C32" s="17">
        <v>-74.405660999999995</v>
      </c>
      <c r="D32" s="17" t="s">
        <v>53</v>
      </c>
    </row>
    <row r="33" spans="1:4" ht="18" x14ac:dyDescent="0.2">
      <c r="A33" s="17" t="s">
        <v>136</v>
      </c>
      <c r="B33" s="17">
        <v>34.972729999999999</v>
      </c>
      <c r="C33" s="17">
        <v>-105.032363</v>
      </c>
      <c r="D33" s="17" t="s">
        <v>54</v>
      </c>
    </row>
    <row r="34" spans="1:4" ht="18" x14ac:dyDescent="0.2">
      <c r="A34" s="17" t="s">
        <v>138</v>
      </c>
      <c r="B34" s="17">
        <v>43.299427999999999</v>
      </c>
      <c r="C34" s="17">
        <v>-74.217933000000002</v>
      </c>
      <c r="D34" s="17" t="s">
        <v>55</v>
      </c>
    </row>
    <row r="35" spans="1:4" ht="18" x14ac:dyDescent="0.2">
      <c r="A35" s="17" t="s">
        <v>131</v>
      </c>
      <c r="B35" s="17">
        <v>35.759573000000003</v>
      </c>
      <c r="C35" s="17">
        <v>-79.019300000000001</v>
      </c>
      <c r="D35" s="17" t="s">
        <v>19</v>
      </c>
    </row>
    <row r="36" spans="1:4" ht="18" x14ac:dyDescent="0.2">
      <c r="A36" s="17" t="s">
        <v>132</v>
      </c>
      <c r="B36" s="17">
        <v>47.551493000000001</v>
      </c>
      <c r="C36" s="17">
        <v>-101.00201199999999</v>
      </c>
      <c r="D36" s="17" t="s">
        <v>56</v>
      </c>
    </row>
    <row r="37" spans="1:4" ht="18" x14ac:dyDescent="0.2">
      <c r="A37" s="17" t="s">
        <v>139</v>
      </c>
      <c r="B37" s="17">
        <v>40.417287000000002</v>
      </c>
      <c r="C37" s="17">
        <v>-82.907122999999999</v>
      </c>
      <c r="D37" s="17" t="s">
        <v>10</v>
      </c>
    </row>
    <row r="38" spans="1:4" ht="18" x14ac:dyDescent="0.2">
      <c r="A38" s="17" t="s">
        <v>140</v>
      </c>
      <c r="B38" s="17">
        <v>35.007752000000004</v>
      </c>
      <c r="C38" s="17">
        <v>-97.092877000000001</v>
      </c>
      <c r="D38" s="17" t="s">
        <v>57</v>
      </c>
    </row>
    <row r="39" spans="1:4" ht="18" x14ac:dyDescent="0.2">
      <c r="A39" s="17" t="s">
        <v>141</v>
      </c>
      <c r="B39" s="17">
        <v>43.804133</v>
      </c>
      <c r="C39" s="17">
        <v>-120.55420100000001</v>
      </c>
      <c r="D39" s="17" t="s">
        <v>58</v>
      </c>
    </row>
    <row r="40" spans="1:4" ht="18" x14ac:dyDescent="0.2">
      <c r="A40" s="17" t="s">
        <v>142</v>
      </c>
      <c r="B40" s="17">
        <v>41.203322</v>
      </c>
      <c r="C40" s="17">
        <v>-77.194524999999999</v>
      </c>
      <c r="D40" s="17" t="s">
        <v>11</v>
      </c>
    </row>
    <row r="41" spans="1:4" ht="18" x14ac:dyDescent="0.2">
      <c r="A41" s="17" t="s">
        <v>143</v>
      </c>
      <c r="B41" s="17">
        <v>18.220832999999999</v>
      </c>
      <c r="C41" s="17">
        <v>-66.590148999999997</v>
      </c>
      <c r="D41" s="17" t="s">
        <v>144</v>
      </c>
    </row>
    <row r="42" spans="1:4" ht="18" x14ac:dyDescent="0.2">
      <c r="A42" s="17" t="s">
        <v>145</v>
      </c>
      <c r="B42" s="17">
        <v>41.580095</v>
      </c>
      <c r="C42" s="17">
        <v>-71.477429000000001</v>
      </c>
      <c r="D42" s="17" t="s">
        <v>59</v>
      </c>
    </row>
    <row r="43" spans="1:4" ht="18" x14ac:dyDescent="0.2">
      <c r="A43" s="17" t="s">
        <v>146</v>
      </c>
      <c r="B43" s="17">
        <v>33.836081</v>
      </c>
      <c r="C43" s="17">
        <v>-81.163724999999999</v>
      </c>
      <c r="D43" s="17" t="s">
        <v>60</v>
      </c>
    </row>
    <row r="44" spans="1:4" ht="18" x14ac:dyDescent="0.2">
      <c r="A44" s="17" t="s">
        <v>147</v>
      </c>
      <c r="B44" s="17">
        <v>43.969515000000001</v>
      </c>
      <c r="C44" s="17">
        <v>-99.901813000000004</v>
      </c>
      <c r="D44" s="17" t="s">
        <v>61</v>
      </c>
    </row>
    <row r="45" spans="1:4" ht="18" x14ac:dyDescent="0.2">
      <c r="A45" s="17" t="s">
        <v>148</v>
      </c>
      <c r="B45" s="17">
        <v>35.517491</v>
      </c>
      <c r="C45" s="17">
        <v>-86.580447000000007</v>
      </c>
      <c r="D45" s="17" t="s">
        <v>62</v>
      </c>
    </row>
    <row r="46" spans="1:4" ht="18" x14ac:dyDescent="0.2">
      <c r="A46" s="17" t="s">
        <v>149</v>
      </c>
      <c r="B46" s="17">
        <v>31.968599000000001</v>
      </c>
      <c r="C46" s="17">
        <v>-99.901813000000004</v>
      </c>
      <c r="D46" s="17" t="s">
        <v>63</v>
      </c>
    </row>
    <row r="47" spans="1:4" ht="18" x14ac:dyDescent="0.2">
      <c r="A47" s="17" t="s">
        <v>150</v>
      </c>
      <c r="B47" s="17">
        <v>39.320979999999999</v>
      </c>
      <c r="C47" s="17">
        <v>-111.09373100000001</v>
      </c>
      <c r="D47" s="17" t="s">
        <v>64</v>
      </c>
    </row>
    <row r="48" spans="1:4" ht="18" x14ac:dyDescent="0.2">
      <c r="A48" s="17" t="s">
        <v>152</v>
      </c>
      <c r="B48" s="17">
        <v>44.558802999999997</v>
      </c>
      <c r="C48" s="17">
        <v>-72.577841000000006</v>
      </c>
      <c r="D48" s="17" t="s">
        <v>65</v>
      </c>
    </row>
    <row r="49" spans="1:4" ht="18" x14ac:dyDescent="0.2">
      <c r="A49" s="17" t="s">
        <v>151</v>
      </c>
      <c r="B49" s="17">
        <v>37.431573</v>
      </c>
      <c r="C49" s="17">
        <v>-78.656893999999994</v>
      </c>
      <c r="D49" s="17" t="s">
        <v>21</v>
      </c>
    </row>
    <row r="50" spans="1:4" ht="18" x14ac:dyDescent="0.2">
      <c r="A50" s="17" t="s">
        <v>153</v>
      </c>
      <c r="B50" s="17">
        <v>47.751074000000003</v>
      </c>
      <c r="C50" s="17">
        <v>-120.740139</v>
      </c>
      <c r="D50" s="17" t="s">
        <v>66</v>
      </c>
    </row>
    <row r="51" spans="1:4" ht="18" x14ac:dyDescent="0.2">
      <c r="A51" s="17" t="s">
        <v>155</v>
      </c>
      <c r="B51" s="17">
        <v>38.597625999999998</v>
      </c>
      <c r="C51" s="17">
        <v>-80.454903000000002</v>
      </c>
      <c r="D51" s="17" t="s">
        <v>67</v>
      </c>
    </row>
    <row r="52" spans="1:4" ht="18" x14ac:dyDescent="0.2">
      <c r="A52" s="17" t="s">
        <v>154</v>
      </c>
      <c r="B52" s="17">
        <v>43.784439999999996</v>
      </c>
      <c r="C52" s="17">
        <v>-88.787868000000003</v>
      </c>
      <c r="D52" s="17" t="s">
        <v>20</v>
      </c>
    </row>
    <row r="53" spans="1:4" ht="18" x14ac:dyDescent="0.2">
      <c r="A53" s="17" t="s">
        <v>156</v>
      </c>
      <c r="B53" s="17">
        <v>43.075968000000003</v>
      </c>
      <c r="C53" s="17">
        <v>-107.290284</v>
      </c>
      <c r="D53" s="17" t="s">
        <v>68</v>
      </c>
    </row>
  </sheetData>
  <sortState xmlns:xlrd2="http://schemas.microsoft.com/office/spreadsheetml/2017/richdata2" ref="A2:D53">
    <sortCondition ref="D1"/>
  </sortState>
  <hyperlinks>
    <hyperlink ref="I5" r:id="rId1" xr:uid="{9AB993BB-612A-C043-946A-E73171B70CA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CF36-34FD-D54B-9B0F-72A2CB9173D2}">
  <dimension ref="A1:AB261"/>
  <sheetViews>
    <sheetView topLeftCell="A187" workbookViewId="0">
      <selection activeCell="B211" sqref="B211:B261"/>
    </sheetView>
  </sheetViews>
  <sheetFormatPr baseColWidth="10" defaultRowHeight="16" x14ac:dyDescent="0.2"/>
  <sheetData>
    <row r="1" spans="1:5" x14ac:dyDescent="0.2">
      <c r="A1" t="s">
        <v>28</v>
      </c>
      <c r="B1" t="s">
        <v>70</v>
      </c>
      <c r="C1" t="s">
        <v>69</v>
      </c>
      <c r="E1" s="9" t="s">
        <v>71</v>
      </c>
    </row>
    <row r="2" spans="1:5" x14ac:dyDescent="0.2">
      <c r="A2">
        <v>2016</v>
      </c>
      <c r="B2" s="3" t="s">
        <v>29</v>
      </c>
      <c r="C2" s="5">
        <v>0.60099999999999998</v>
      </c>
      <c r="D2" t="str">
        <f>_xlfn.CONCAT(A2,B2)</f>
        <v>2016United States</v>
      </c>
    </row>
    <row r="3" spans="1:5" x14ac:dyDescent="0.2">
      <c r="A3">
        <v>2016</v>
      </c>
      <c r="B3" s="4" t="s">
        <v>30</v>
      </c>
      <c r="C3" s="5">
        <v>0.59099999999999997</v>
      </c>
      <c r="D3" t="str">
        <f t="shared" ref="D3:D66" si="0">_xlfn.CONCAT(A3,B3)</f>
        <v>2016Alabama</v>
      </c>
    </row>
    <row r="4" spans="1:5" x14ac:dyDescent="0.2">
      <c r="A4">
        <v>2016</v>
      </c>
      <c r="B4" s="4" t="s">
        <v>31</v>
      </c>
      <c r="C4" s="5">
        <v>0.61499999999999999</v>
      </c>
      <c r="D4" t="str">
        <f t="shared" si="0"/>
        <v>2016Alaska</v>
      </c>
    </row>
    <row r="5" spans="1:5" x14ac:dyDescent="0.2">
      <c r="A5">
        <v>2016</v>
      </c>
      <c r="B5" s="4" t="s">
        <v>32</v>
      </c>
      <c r="C5" s="5">
        <v>0.56100000000000005</v>
      </c>
      <c r="D5" t="str">
        <f t="shared" si="0"/>
        <v>2016Arizona</v>
      </c>
    </row>
    <row r="6" spans="1:5" x14ac:dyDescent="0.2">
      <c r="A6">
        <v>2016</v>
      </c>
      <c r="B6" s="4" t="s">
        <v>33</v>
      </c>
      <c r="C6" s="5">
        <v>0.53200000000000003</v>
      </c>
      <c r="D6" t="str">
        <f t="shared" si="0"/>
        <v>2016Arkansas</v>
      </c>
    </row>
    <row r="7" spans="1:5" x14ac:dyDescent="0.2">
      <c r="A7">
        <v>2016</v>
      </c>
      <c r="B7" s="4" t="s">
        <v>34</v>
      </c>
      <c r="C7" s="5">
        <v>0.58199999999999996</v>
      </c>
      <c r="D7" t="str">
        <f t="shared" si="0"/>
        <v>2016California</v>
      </c>
    </row>
    <row r="8" spans="1:5" x14ac:dyDescent="0.2">
      <c r="A8">
        <v>2016</v>
      </c>
      <c r="B8" s="4" t="s">
        <v>14</v>
      </c>
      <c r="C8" s="5">
        <v>0.71899999999999997</v>
      </c>
      <c r="D8" t="str">
        <f t="shared" si="0"/>
        <v>2016Colorado</v>
      </c>
    </row>
    <row r="9" spans="1:5" x14ac:dyDescent="0.2">
      <c r="A9">
        <v>2016</v>
      </c>
      <c r="B9" s="4" t="s">
        <v>35</v>
      </c>
      <c r="C9" s="5">
        <v>0.64900000000000002</v>
      </c>
      <c r="D9" t="str">
        <f t="shared" si="0"/>
        <v>2016Connecticut</v>
      </c>
    </row>
    <row r="10" spans="1:5" x14ac:dyDescent="0.2">
      <c r="A10">
        <v>2016</v>
      </c>
      <c r="B10" s="4" t="s">
        <v>36</v>
      </c>
      <c r="C10" s="5">
        <v>0.64400000000000002</v>
      </c>
      <c r="D10" t="str">
        <f t="shared" si="0"/>
        <v>2016Delaware</v>
      </c>
    </row>
    <row r="11" spans="1:5" x14ac:dyDescent="0.2">
      <c r="A11">
        <v>2016</v>
      </c>
      <c r="B11" s="4" t="s">
        <v>37</v>
      </c>
      <c r="C11" s="5">
        <v>0.60699999999999998</v>
      </c>
      <c r="D11" t="str">
        <f t="shared" si="0"/>
        <v>2016District of Columbia</v>
      </c>
    </row>
    <row r="12" spans="1:5" x14ac:dyDescent="0.2">
      <c r="A12">
        <v>2016</v>
      </c>
      <c r="B12" s="4" t="s">
        <v>13</v>
      </c>
      <c r="C12" s="5">
        <v>0.65600000000000003</v>
      </c>
      <c r="D12" t="str">
        <f t="shared" si="0"/>
        <v>2016Florida</v>
      </c>
    </row>
    <row r="13" spans="1:5" x14ac:dyDescent="0.2">
      <c r="A13">
        <v>2016</v>
      </c>
      <c r="B13" s="4" t="s">
        <v>38</v>
      </c>
      <c r="C13" s="5">
        <v>0.59799999999999998</v>
      </c>
      <c r="D13" t="str">
        <f t="shared" si="0"/>
        <v>2016Georgia</v>
      </c>
    </row>
    <row r="14" spans="1:5" x14ac:dyDescent="0.2">
      <c r="A14">
        <v>2016</v>
      </c>
      <c r="B14" s="4" t="s">
        <v>39</v>
      </c>
      <c r="C14" s="5">
        <v>0.432</v>
      </c>
      <c r="D14" t="str">
        <f t="shared" si="0"/>
        <v>2016Hawaii</v>
      </c>
    </row>
    <row r="15" spans="1:5" x14ac:dyDescent="0.2">
      <c r="A15">
        <v>2016</v>
      </c>
      <c r="B15" s="4" t="s">
        <v>40</v>
      </c>
      <c r="C15" s="5">
        <v>0.60899999999999999</v>
      </c>
      <c r="D15" t="str">
        <f t="shared" si="0"/>
        <v>2016Idaho</v>
      </c>
    </row>
    <row r="16" spans="1:5" x14ac:dyDescent="0.2">
      <c r="A16">
        <v>2016</v>
      </c>
      <c r="B16" s="4" t="s">
        <v>41</v>
      </c>
      <c r="C16" s="5">
        <v>0.63100000000000001</v>
      </c>
      <c r="D16" t="str">
        <f t="shared" si="0"/>
        <v>2016Illinois</v>
      </c>
    </row>
    <row r="17" spans="1:4" x14ac:dyDescent="0.2">
      <c r="A17">
        <v>2016</v>
      </c>
      <c r="B17" s="4" t="s">
        <v>42</v>
      </c>
      <c r="C17" s="5">
        <v>0.57899999999999996</v>
      </c>
      <c r="D17" t="str">
        <f t="shared" si="0"/>
        <v>2016Indiana</v>
      </c>
    </row>
    <row r="18" spans="1:4" x14ac:dyDescent="0.2">
      <c r="A18">
        <v>2016</v>
      </c>
      <c r="B18" s="4" t="s">
        <v>15</v>
      </c>
      <c r="C18" s="5">
        <v>0.69099999999999995</v>
      </c>
      <c r="D18" t="str">
        <f t="shared" si="0"/>
        <v>2016Iowa</v>
      </c>
    </row>
    <row r="19" spans="1:4" x14ac:dyDescent="0.2">
      <c r="A19">
        <v>2016</v>
      </c>
      <c r="B19" s="4" t="s">
        <v>43</v>
      </c>
      <c r="C19" s="5">
        <v>0.59699999999999998</v>
      </c>
      <c r="D19" t="str">
        <f t="shared" si="0"/>
        <v>2016Kansas</v>
      </c>
    </row>
    <row r="20" spans="1:4" x14ac:dyDescent="0.2">
      <c r="A20">
        <v>2016</v>
      </c>
      <c r="B20" s="4" t="s">
        <v>44</v>
      </c>
      <c r="C20" s="5">
        <v>0.59599999999999997</v>
      </c>
      <c r="D20" t="str">
        <f t="shared" si="0"/>
        <v>2016Kentucky</v>
      </c>
    </row>
    <row r="21" spans="1:4" x14ac:dyDescent="0.2">
      <c r="A21">
        <v>2016</v>
      </c>
      <c r="B21" s="4" t="s">
        <v>45</v>
      </c>
      <c r="C21" s="5">
        <v>0.60599999999999998</v>
      </c>
      <c r="D21" t="str">
        <f t="shared" si="0"/>
        <v>2016Louisiana</v>
      </c>
    </row>
    <row r="22" spans="1:4" x14ac:dyDescent="0.2">
      <c r="A22">
        <v>2016</v>
      </c>
      <c r="B22" s="4" t="s">
        <v>46</v>
      </c>
      <c r="C22" s="5">
        <v>0.72899999999999998</v>
      </c>
      <c r="D22" t="str">
        <f t="shared" si="0"/>
        <v>2016Maine</v>
      </c>
    </row>
    <row r="23" spans="1:4" x14ac:dyDescent="0.2">
      <c r="A23">
        <v>2016</v>
      </c>
      <c r="B23" s="4" t="s">
        <v>47</v>
      </c>
      <c r="C23" s="5">
        <v>0.67</v>
      </c>
      <c r="D23" t="str">
        <f t="shared" si="0"/>
        <v>2016Maryland</v>
      </c>
    </row>
    <row r="24" spans="1:4" x14ac:dyDescent="0.2">
      <c r="A24">
        <v>2016</v>
      </c>
      <c r="B24" s="4" t="s">
        <v>48</v>
      </c>
      <c r="C24" s="5">
        <v>0.68300000000000005</v>
      </c>
      <c r="D24" t="str">
        <f t="shared" si="0"/>
        <v>2016Massachusetts</v>
      </c>
    </row>
    <row r="25" spans="1:4" x14ac:dyDescent="0.2">
      <c r="A25">
        <v>2016</v>
      </c>
      <c r="B25" s="4" t="s">
        <v>12</v>
      </c>
      <c r="C25" s="5">
        <v>0.65700000000000003</v>
      </c>
      <c r="D25" t="str">
        <f t="shared" si="0"/>
        <v>2016Michigan</v>
      </c>
    </row>
    <row r="26" spans="1:4" x14ac:dyDescent="0.2">
      <c r="A26">
        <v>2016</v>
      </c>
      <c r="B26" s="4" t="s">
        <v>16</v>
      </c>
      <c r="C26" s="5">
        <v>0.747</v>
      </c>
      <c r="D26" t="str">
        <f t="shared" si="0"/>
        <v>2016Minnesota</v>
      </c>
    </row>
    <row r="27" spans="1:4" x14ac:dyDescent="0.2">
      <c r="A27">
        <v>2016</v>
      </c>
      <c r="B27" s="4" t="s">
        <v>49</v>
      </c>
      <c r="C27" s="6"/>
      <c r="D27" t="str">
        <f t="shared" si="0"/>
        <v>2016Mississippi</v>
      </c>
    </row>
    <row r="28" spans="1:4" x14ac:dyDescent="0.2">
      <c r="A28">
        <v>2016</v>
      </c>
      <c r="B28" s="4" t="s">
        <v>50</v>
      </c>
      <c r="C28" s="5">
        <v>0.622</v>
      </c>
      <c r="D28" t="str">
        <f t="shared" si="0"/>
        <v>2016Missouri</v>
      </c>
    </row>
    <row r="29" spans="1:4" x14ac:dyDescent="0.2">
      <c r="A29">
        <v>2016</v>
      </c>
      <c r="B29" s="4" t="s">
        <v>51</v>
      </c>
      <c r="C29" s="5">
        <v>0.64300000000000002</v>
      </c>
      <c r="D29" t="str">
        <f t="shared" si="0"/>
        <v>2016Montana</v>
      </c>
    </row>
    <row r="30" spans="1:4" x14ac:dyDescent="0.2">
      <c r="A30">
        <v>2016</v>
      </c>
      <c r="B30" s="4" t="s">
        <v>52</v>
      </c>
      <c r="C30" s="5">
        <v>0.64</v>
      </c>
      <c r="D30" t="str">
        <f t="shared" si="0"/>
        <v>2016Nebraska</v>
      </c>
    </row>
    <row r="31" spans="1:4" x14ac:dyDescent="0.2">
      <c r="A31">
        <v>2016</v>
      </c>
      <c r="B31" s="4" t="s">
        <v>17</v>
      </c>
      <c r="C31" s="5">
        <v>0.57399999999999995</v>
      </c>
      <c r="D31" t="str">
        <f t="shared" si="0"/>
        <v>2016Nevada</v>
      </c>
    </row>
    <row r="32" spans="1:4" x14ac:dyDescent="0.2">
      <c r="A32">
        <v>2016</v>
      </c>
      <c r="B32" s="4" t="s">
        <v>18</v>
      </c>
      <c r="C32" s="5">
        <v>0.72499999999999998</v>
      </c>
      <c r="D32" t="str">
        <f t="shared" si="0"/>
        <v>2016New Hampshire</v>
      </c>
    </row>
    <row r="33" spans="1:4" x14ac:dyDescent="0.2">
      <c r="A33">
        <v>2016</v>
      </c>
      <c r="B33" s="4" t="s">
        <v>53</v>
      </c>
      <c r="C33" s="5">
        <v>0.65800000000000003</v>
      </c>
      <c r="D33" t="str">
        <f t="shared" si="0"/>
        <v>2016New Jersey</v>
      </c>
    </row>
    <row r="34" spans="1:4" x14ac:dyDescent="0.2">
      <c r="A34">
        <v>2016</v>
      </c>
      <c r="B34" s="4" t="s">
        <v>54</v>
      </c>
      <c r="C34" s="5">
        <v>0.54900000000000004</v>
      </c>
      <c r="D34" t="str">
        <f t="shared" si="0"/>
        <v>2016New Mexico</v>
      </c>
    </row>
    <row r="35" spans="1:4" x14ac:dyDescent="0.2">
      <c r="A35">
        <v>2016</v>
      </c>
      <c r="B35" s="4" t="s">
        <v>55</v>
      </c>
      <c r="C35" s="5">
        <v>0.57199999999999995</v>
      </c>
      <c r="D35" t="str">
        <f t="shared" si="0"/>
        <v>2016New York</v>
      </c>
    </row>
    <row r="36" spans="1:4" x14ac:dyDescent="0.2">
      <c r="A36">
        <v>2016</v>
      </c>
      <c r="B36" s="4" t="s">
        <v>19</v>
      </c>
      <c r="C36" s="5">
        <v>0.64900000000000002</v>
      </c>
      <c r="D36" t="str">
        <f t="shared" si="0"/>
        <v>2016North Carolina</v>
      </c>
    </row>
    <row r="37" spans="1:4" x14ac:dyDescent="0.2">
      <c r="A37">
        <v>2016</v>
      </c>
      <c r="B37" s="4" t="s">
        <v>56</v>
      </c>
      <c r="C37" s="5">
        <v>0.61699999999999999</v>
      </c>
      <c r="D37" t="str">
        <f t="shared" si="0"/>
        <v>2016North Dakota</v>
      </c>
    </row>
    <row r="38" spans="1:4" x14ac:dyDescent="0.2">
      <c r="A38">
        <v>2016</v>
      </c>
      <c r="B38" s="4" t="s">
        <v>10</v>
      </c>
      <c r="C38" s="5">
        <v>0.64200000000000002</v>
      </c>
      <c r="D38" t="str">
        <f t="shared" si="0"/>
        <v>2016Ohio</v>
      </c>
    </row>
    <row r="39" spans="1:4" x14ac:dyDescent="0.2">
      <c r="A39">
        <v>2016</v>
      </c>
      <c r="B39" s="4" t="s">
        <v>57</v>
      </c>
      <c r="C39" s="6"/>
      <c r="D39" t="str">
        <f t="shared" si="0"/>
        <v>2016Oklahoma</v>
      </c>
    </row>
    <row r="40" spans="1:4" x14ac:dyDescent="0.2">
      <c r="A40">
        <v>2016</v>
      </c>
      <c r="B40" s="4" t="s">
        <v>58</v>
      </c>
      <c r="C40" s="5">
        <v>0.68</v>
      </c>
      <c r="D40" t="str">
        <f t="shared" si="0"/>
        <v>2016Oregon</v>
      </c>
    </row>
    <row r="41" spans="1:4" x14ac:dyDescent="0.2">
      <c r="A41">
        <v>2016</v>
      </c>
      <c r="B41" s="4" t="s">
        <v>11</v>
      </c>
      <c r="C41" s="6"/>
      <c r="D41" t="str">
        <f t="shared" si="0"/>
        <v>2016Pennsylvania</v>
      </c>
    </row>
    <row r="42" spans="1:4" x14ac:dyDescent="0.2">
      <c r="A42">
        <v>2016</v>
      </c>
      <c r="B42" s="4" t="s">
        <v>59</v>
      </c>
      <c r="C42" s="5">
        <v>0.59699999999999998</v>
      </c>
      <c r="D42" t="str">
        <f t="shared" si="0"/>
        <v>2016Rhode Island</v>
      </c>
    </row>
    <row r="43" spans="1:4" x14ac:dyDescent="0.2">
      <c r="A43">
        <v>2016</v>
      </c>
      <c r="B43" s="4" t="s">
        <v>60</v>
      </c>
      <c r="C43" s="5">
        <v>0.57299999999999995</v>
      </c>
      <c r="D43" t="str">
        <f t="shared" si="0"/>
        <v>2016South Carolina</v>
      </c>
    </row>
    <row r="44" spans="1:4" x14ac:dyDescent="0.2">
      <c r="A44">
        <v>2016</v>
      </c>
      <c r="B44" s="4" t="s">
        <v>61</v>
      </c>
      <c r="C44" s="5">
        <v>0.6</v>
      </c>
      <c r="D44" t="str">
        <f t="shared" si="0"/>
        <v>2016South Dakota</v>
      </c>
    </row>
    <row r="45" spans="1:4" x14ac:dyDescent="0.2">
      <c r="A45">
        <v>2016</v>
      </c>
      <c r="B45" s="4" t="s">
        <v>62</v>
      </c>
      <c r="C45" s="5">
        <v>0.51800000000000002</v>
      </c>
      <c r="D45" t="str">
        <f t="shared" si="0"/>
        <v>2016Tennessee</v>
      </c>
    </row>
    <row r="46" spans="1:4" x14ac:dyDescent="0.2">
      <c r="A46">
        <v>2016</v>
      </c>
      <c r="B46" s="4" t="s">
        <v>63</v>
      </c>
      <c r="C46" s="5">
        <v>0.51400000000000001</v>
      </c>
      <c r="D46" t="str">
        <f t="shared" si="0"/>
        <v>2016Texas</v>
      </c>
    </row>
    <row r="47" spans="1:4" x14ac:dyDescent="0.2">
      <c r="A47">
        <v>2016</v>
      </c>
      <c r="B47" s="4" t="s">
        <v>64</v>
      </c>
      <c r="C47" s="5">
        <v>0.57899999999999996</v>
      </c>
      <c r="D47" t="str">
        <f t="shared" si="0"/>
        <v>2016Utah</v>
      </c>
    </row>
    <row r="48" spans="1:4" x14ac:dyDescent="0.2">
      <c r="A48">
        <v>2016</v>
      </c>
      <c r="B48" s="4" t="s">
        <v>65</v>
      </c>
      <c r="C48" s="5">
        <v>0.64800000000000002</v>
      </c>
      <c r="D48" t="str">
        <f t="shared" si="0"/>
        <v>2016Vermont</v>
      </c>
    </row>
    <row r="49" spans="1:4" x14ac:dyDescent="0.2">
      <c r="A49">
        <v>2016</v>
      </c>
      <c r="B49" s="4" t="s">
        <v>21</v>
      </c>
      <c r="C49" s="6"/>
      <c r="D49" t="str">
        <f t="shared" si="0"/>
        <v>2016Virginia</v>
      </c>
    </row>
    <row r="50" spans="1:4" x14ac:dyDescent="0.2">
      <c r="A50">
        <v>2016</v>
      </c>
      <c r="B50" s="4" t="s">
        <v>66</v>
      </c>
      <c r="C50" s="5">
        <v>0.65700000000000003</v>
      </c>
      <c r="D50" t="str">
        <f t="shared" si="0"/>
        <v>2016Washington</v>
      </c>
    </row>
    <row r="51" spans="1:4" x14ac:dyDescent="0.2">
      <c r="A51">
        <v>2016</v>
      </c>
      <c r="B51" s="4" t="s">
        <v>67</v>
      </c>
      <c r="C51" s="6"/>
      <c r="D51" t="str">
        <f t="shared" si="0"/>
        <v>2016West Virginia</v>
      </c>
    </row>
    <row r="52" spans="1:4" x14ac:dyDescent="0.2">
      <c r="A52">
        <v>2016</v>
      </c>
      <c r="B52" s="4" t="s">
        <v>20</v>
      </c>
      <c r="C52" s="6"/>
      <c r="D52" t="str">
        <f t="shared" si="0"/>
        <v>2016Wisconsin</v>
      </c>
    </row>
    <row r="53" spans="1:4" x14ac:dyDescent="0.2">
      <c r="A53">
        <v>2016</v>
      </c>
      <c r="B53" s="4" t="s">
        <v>68</v>
      </c>
      <c r="C53" s="5">
        <v>0.60199999999999998</v>
      </c>
      <c r="D53" t="str">
        <f t="shared" si="0"/>
        <v>2016Wyoming</v>
      </c>
    </row>
    <row r="54" spans="1:4" x14ac:dyDescent="0.2">
      <c r="A54">
        <v>2012</v>
      </c>
      <c r="B54" s="3" t="s">
        <v>29</v>
      </c>
      <c r="C54" s="5">
        <v>0.58599999999999997</v>
      </c>
      <c r="D54" t="str">
        <f t="shared" si="0"/>
        <v>2012United States</v>
      </c>
    </row>
    <row r="55" spans="1:4" x14ac:dyDescent="0.2">
      <c r="A55">
        <v>2012</v>
      </c>
      <c r="B55" s="4" t="s">
        <v>30</v>
      </c>
      <c r="C55" s="6"/>
      <c r="D55" t="str">
        <f t="shared" si="0"/>
        <v>2012Alabama</v>
      </c>
    </row>
    <row r="56" spans="1:4" x14ac:dyDescent="0.2">
      <c r="A56">
        <v>2012</v>
      </c>
      <c r="B56" s="4" t="s">
        <v>31</v>
      </c>
      <c r="C56" s="5">
        <v>0.58899999999999997</v>
      </c>
      <c r="D56" t="str">
        <f t="shared" si="0"/>
        <v>2012Alaska</v>
      </c>
    </row>
    <row r="57" spans="1:4" x14ac:dyDescent="0.2">
      <c r="A57">
        <v>2012</v>
      </c>
      <c r="B57" s="4" t="s">
        <v>32</v>
      </c>
      <c r="C57" s="5">
        <v>0.53</v>
      </c>
      <c r="D57" t="str">
        <f t="shared" si="0"/>
        <v>2012Arizona</v>
      </c>
    </row>
    <row r="58" spans="1:4" x14ac:dyDescent="0.2">
      <c r="A58">
        <v>2012</v>
      </c>
      <c r="B58" s="4" t="s">
        <v>33</v>
      </c>
      <c r="C58" s="5">
        <v>0.51100000000000001</v>
      </c>
      <c r="D58" t="str">
        <f t="shared" si="0"/>
        <v>2012Arkansas</v>
      </c>
    </row>
    <row r="59" spans="1:4" x14ac:dyDescent="0.2">
      <c r="A59">
        <v>2012</v>
      </c>
      <c r="B59" s="4" t="s">
        <v>34</v>
      </c>
      <c r="C59" s="5">
        <v>0.55700000000000005</v>
      </c>
      <c r="D59" t="str">
        <f t="shared" si="0"/>
        <v>2012California</v>
      </c>
    </row>
    <row r="60" spans="1:4" x14ac:dyDescent="0.2">
      <c r="A60">
        <v>2012</v>
      </c>
      <c r="B60" s="4" t="s">
        <v>14</v>
      </c>
      <c r="C60" s="5">
        <v>0.70599999999999996</v>
      </c>
      <c r="D60" t="str">
        <f t="shared" si="0"/>
        <v>2012Colorado</v>
      </c>
    </row>
    <row r="61" spans="1:4" x14ac:dyDescent="0.2">
      <c r="A61">
        <v>2012</v>
      </c>
      <c r="B61" s="4" t="s">
        <v>35</v>
      </c>
      <c r="C61" s="5">
        <v>0.61399999999999999</v>
      </c>
      <c r="D61" t="str">
        <f t="shared" si="0"/>
        <v>2012Connecticut</v>
      </c>
    </row>
    <row r="62" spans="1:4" x14ac:dyDescent="0.2">
      <c r="A62">
        <v>2012</v>
      </c>
      <c r="B62" s="4" t="s">
        <v>36</v>
      </c>
      <c r="C62" s="6"/>
      <c r="D62" t="str">
        <f t="shared" si="0"/>
        <v>2012Delaware</v>
      </c>
    </row>
    <row r="63" spans="1:4" x14ac:dyDescent="0.2">
      <c r="A63">
        <v>2012</v>
      </c>
      <c r="B63" s="4" t="s">
        <v>37</v>
      </c>
      <c r="C63" s="5">
        <v>0.61599999999999999</v>
      </c>
      <c r="D63" t="str">
        <f t="shared" si="0"/>
        <v>2012District of Columbia</v>
      </c>
    </row>
    <row r="64" spans="1:4" x14ac:dyDescent="0.2">
      <c r="A64">
        <v>2012</v>
      </c>
      <c r="B64" s="4" t="s">
        <v>13</v>
      </c>
      <c r="C64" s="5">
        <v>0.63300000000000001</v>
      </c>
      <c r="D64" t="str">
        <f t="shared" si="0"/>
        <v>2012Florida</v>
      </c>
    </row>
    <row r="65" spans="1:4" x14ac:dyDescent="0.2">
      <c r="A65">
        <v>2012</v>
      </c>
      <c r="B65" s="4" t="s">
        <v>38</v>
      </c>
      <c r="C65" s="5">
        <v>0.59299999999999997</v>
      </c>
      <c r="D65" t="str">
        <f t="shared" si="0"/>
        <v>2012Georgia</v>
      </c>
    </row>
    <row r="66" spans="1:4" x14ac:dyDescent="0.2">
      <c r="A66">
        <v>2012</v>
      </c>
      <c r="B66" s="4" t="s">
        <v>39</v>
      </c>
      <c r="C66" s="5">
        <v>0.44500000000000001</v>
      </c>
      <c r="D66" t="str">
        <f t="shared" si="0"/>
        <v>2012Hawaii</v>
      </c>
    </row>
    <row r="67" spans="1:4" x14ac:dyDescent="0.2">
      <c r="A67">
        <v>2012</v>
      </c>
      <c r="B67" s="4" t="s">
        <v>40</v>
      </c>
      <c r="C67" s="5">
        <v>0.61</v>
      </c>
      <c r="D67" t="str">
        <f t="shared" ref="D67:D130" si="1">_xlfn.CONCAT(A67,B67)</f>
        <v>2012Idaho</v>
      </c>
    </row>
    <row r="68" spans="1:4" x14ac:dyDescent="0.2">
      <c r="A68">
        <v>2012</v>
      </c>
      <c r="B68" s="4" t="s">
        <v>41</v>
      </c>
      <c r="C68" s="5">
        <v>0.59299999999999997</v>
      </c>
      <c r="D68" t="str">
        <f t="shared" si="1"/>
        <v>2012Illinois</v>
      </c>
    </row>
    <row r="69" spans="1:4" x14ac:dyDescent="0.2">
      <c r="A69">
        <v>2012</v>
      </c>
      <c r="B69" s="4" t="s">
        <v>42</v>
      </c>
      <c r="C69" s="5">
        <v>0.56000000000000005</v>
      </c>
      <c r="D69" t="str">
        <f t="shared" si="1"/>
        <v>2012Indiana</v>
      </c>
    </row>
    <row r="70" spans="1:4" x14ac:dyDescent="0.2">
      <c r="A70">
        <v>2012</v>
      </c>
      <c r="B70" s="4" t="s">
        <v>15</v>
      </c>
      <c r="C70" s="5">
        <v>0.70599999999999996</v>
      </c>
      <c r="D70" t="str">
        <f t="shared" si="1"/>
        <v>2012Iowa</v>
      </c>
    </row>
    <row r="71" spans="1:4" x14ac:dyDescent="0.2">
      <c r="A71">
        <v>2012</v>
      </c>
      <c r="B71" s="4" t="s">
        <v>43</v>
      </c>
      <c r="C71" s="5">
        <v>0.58199999999999996</v>
      </c>
      <c r="D71" t="str">
        <f t="shared" si="1"/>
        <v>2012Kansas</v>
      </c>
    </row>
    <row r="72" spans="1:4" x14ac:dyDescent="0.2">
      <c r="A72">
        <v>2012</v>
      </c>
      <c r="B72" s="4" t="s">
        <v>44</v>
      </c>
      <c r="C72" s="5">
        <v>0.56200000000000006</v>
      </c>
      <c r="D72" t="str">
        <f t="shared" si="1"/>
        <v>2012Kentucky</v>
      </c>
    </row>
    <row r="73" spans="1:4" x14ac:dyDescent="0.2">
      <c r="A73">
        <v>2012</v>
      </c>
      <c r="B73" s="4" t="s">
        <v>45</v>
      </c>
      <c r="C73" s="5">
        <v>0.60799999999999998</v>
      </c>
      <c r="D73" t="str">
        <f t="shared" si="1"/>
        <v>2012Louisiana</v>
      </c>
    </row>
    <row r="74" spans="1:4" x14ac:dyDescent="0.2">
      <c r="A74">
        <v>2012</v>
      </c>
      <c r="B74" s="4" t="s">
        <v>46</v>
      </c>
      <c r="C74" s="5">
        <v>0.69299999999999995</v>
      </c>
      <c r="D74" t="str">
        <f t="shared" si="1"/>
        <v>2012Maine</v>
      </c>
    </row>
    <row r="75" spans="1:4" x14ac:dyDescent="0.2">
      <c r="A75">
        <v>2012</v>
      </c>
      <c r="B75" s="4" t="s">
        <v>47</v>
      </c>
      <c r="C75" s="5">
        <v>0.67300000000000004</v>
      </c>
      <c r="D75" t="str">
        <f t="shared" si="1"/>
        <v>2012Maryland</v>
      </c>
    </row>
    <row r="76" spans="1:4" x14ac:dyDescent="0.2">
      <c r="A76">
        <v>2012</v>
      </c>
      <c r="B76" s="4" t="s">
        <v>48</v>
      </c>
      <c r="C76" s="5">
        <v>0.66200000000000003</v>
      </c>
      <c r="D76" t="str">
        <f t="shared" si="1"/>
        <v>2012Massachusetts</v>
      </c>
    </row>
    <row r="77" spans="1:4" x14ac:dyDescent="0.2">
      <c r="A77">
        <v>2012</v>
      </c>
      <c r="B77" s="4" t="s">
        <v>12</v>
      </c>
      <c r="C77" s="5">
        <v>0.65400000000000003</v>
      </c>
      <c r="D77" t="str">
        <f t="shared" si="1"/>
        <v>2012Michigan</v>
      </c>
    </row>
    <row r="78" spans="1:4" x14ac:dyDescent="0.2">
      <c r="A78">
        <v>2012</v>
      </c>
      <c r="B78" s="4" t="s">
        <v>16</v>
      </c>
      <c r="C78" s="5">
        <v>0.76400000000000001</v>
      </c>
      <c r="D78" t="str">
        <f t="shared" si="1"/>
        <v>2012Minnesota</v>
      </c>
    </row>
    <row r="79" spans="1:4" x14ac:dyDescent="0.2">
      <c r="A79">
        <v>2012</v>
      </c>
      <c r="B79" s="4" t="s">
        <v>49</v>
      </c>
      <c r="C79" s="6"/>
      <c r="D79" t="str">
        <f t="shared" si="1"/>
        <v>2012Mississippi</v>
      </c>
    </row>
    <row r="80" spans="1:4" x14ac:dyDescent="0.2">
      <c r="A80">
        <v>2012</v>
      </c>
      <c r="B80" s="4" t="s">
        <v>50</v>
      </c>
      <c r="C80" s="6"/>
      <c r="D80" t="str">
        <f t="shared" si="1"/>
        <v>2012Missouri</v>
      </c>
    </row>
    <row r="81" spans="1:4" x14ac:dyDescent="0.2">
      <c r="A81">
        <v>2012</v>
      </c>
      <c r="B81" s="4" t="s">
        <v>51</v>
      </c>
      <c r="C81" s="5">
        <v>0.63500000000000001</v>
      </c>
      <c r="D81" t="str">
        <f t="shared" si="1"/>
        <v>2012Montana</v>
      </c>
    </row>
    <row r="82" spans="1:4" x14ac:dyDescent="0.2">
      <c r="A82">
        <v>2012</v>
      </c>
      <c r="B82" s="4" t="s">
        <v>52</v>
      </c>
      <c r="C82" s="5">
        <v>0.61099999999999999</v>
      </c>
      <c r="D82" t="str">
        <f t="shared" si="1"/>
        <v>2012Nebraska</v>
      </c>
    </row>
    <row r="83" spans="1:4" x14ac:dyDescent="0.2">
      <c r="A83">
        <v>2012</v>
      </c>
      <c r="B83" s="4" t="s">
        <v>17</v>
      </c>
      <c r="C83" s="5">
        <v>0.56499999999999995</v>
      </c>
      <c r="D83" t="str">
        <f t="shared" si="1"/>
        <v>2012Nevada</v>
      </c>
    </row>
    <row r="84" spans="1:4" x14ac:dyDescent="0.2">
      <c r="A84">
        <v>2012</v>
      </c>
      <c r="B84" s="4" t="s">
        <v>18</v>
      </c>
      <c r="C84" s="5">
        <v>0.70899999999999996</v>
      </c>
      <c r="D84" t="str">
        <f t="shared" si="1"/>
        <v>2012New Hampshire</v>
      </c>
    </row>
    <row r="85" spans="1:4" x14ac:dyDescent="0.2">
      <c r="A85">
        <v>2012</v>
      </c>
      <c r="B85" s="4" t="s">
        <v>53</v>
      </c>
      <c r="C85" s="5">
        <v>0.622</v>
      </c>
      <c r="D85" t="str">
        <f t="shared" si="1"/>
        <v>2012New Jersey</v>
      </c>
    </row>
    <row r="86" spans="1:4" x14ac:dyDescent="0.2">
      <c r="A86">
        <v>2012</v>
      </c>
      <c r="B86" s="4" t="s">
        <v>54</v>
      </c>
      <c r="C86" s="5">
        <v>0.54800000000000004</v>
      </c>
      <c r="D86" t="str">
        <f t="shared" si="1"/>
        <v>2012New Mexico</v>
      </c>
    </row>
    <row r="87" spans="1:4" x14ac:dyDescent="0.2">
      <c r="A87">
        <v>2012</v>
      </c>
      <c r="B87" s="4" t="s">
        <v>55</v>
      </c>
      <c r="C87" s="5">
        <v>0.53500000000000003</v>
      </c>
      <c r="D87" t="str">
        <f t="shared" si="1"/>
        <v>2012New York</v>
      </c>
    </row>
    <row r="88" spans="1:4" x14ac:dyDescent="0.2">
      <c r="A88">
        <v>2012</v>
      </c>
      <c r="B88" s="4" t="s">
        <v>19</v>
      </c>
      <c r="C88" s="5">
        <v>0.65400000000000003</v>
      </c>
      <c r="D88" t="str">
        <f t="shared" si="1"/>
        <v>2012North Carolina</v>
      </c>
    </row>
    <row r="89" spans="1:4" x14ac:dyDescent="0.2">
      <c r="A89">
        <v>2012</v>
      </c>
      <c r="B89" s="4" t="s">
        <v>56</v>
      </c>
      <c r="C89" s="5">
        <v>0.60399999999999998</v>
      </c>
      <c r="D89" t="str">
        <f t="shared" si="1"/>
        <v>2012North Dakota</v>
      </c>
    </row>
    <row r="90" spans="1:4" x14ac:dyDescent="0.2">
      <c r="A90">
        <v>2012</v>
      </c>
      <c r="B90" s="4" t="s">
        <v>10</v>
      </c>
      <c r="C90" s="5">
        <v>0.65100000000000002</v>
      </c>
      <c r="D90" t="str">
        <f t="shared" si="1"/>
        <v>2012Ohio</v>
      </c>
    </row>
    <row r="91" spans="1:4" x14ac:dyDescent="0.2">
      <c r="A91">
        <v>2012</v>
      </c>
      <c r="B91" s="4" t="s">
        <v>57</v>
      </c>
      <c r="C91" s="6"/>
      <c r="D91" t="str">
        <f t="shared" si="1"/>
        <v>2012Oklahoma</v>
      </c>
    </row>
    <row r="92" spans="1:4" x14ac:dyDescent="0.2">
      <c r="A92">
        <v>2012</v>
      </c>
      <c r="B92" s="4" t="s">
        <v>58</v>
      </c>
      <c r="C92" s="5">
        <v>0.64200000000000002</v>
      </c>
      <c r="D92" t="str">
        <f t="shared" si="1"/>
        <v>2012Oregon</v>
      </c>
    </row>
    <row r="93" spans="1:4" x14ac:dyDescent="0.2">
      <c r="A93">
        <v>2012</v>
      </c>
      <c r="B93" s="4" t="s">
        <v>11</v>
      </c>
      <c r="C93" s="6"/>
      <c r="D93" t="str">
        <f t="shared" si="1"/>
        <v>2012Pennsylvania</v>
      </c>
    </row>
    <row r="94" spans="1:4" x14ac:dyDescent="0.2">
      <c r="A94">
        <v>2012</v>
      </c>
      <c r="B94" s="4" t="s">
        <v>59</v>
      </c>
      <c r="C94" s="6"/>
      <c r="D94" t="str">
        <f t="shared" si="1"/>
        <v>2012Rhode Island</v>
      </c>
    </row>
    <row r="95" spans="1:4" x14ac:dyDescent="0.2">
      <c r="A95">
        <v>2012</v>
      </c>
      <c r="B95" s="4" t="s">
        <v>60</v>
      </c>
      <c r="C95" s="5">
        <v>0.56799999999999995</v>
      </c>
      <c r="D95" t="str">
        <f t="shared" si="1"/>
        <v>2012South Carolina</v>
      </c>
    </row>
    <row r="96" spans="1:4" x14ac:dyDescent="0.2">
      <c r="A96">
        <v>2012</v>
      </c>
      <c r="B96" s="4" t="s">
        <v>61</v>
      </c>
      <c r="C96" s="5">
        <v>0.60099999999999998</v>
      </c>
      <c r="D96" t="str">
        <f t="shared" si="1"/>
        <v>2012South Dakota</v>
      </c>
    </row>
    <row r="97" spans="1:4" x14ac:dyDescent="0.2">
      <c r="A97">
        <v>2012</v>
      </c>
      <c r="B97" s="4" t="s">
        <v>62</v>
      </c>
      <c r="C97" s="5">
        <v>0.52300000000000002</v>
      </c>
      <c r="D97" t="str">
        <f t="shared" si="1"/>
        <v>2012Tennessee</v>
      </c>
    </row>
    <row r="98" spans="1:4" x14ac:dyDescent="0.2">
      <c r="A98">
        <v>2012</v>
      </c>
      <c r="B98" s="4" t="s">
        <v>63</v>
      </c>
      <c r="C98" s="6"/>
      <c r="D98" t="str">
        <f t="shared" si="1"/>
        <v>2012Texas</v>
      </c>
    </row>
    <row r="99" spans="1:4" x14ac:dyDescent="0.2">
      <c r="A99">
        <v>2012</v>
      </c>
      <c r="B99" s="4" t="s">
        <v>64</v>
      </c>
      <c r="C99" s="5">
        <v>0.56100000000000005</v>
      </c>
      <c r="D99" t="str">
        <f t="shared" si="1"/>
        <v>2012Utah</v>
      </c>
    </row>
    <row r="100" spans="1:4" x14ac:dyDescent="0.2">
      <c r="A100">
        <v>2012</v>
      </c>
      <c r="B100" s="4" t="s">
        <v>65</v>
      </c>
      <c r="C100" s="5">
        <v>0.61199999999999999</v>
      </c>
      <c r="D100" t="str">
        <f t="shared" si="1"/>
        <v>2012Vermont</v>
      </c>
    </row>
    <row r="101" spans="1:4" x14ac:dyDescent="0.2">
      <c r="A101">
        <v>2012</v>
      </c>
      <c r="B101" s="4" t="s">
        <v>21</v>
      </c>
      <c r="C101" s="5">
        <v>0.66600000000000004</v>
      </c>
      <c r="D101" t="str">
        <f t="shared" si="1"/>
        <v>2012Virginia</v>
      </c>
    </row>
    <row r="102" spans="1:4" x14ac:dyDescent="0.2">
      <c r="A102">
        <v>2012</v>
      </c>
      <c r="B102" s="4" t="s">
        <v>66</v>
      </c>
      <c r="C102" s="5">
        <v>0.65800000000000003</v>
      </c>
      <c r="D102" t="str">
        <f t="shared" si="1"/>
        <v>2012Washington</v>
      </c>
    </row>
    <row r="103" spans="1:4" x14ac:dyDescent="0.2">
      <c r="A103">
        <v>2012</v>
      </c>
      <c r="B103" s="4" t="s">
        <v>67</v>
      </c>
      <c r="C103" s="6"/>
      <c r="D103" t="str">
        <f t="shared" si="1"/>
        <v>2012West Virginia</v>
      </c>
    </row>
    <row r="104" spans="1:4" x14ac:dyDescent="0.2">
      <c r="A104">
        <v>2012</v>
      </c>
      <c r="B104" s="4" t="s">
        <v>20</v>
      </c>
      <c r="C104" s="5">
        <v>0.73299999999999998</v>
      </c>
      <c r="D104" t="str">
        <f t="shared" si="1"/>
        <v>2012Wisconsin</v>
      </c>
    </row>
    <row r="105" spans="1:4" x14ac:dyDescent="0.2">
      <c r="A105">
        <v>2012</v>
      </c>
      <c r="B105" s="4" t="s">
        <v>68</v>
      </c>
      <c r="C105" s="5">
        <v>0.59</v>
      </c>
      <c r="D105" t="str">
        <f t="shared" si="1"/>
        <v>2012Wyoming</v>
      </c>
    </row>
    <row r="106" spans="1:4" x14ac:dyDescent="0.2">
      <c r="A106">
        <v>2008</v>
      </c>
      <c r="B106" s="3" t="s">
        <v>29</v>
      </c>
      <c r="C106" s="5">
        <v>0.622</v>
      </c>
      <c r="D106" t="str">
        <f t="shared" si="1"/>
        <v>2008United States</v>
      </c>
    </row>
    <row r="107" spans="1:4" x14ac:dyDescent="0.2">
      <c r="A107">
        <v>2008</v>
      </c>
      <c r="B107" s="4" t="s">
        <v>30</v>
      </c>
      <c r="C107" s="5">
        <v>0.61</v>
      </c>
      <c r="D107" t="str">
        <f t="shared" si="1"/>
        <v>2008Alabama</v>
      </c>
    </row>
    <row r="108" spans="1:4" x14ac:dyDescent="0.2">
      <c r="A108">
        <v>2008</v>
      </c>
      <c r="B108" s="4" t="s">
        <v>31</v>
      </c>
      <c r="C108" s="5">
        <v>0.68300000000000005</v>
      </c>
      <c r="D108" t="str">
        <f t="shared" si="1"/>
        <v>2008Alaska</v>
      </c>
    </row>
    <row r="109" spans="1:4" x14ac:dyDescent="0.2">
      <c r="A109">
        <v>2008</v>
      </c>
      <c r="B109" s="4" t="s">
        <v>32</v>
      </c>
      <c r="C109" s="5">
        <v>0.57399999999999995</v>
      </c>
      <c r="D109" t="str">
        <f t="shared" si="1"/>
        <v>2008Arizona</v>
      </c>
    </row>
    <row r="110" spans="1:4" x14ac:dyDescent="0.2">
      <c r="A110">
        <v>2008</v>
      </c>
      <c r="B110" s="4" t="s">
        <v>33</v>
      </c>
      <c r="C110" s="5">
        <v>0.52900000000000003</v>
      </c>
      <c r="D110" t="str">
        <f t="shared" si="1"/>
        <v>2008Arkansas</v>
      </c>
    </row>
    <row r="111" spans="1:4" x14ac:dyDescent="0.2">
      <c r="A111">
        <v>2008</v>
      </c>
      <c r="B111" s="4" t="s">
        <v>34</v>
      </c>
      <c r="C111" s="5">
        <v>0.61699999999999999</v>
      </c>
      <c r="D111" t="str">
        <f t="shared" si="1"/>
        <v>2008California</v>
      </c>
    </row>
    <row r="112" spans="1:4" x14ac:dyDescent="0.2">
      <c r="A112">
        <v>2008</v>
      </c>
      <c r="B112" s="4" t="s">
        <v>14</v>
      </c>
      <c r="C112" s="5">
        <v>0.71599999999999997</v>
      </c>
      <c r="D112" t="str">
        <f t="shared" si="1"/>
        <v>2008Colorado</v>
      </c>
    </row>
    <row r="113" spans="1:4" x14ac:dyDescent="0.2">
      <c r="A113">
        <v>2008</v>
      </c>
      <c r="B113" s="4" t="s">
        <v>35</v>
      </c>
      <c r="C113" s="6"/>
      <c r="D113" t="str">
        <f t="shared" si="1"/>
        <v>2008Connecticut</v>
      </c>
    </row>
    <row r="114" spans="1:4" x14ac:dyDescent="0.2">
      <c r="A114">
        <v>2008</v>
      </c>
      <c r="B114" s="4" t="s">
        <v>36</v>
      </c>
      <c r="C114" s="5">
        <v>0.65800000000000003</v>
      </c>
      <c r="D114" t="str">
        <f t="shared" si="1"/>
        <v>2008Delaware</v>
      </c>
    </row>
    <row r="115" spans="1:4" x14ac:dyDescent="0.2">
      <c r="A115">
        <v>2008</v>
      </c>
      <c r="B115" s="4" t="s">
        <v>37</v>
      </c>
      <c r="C115" s="5">
        <v>0.61699999999999999</v>
      </c>
      <c r="D115" t="str">
        <f t="shared" si="1"/>
        <v>2008District of Columbia</v>
      </c>
    </row>
    <row r="116" spans="1:4" x14ac:dyDescent="0.2">
      <c r="A116">
        <v>2008</v>
      </c>
      <c r="B116" s="4" t="s">
        <v>13</v>
      </c>
      <c r="C116" s="5">
        <v>0.66600000000000004</v>
      </c>
      <c r="D116" t="str">
        <f t="shared" si="1"/>
        <v>2008Florida</v>
      </c>
    </row>
    <row r="117" spans="1:4" x14ac:dyDescent="0.2">
      <c r="A117">
        <v>2008</v>
      </c>
      <c r="B117" s="4" t="s">
        <v>38</v>
      </c>
      <c r="C117" s="5">
        <v>0.627</v>
      </c>
      <c r="D117" t="str">
        <f t="shared" si="1"/>
        <v>2008Georgia</v>
      </c>
    </row>
    <row r="118" spans="1:4" x14ac:dyDescent="0.2">
      <c r="A118">
        <v>2008</v>
      </c>
      <c r="B118" s="4" t="s">
        <v>39</v>
      </c>
      <c r="C118" s="5">
        <v>0.49</v>
      </c>
      <c r="D118" t="str">
        <f t="shared" si="1"/>
        <v>2008Hawaii</v>
      </c>
    </row>
    <row r="119" spans="1:4" x14ac:dyDescent="0.2">
      <c r="A119">
        <v>2008</v>
      </c>
      <c r="B119" s="4" t="s">
        <v>40</v>
      </c>
      <c r="C119" s="5">
        <v>0.64800000000000002</v>
      </c>
      <c r="D119" t="str">
        <f t="shared" si="1"/>
        <v>2008Idaho</v>
      </c>
    </row>
    <row r="120" spans="1:4" x14ac:dyDescent="0.2">
      <c r="A120">
        <v>2008</v>
      </c>
      <c r="B120" s="4" t="s">
        <v>41</v>
      </c>
      <c r="C120" s="5">
        <v>0.64300000000000002</v>
      </c>
      <c r="D120" t="str">
        <f t="shared" si="1"/>
        <v>2008Illinois</v>
      </c>
    </row>
    <row r="121" spans="1:4" x14ac:dyDescent="0.2">
      <c r="A121">
        <v>2008</v>
      </c>
      <c r="B121" s="4" t="s">
        <v>42</v>
      </c>
      <c r="C121" s="5">
        <v>0.60299999999999998</v>
      </c>
      <c r="D121" t="str">
        <f t="shared" si="1"/>
        <v>2008Indiana</v>
      </c>
    </row>
    <row r="122" spans="1:4" x14ac:dyDescent="0.2">
      <c r="A122">
        <v>2008</v>
      </c>
      <c r="B122" s="4" t="s">
        <v>15</v>
      </c>
      <c r="C122" s="5">
        <v>0.69699999999999995</v>
      </c>
      <c r="D122" t="str">
        <f t="shared" si="1"/>
        <v>2008Iowa</v>
      </c>
    </row>
    <row r="123" spans="1:4" x14ac:dyDescent="0.2">
      <c r="A123">
        <v>2008</v>
      </c>
      <c r="B123" s="4" t="s">
        <v>43</v>
      </c>
      <c r="C123" s="5">
        <v>0.63500000000000001</v>
      </c>
      <c r="D123" t="str">
        <f t="shared" si="1"/>
        <v>2008Kansas</v>
      </c>
    </row>
    <row r="124" spans="1:4" x14ac:dyDescent="0.2">
      <c r="A124">
        <v>2008</v>
      </c>
      <c r="B124" s="4" t="s">
        <v>44</v>
      </c>
      <c r="C124" s="5">
        <v>0.59</v>
      </c>
      <c r="D124" t="str">
        <f t="shared" si="1"/>
        <v>2008Kentucky</v>
      </c>
    </row>
    <row r="125" spans="1:4" x14ac:dyDescent="0.2">
      <c r="A125">
        <v>2008</v>
      </c>
      <c r="B125" s="4" t="s">
        <v>45</v>
      </c>
      <c r="C125" s="5">
        <v>0.61799999999999999</v>
      </c>
      <c r="D125" t="str">
        <f t="shared" si="1"/>
        <v>2008Louisiana</v>
      </c>
    </row>
    <row r="126" spans="1:4" x14ac:dyDescent="0.2">
      <c r="A126">
        <v>2008</v>
      </c>
      <c r="B126" s="4" t="s">
        <v>46</v>
      </c>
      <c r="C126" s="5">
        <v>0.71799999999999997</v>
      </c>
      <c r="D126" t="str">
        <f t="shared" si="1"/>
        <v>2008Maine</v>
      </c>
    </row>
    <row r="127" spans="1:4" x14ac:dyDescent="0.2">
      <c r="A127">
        <v>2008</v>
      </c>
      <c r="B127" s="4" t="s">
        <v>47</v>
      </c>
      <c r="C127" s="5">
        <v>0.67800000000000005</v>
      </c>
      <c r="D127" t="str">
        <f t="shared" si="1"/>
        <v>2008Maryland</v>
      </c>
    </row>
    <row r="128" spans="1:4" x14ac:dyDescent="0.2">
      <c r="A128">
        <v>2008</v>
      </c>
      <c r="B128" s="4" t="s">
        <v>48</v>
      </c>
      <c r="C128" s="5">
        <v>0.67300000000000004</v>
      </c>
      <c r="D128" t="str">
        <f t="shared" si="1"/>
        <v>2008Massachusetts</v>
      </c>
    </row>
    <row r="129" spans="1:4" x14ac:dyDescent="0.2">
      <c r="A129">
        <v>2008</v>
      </c>
      <c r="B129" s="4" t="s">
        <v>12</v>
      </c>
      <c r="C129" s="5">
        <v>0.69699999999999995</v>
      </c>
      <c r="D129" t="str">
        <f t="shared" si="1"/>
        <v>2008Michigan</v>
      </c>
    </row>
    <row r="130" spans="1:4" x14ac:dyDescent="0.2">
      <c r="A130">
        <v>2008</v>
      </c>
      <c r="B130" s="4" t="s">
        <v>16</v>
      </c>
      <c r="C130" s="5">
        <v>0.78100000000000003</v>
      </c>
      <c r="D130" t="str">
        <f t="shared" si="1"/>
        <v>2008Minnesota</v>
      </c>
    </row>
    <row r="131" spans="1:4" x14ac:dyDescent="0.2">
      <c r="A131">
        <v>2008</v>
      </c>
      <c r="B131" s="4" t="s">
        <v>49</v>
      </c>
      <c r="C131" s="6"/>
      <c r="D131" t="str">
        <f t="shared" ref="D131:D194" si="2">_xlfn.CONCAT(A131,B131)</f>
        <v>2008Mississippi</v>
      </c>
    </row>
    <row r="132" spans="1:4" x14ac:dyDescent="0.2">
      <c r="A132">
        <v>2008</v>
      </c>
      <c r="B132" s="4" t="s">
        <v>50</v>
      </c>
      <c r="C132" s="5">
        <v>0.68200000000000005</v>
      </c>
      <c r="D132" t="str">
        <f t="shared" si="2"/>
        <v>2008Missouri</v>
      </c>
    </row>
    <row r="133" spans="1:4" x14ac:dyDescent="0.2">
      <c r="A133">
        <v>2008</v>
      </c>
      <c r="B133" s="4" t="s">
        <v>51</v>
      </c>
      <c r="C133" s="5">
        <v>0.67100000000000004</v>
      </c>
      <c r="D133" t="str">
        <f t="shared" si="2"/>
        <v>2008Montana</v>
      </c>
    </row>
    <row r="134" spans="1:4" x14ac:dyDescent="0.2">
      <c r="A134">
        <v>2008</v>
      </c>
      <c r="B134" s="4" t="s">
        <v>52</v>
      </c>
      <c r="C134" s="5">
        <v>0.63700000000000001</v>
      </c>
      <c r="D134" t="str">
        <f t="shared" si="2"/>
        <v>2008Nebraska</v>
      </c>
    </row>
    <row r="135" spans="1:4" x14ac:dyDescent="0.2">
      <c r="A135">
        <v>2008</v>
      </c>
      <c r="B135" s="4" t="s">
        <v>17</v>
      </c>
      <c r="C135" s="5">
        <v>0.57199999999999995</v>
      </c>
      <c r="D135" t="str">
        <f t="shared" si="2"/>
        <v>2008Nevada</v>
      </c>
    </row>
    <row r="136" spans="1:4" x14ac:dyDescent="0.2">
      <c r="A136">
        <v>2008</v>
      </c>
      <c r="B136" s="4" t="s">
        <v>18</v>
      </c>
      <c r="C136" s="5">
        <v>0.72499999999999998</v>
      </c>
      <c r="D136" t="str">
        <f t="shared" si="2"/>
        <v>2008New Hampshire</v>
      </c>
    </row>
    <row r="137" spans="1:4" x14ac:dyDescent="0.2">
      <c r="A137">
        <v>2008</v>
      </c>
      <c r="B137" s="4" t="s">
        <v>53</v>
      </c>
      <c r="C137" s="5">
        <v>0.67700000000000005</v>
      </c>
      <c r="D137" t="str">
        <f t="shared" si="2"/>
        <v>2008New Jersey</v>
      </c>
    </row>
    <row r="138" spans="1:4" x14ac:dyDescent="0.2">
      <c r="A138">
        <v>2008</v>
      </c>
      <c r="B138" s="4" t="s">
        <v>54</v>
      </c>
      <c r="C138" s="5">
        <v>0.61199999999999999</v>
      </c>
      <c r="D138" t="str">
        <f t="shared" si="2"/>
        <v>2008New Mexico</v>
      </c>
    </row>
    <row r="139" spans="1:4" x14ac:dyDescent="0.2">
      <c r="A139">
        <v>2008</v>
      </c>
      <c r="B139" s="4" t="s">
        <v>55</v>
      </c>
      <c r="C139" s="5">
        <v>0.59599999999999997</v>
      </c>
      <c r="D139" t="str">
        <f t="shared" si="2"/>
        <v>2008New York</v>
      </c>
    </row>
    <row r="140" spans="1:4" x14ac:dyDescent="0.2">
      <c r="A140">
        <v>2008</v>
      </c>
      <c r="B140" s="4" t="s">
        <v>19</v>
      </c>
      <c r="C140" s="5">
        <v>0.66100000000000003</v>
      </c>
      <c r="D140" t="str">
        <f t="shared" si="2"/>
        <v>2008North Carolina</v>
      </c>
    </row>
    <row r="141" spans="1:4" x14ac:dyDescent="0.2">
      <c r="A141">
        <v>2008</v>
      </c>
      <c r="B141" s="4" t="s">
        <v>56</v>
      </c>
      <c r="C141" s="5">
        <v>0.63600000000000001</v>
      </c>
      <c r="D141" t="str">
        <f t="shared" si="2"/>
        <v>2008North Dakota</v>
      </c>
    </row>
    <row r="142" spans="1:4" x14ac:dyDescent="0.2">
      <c r="A142">
        <v>2008</v>
      </c>
      <c r="B142" s="4" t="s">
        <v>10</v>
      </c>
      <c r="C142" s="5">
        <v>0.67800000000000005</v>
      </c>
      <c r="D142" t="str">
        <f t="shared" si="2"/>
        <v>2008Ohio</v>
      </c>
    </row>
    <row r="143" spans="1:4" x14ac:dyDescent="0.2">
      <c r="A143">
        <v>2008</v>
      </c>
      <c r="B143" s="4" t="s">
        <v>57</v>
      </c>
      <c r="C143" s="5">
        <v>0.56299999999999994</v>
      </c>
      <c r="D143" t="str">
        <f t="shared" si="2"/>
        <v>2008Oklahoma</v>
      </c>
    </row>
    <row r="144" spans="1:4" x14ac:dyDescent="0.2">
      <c r="A144">
        <v>2008</v>
      </c>
      <c r="B144" s="4" t="s">
        <v>58</v>
      </c>
      <c r="C144" s="5">
        <v>0.68300000000000005</v>
      </c>
      <c r="D144" t="str">
        <f t="shared" si="2"/>
        <v>2008Oregon</v>
      </c>
    </row>
    <row r="145" spans="1:23" x14ac:dyDescent="0.2">
      <c r="A145">
        <v>2008</v>
      </c>
      <c r="B145" s="4" t="s">
        <v>11</v>
      </c>
      <c r="C145" s="5">
        <v>0.64200000000000002</v>
      </c>
      <c r="D145" t="str">
        <f t="shared" si="2"/>
        <v>2008Pennsylvania</v>
      </c>
    </row>
    <row r="146" spans="1:23" x14ac:dyDescent="0.2">
      <c r="A146">
        <v>2008</v>
      </c>
      <c r="B146" s="4" t="s">
        <v>59</v>
      </c>
      <c r="C146" s="5">
        <v>0.623</v>
      </c>
      <c r="D146" t="str">
        <f t="shared" si="2"/>
        <v>2008Rhode Island</v>
      </c>
    </row>
    <row r="147" spans="1:23" x14ac:dyDescent="0.2">
      <c r="A147">
        <v>2008</v>
      </c>
      <c r="B147" s="4" t="s">
        <v>60</v>
      </c>
      <c r="C147" s="5">
        <v>0.58199999999999996</v>
      </c>
      <c r="D147" t="str">
        <f t="shared" si="2"/>
        <v>2008South Carolina</v>
      </c>
    </row>
    <row r="148" spans="1:23" x14ac:dyDescent="0.2">
      <c r="A148">
        <v>2008</v>
      </c>
      <c r="B148" s="4" t="s">
        <v>61</v>
      </c>
      <c r="C148" s="5">
        <v>0.65600000000000003</v>
      </c>
      <c r="D148" t="str">
        <f t="shared" si="2"/>
        <v>2008South Dakota</v>
      </c>
    </row>
    <row r="149" spans="1:23" x14ac:dyDescent="0.2">
      <c r="A149">
        <v>2008</v>
      </c>
      <c r="B149" s="4" t="s">
        <v>62</v>
      </c>
      <c r="C149" s="5">
        <v>0.57399999999999995</v>
      </c>
      <c r="D149" t="str">
        <f t="shared" si="2"/>
        <v>2008Tennessee</v>
      </c>
    </row>
    <row r="150" spans="1:23" x14ac:dyDescent="0.2">
      <c r="A150">
        <v>2008</v>
      </c>
      <c r="B150" s="4" t="s">
        <v>63</v>
      </c>
      <c r="C150" s="6"/>
      <c r="D150" t="str">
        <f t="shared" si="2"/>
        <v>2008Texas</v>
      </c>
    </row>
    <row r="151" spans="1:23" x14ac:dyDescent="0.2">
      <c r="A151">
        <v>2008</v>
      </c>
      <c r="B151" s="4" t="s">
        <v>64</v>
      </c>
      <c r="C151" s="5">
        <v>0.57099999999999995</v>
      </c>
      <c r="D151" t="str">
        <f t="shared" si="2"/>
        <v>2008Utah</v>
      </c>
    </row>
    <row r="152" spans="1:23" x14ac:dyDescent="0.2">
      <c r="A152">
        <v>2008</v>
      </c>
      <c r="B152" s="4" t="s">
        <v>65</v>
      </c>
      <c r="C152" s="5">
        <v>0.67700000000000005</v>
      </c>
      <c r="D152" t="str">
        <f t="shared" si="2"/>
        <v>2008Vermont</v>
      </c>
    </row>
    <row r="153" spans="1:23" x14ac:dyDescent="0.2">
      <c r="A153">
        <v>2008</v>
      </c>
      <c r="B153" s="4" t="s">
        <v>21</v>
      </c>
      <c r="C153" s="5">
        <v>0.67600000000000005</v>
      </c>
      <c r="D153" t="str">
        <f t="shared" si="2"/>
        <v>2008Virginia</v>
      </c>
    </row>
    <row r="154" spans="1:23" x14ac:dyDescent="0.2">
      <c r="A154">
        <v>2008</v>
      </c>
      <c r="B154" s="4" t="s">
        <v>66</v>
      </c>
      <c r="C154" s="5">
        <v>0.67300000000000004</v>
      </c>
      <c r="D154" t="str">
        <f t="shared" si="2"/>
        <v>2008Washington</v>
      </c>
    </row>
    <row r="155" spans="1:23" x14ac:dyDescent="0.2">
      <c r="A155">
        <v>2008</v>
      </c>
      <c r="B155" s="4" t="s">
        <v>67</v>
      </c>
      <c r="C155" s="5">
        <v>0.51200000000000001</v>
      </c>
      <c r="D155" t="str">
        <f t="shared" si="2"/>
        <v>2008West Virginia</v>
      </c>
    </row>
    <row r="156" spans="1:23" x14ac:dyDescent="0.2">
      <c r="A156">
        <v>2008</v>
      </c>
      <c r="B156" s="4" t="s">
        <v>20</v>
      </c>
      <c r="C156" s="5">
        <v>0.72699999999999998</v>
      </c>
      <c r="D156" t="str">
        <f t="shared" si="2"/>
        <v>2008Wisconsin</v>
      </c>
    </row>
    <row r="157" spans="1:23" x14ac:dyDescent="0.2">
      <c r="A157">
        <v>2008</v>
      </c>
      <c r="B157" s="4" t="s">
        <v>68</v>
      </c>
      <c r="C157" s="5">
        <v>0.63100000000000001</v>
      </c>
      <c r="D157" t="str">
        <f t="shared" si="2"/>
        <v>2008Wyoming</v>
      </c>
    </row>
    <row r="158" spans="1:23" x14ac:dyDescent="0.2">
      <c r="A158">
        <v>2004</v>
      </c>
      <c r="B158" s="3" t="s">
        <v>29</v>
      </c>
      <c r="C158" s="5">
        <v>0.60699999999999998</v>
      </c>
      <c r="D158" t="str">
        <f t="shared" si="2"/>
        <v>2004United States</v>
      </c>
    </row>
    <row r="159" spans="1:23" x14ac:dyDescent="0.2">
      <c r="A159">
        <v>2004</v>
      </c>
      <c r="B159" s="4" t="s">
        <v>30</v>
      </c>
      <c r="C159" s="5">
        <v>0.57399999999999995</v>
      </c>
      <c r="D159" t="str">
        <f t="shared" si="2"/>
        <v>2004Alabama</v>
      </c>
      <c r="J159" s="5"/>
      <c r="K159" s="5"/>
      <c r="L159" s="7"/>
      <c r="M159" s="7"/>
      <c r="N159" s="7"/>
      <c r="O159" s="7"/>
      <c r="P159" s="5"/>
      <c r="Q159" s="7"/>
      <c r="R159" s="7"/>
      <c r="S159" s="7"/>
      <c r="T159" s="7"/>
      <c r="U159" s="7"/>
    </row>
    <row r="160" spans="1:23" x14ac:dyDescent="0.2">
      <c r="A160">
        <v>2004</v>
      </c>
      <c r="B160" s="4" t="s">
        <v>31</v>
      </c>
      <c r="C160" s="5">
        <v>0.69599999999999995</v>
      </c>
      <c r="D160" t="str">
        <f t="shared" si="2"/>
        <v>2004Alaska</v>
      </c>
      <c r="I160" s="8"/>
      <c r="J160" s="4"/>
      <c r="K160" s="5"/>
      <c r="L160" s="5"/>
      <c r="M160" s="5"/>
      <c r="N160" s="7"/>
      <c r="O160" s="7"/>
      <c r="P160" s="7"/>
      <c r="Q160" s="7"/>
      <c r="R160" s="5"/>
      <c r="S160" s="7"/>
      <c r="T160" s="7"/>
      <c r="U160" s="7"/>
      <c r="V160" s="7"/>
      <c r="W160" s="4"/>
    </row>
    <row r="161" spans="1:23" x14ac:dyDescent="0.2">
      <c r="A161">
        <v>2004</v>
      </c>
      <c r="B161" s="4" t="s">
        <v>32</v>
      </c>
      <c r="C161" s="5">
        <v>0.54800000000000004</v>
      </c>
      <c r="D161" t="str">
        <f t="shared" si="2"/>
        <v>2004Arizona</v>
      </c>
      <c r="I161" s="8"/>
      <c r="J161" s="4"/>
      <c r="K161" s="5"/>
      <c r="L161" s="5"/>
      <c r="M161" s="5"/>
      <c r="N161" s="7"/>
      <c r="O161" s="7"/>
      <c r="P161" s="7"/>
      <c r="Q161" s="7"/>
      <c r="R161" s="5"/>
      <c r="S161" s="7"/>
      <c r="T161" s="7"/>
      <c r="U161" s="4"/>
      <c r="V161" s="7"/>
      <c r="W161" s="4"/>
    </row>
    <row r="162" spans="1:23" x14ac:dyDescent="0.2">
      <c r="A162">
        <v>2004</v>
      </c>
      <c r="B162" s="4" t="s">
        <v>33</v>
      </c>
      <c r="C162" s="5">
        <v>0.54400000000000004</v>
      </c>
      <c r="D162" t="str">
        <f t="shared" si="2"/>
        <v>2004Arkansas</v>
      </c>
      <c r="I162" s="8"/>
      <c r="J162" s="4"/>
      <c r="K162" s="5"/>
      <c r="L162" s="5"/>
      <c r="M162" s="5"/>
      <c r="N162" s="7"/>
      <c r="O162" s="7"/>
      <c r="P162" s="7"/>
      <c r="Q162" s="7"/>
      <c r="R162" s="5"/>
      <c r="S162" s="7"/>
      <c r="T162" s="7"/>
      <c r="U162" s="7"/>
      <c r="V162" s="7"/>
      <c r="W162" s="4"/>
    </row>
    <row r="163" spans="1:23" x14ac:dyDescent="0.2">
      <c r="A163">
        <v>2004</v>
      </c>
      <c r="B163" s="4" t="s">
        <v>34</v>
      </c>
      <c r="C163" s="5">
        <v>0.59599999999999997</v>
      </c>
      <c r="D163" t="str">
        <f t="shared" si="2"/>
        <v>2004California</v>
      </c>
      <c r="I163" s="8"/>
      <c r="J163" s="4"/>
      <c r="K163" s="5"/>
      <c r="L163" s="5"/>
      <c r="M163" s="5"/>
      <c r="N163" s="7"/>
      <c r="O163" s="7"/>
      <c r="P163" s="7"/>
      <c r="Q163" s="7"/>
      <c r="R163" s="5"/>
      <c r="S163" s="7"/>
      <c r="T163" s="7"/>
      <c r="U163" s="7"/>
      <c r="V163" s="7"/>
      <c r="W163" s="4"/>
    </row>
    <row r="164" spans="1:23" x14ac:dyDescent="0.2">
      <c r="A164">
        <v>2004</v>
      </c>
      <c r="B164" s="4" t="s">
        <v>14</v>
      </c>
      <c r="C164" s="5">
        <v>0.67300000000000004</v>
      </c>
      <c r="D164" t="str">
        <f t="shared" si="2"/>
        <v>2004Colorado</v>
      </c>
      <c r="I164" s="8"/>
      <c r="J164" s="4"/>
      <c r="K164" s="5"/>
      <c r="L164" s="5"/>
      <c r="M164" s="5"/>
      <c r="N164" s="7"/>
      <c r="O164" s="7"/>
      <c r="P164" s="7"/>
      <c r="Q164" s="7"/>
      <c r="R164" s="5"/>
      <c r="S164" s="7"/>
      <c r="T164" s="4"/>
      <c r="U164" s="7"/>
      <c r="V164" s="7"/>
      <c r="W164" s="4"/>
    </row>
    <row r="165" spans="1:23" x14ac:dyDescent="0.2">
      <c r="A165">
        <v>2004</v>
      </c>
      <c r="B165" s="4" t="s">
        <v>35</v>
      </c>
      <c r="C165" s="5">
        <v>0.66200000000000003</v>
      </c>
      <c r="D165" t="str">
        <f t="shared" si="2"/>
        <v>2004Connecticut</v>
      </c>
      <c r="I165" s="8"/>
      <c r="J165" s="4"/>
      <c r="K165" s="5"/>
      <c r="L165" s="5"/>
      <c r="M165" s="5"/>
      <c r="N165" s="7"/>
      <c r="O165" s="7"/>
      <c r="P165" s="7"/>
      <c r="Q165" s="7"/>
      <c r="R165" s="5"/>
      <c r="S165" s="7"/>
      <c r="T165" s="4"/>
      <c r="U165" s="7"/>
      <c r="V165" s="7"/>
      <c r="W165" s="4"/>
    </row>
    <row r="166" spans="1:23" x14ac:dyDescent="0.2">
      <c r="A166">
        <v>2004</v>
      </c>
      <c r="B166" s="4" t="s">
        <v>36</v>
      </c>
      <c r="C166" s="5">
        <v>0.64500000000000002</v>
      </c>
      <c r="D166" t="str">
        <f t="shared" si="2"/>
        <v>2004Delaware</v>
      </c>
      <c r="I166" s="8"/>
      <c r="J166" s="4"/>
      <c r="K166" s="5"/>
      <c r="L166" s="5"/>
      <c r="M166" s="5"/>
      <c r="N166" s="7"/>
      <c r="O166" s="7"/>
      <c r="P166" s="7"/>
      <c r="Q166" s="7"/>
      <c r="R166" s="5"/>
      <c r="S166" s="7"/>
      <c r="T166" s="4"/>
      <c r="U166" s="7"/>
      <c r="V166" s="7"/>
      <c r="W166" s="4"/>
    </row>
    <row r="167" spans="1:23" x14ac:dyDescent="0.2">
      <c r="A167">
        <v>2004</v>
      </c>
      <c r="B167" s="4" t="s">
        <v>37</v>
      </c>
      <c r="C167" s="5">
        <v>0.54900000000000004</v>
      </c>
      <c r="D167" t="str">
        <f t="shared" si="2"/>
        <v>2004District of Columbia</v>
      </c>
      <c r="I167" s="8"/>
      <c r="J167" s="4"/>
      <c r="K167" s="5"/>
      <c r="L167" s="5"/>
      <c r="M167" s="5"/>
      <c r="N167" s="7"/>
      <c r="O167" s="7"/>
      <c r="P167" s="7"/>
      <c r="Q167" s="7"/>
      <c r="R167" s="5"/>
      <c r="S167" s="7"/>
      <c r="T167" s="7"/>
      <c r="U167" s="4"/>
      <c r="V167" s="7"/>
      <c r="W167" s="4"/>
    </row>
    <row r="168" spans="1:23" x14ac:dyDescent="0.2">
      <c r="A168">
        <v>2004</v>
      </c>
      <c r="B168" s="4" t="s">
        <v>13</v>
      </c>
      <c r="C168" s="5">
        <v>0.64700000000000002</v>
      </c>
      <c r="D168" t="str">
        <f t="shared" si="2"/>
        <v>2004Florida</v>
      </c>
      <c r="I168" s="8"/>
      <c r="J168" s="4"/>
      <c r="K168" s="5"/>
      <c r="L168" s="5"/>
      <c r="M168" s="5"/>
      <c r="N168" s="7"/>
      <c r="O168" s="7"/>
      <c r="P168" s="7"/>
      <c r="Q168" s="7"/>
      <c r="R168" s="5"/>
      <c r="S168" s="4"/>
      <c r="T168" s="4"/>
      <c r="U168" s="4"/>
      <c r="V168" s="4"/>
      <c r="W168" s="4"/>
    </row>
    <row r="169" spans="1:23" x14ac:dyDescent="0.2">
      <c r="A169">
        <v>2004</v>
      </c>
      <c r="B169" s="4" t="s">
        <v>38</v>
      </c>
      <c r="C169" s="5">
        <v>0.56399999999999995</v>
      </c>
      <c r="D169" t="str">
        <f t="shared" si="2"/>
        <v>2004Georgia</v>
      </c>
      <c r="I169" s="8"/>
      <c r="J169" s="4"/>
      <c r="K169" s="5"/>
      <c r="L169" s="5"/>
      <c r="M169" s="5"/>
      <c r="N169" s="7"/>
      <c r="O169" s="7"/>
      <c r="P169" s="7"/>
      <c r="Q169" s="7"/>
      <c r="R169" s="5"/>
      <c r="S169" s="7"/>
      <c r="T169" s="7"/>
      <c r="U169" s="7"/>
      <c r="V169" s="7"/>
      <c r="W169" s="4"/>
    </row>
    <row r="170" spans="1:23" x14ac:dyDescent="0.2">
      <c r="A170">
        <v>2004</v>
      </c>
      <c r="B170" s="4" t="s">
        <v>39</v>
      </c>
      <c r="C170" s="5">
        <v>0.48499999999999999</v>
      </c>
      <c r="D170" t="str">
        <f t="shared" si="2"/>
        <v>2004Hawaii</v>
      </c>
      <c r="I170" s="8"/>
      <c r="J170" s="4"/>
      <c r="K170" s="5"/>
      <c r="L170" s="5"/>
      <c r="M170" s="5"/>
      <c r="N170" s="7"/>
      <c r="O170" s="7"/>
      <c r="P170" s="7"/>
      <c r="Q170" s="7"/>
      <c r="R170" s="5"/>
      <c r="S170" s="7"/>
      <c r="T170" s="7"/>
      <c r="U170" s="7"/>
      <c r="V170" s="7"/>
      <c r="W170" s="4"/>
    </row>
    <row r="171" spans="1:23" x14ac:dyDescent="0.2">
      <c r="A171">
        <v>2004</v>
      </c>
      <c r="B171" s="4" t="s">
        <v>40</v>
      </c>
      <c r="C171" s="5">
        <v>0.64800000000000002</v>
      </c>
      <c r="D171" t="str">
        <f t="shared" si="2"/>
        <v>2004Idaho</v>
      </c>
      <c r="I171" s="8"/>
      <c r="J171" s="4"/>
      <c r="K171" s="5"/>
      <c r="L171" s="5"/>
      <c r="M171" s="5"/>
      <c r="N171" s="7"/>
      <c r="O171" s="7"/>
      <c r="P171" s="7"/>
      <c r="Q171" s="7"/>
      <c r="R171" s="5"/>
      <c r="S171" s="7"/>
      <c r="T171" s="4"/>
      <c r="U171" s="4"/>
      <c r="V171" s="7"/>
      <c r="W171" s="4"/>
    </row>
    <row r="172" spans="1:23" x14ac:dyDescent="0.2">
      <c r="A172">
        <v>2004</v>
      </c>
      <c r="B172" s="4" t="s">
        <v>41</v>
      </c>
      <c r="C172" s="5">
        <v>0.624</v>
      </c>
      <c r="D172" t="str">
        <f t="shared" si="2"/>
        <v>2004Illinois</v>
      </c>
      <c r="I172" s="8"/>
      <c r="J172" s="4"/>
      <c r="K172" s="5"/>
      <c r="L172" s="5"/>
      <c r="M172" s="5"/>
      <c r="N172" s="7"/>
      <c r="O172" s="7"/>
      <c r="P172" s="7"/>
      <c r="Q172" s="7"/>
      <c r="R172" s="5"/>
      <c r="S172" s="7"/>
      <c r="T172" s="7"/>
      <c r="U172" s="7"/>
      <c r="V172" s="7"/>
      <c r="W172" s="4"/>
    </row>
    <row r="173" spans="1:23" x14ac:dyDescent="0.2">
      <c r="A173">
        <v>2004</v>
      </c>
      <c r="B173" s="4" t="s">
        <v>42</v>
      </c>
      <c r="C173" s="5">
        <v>0.55800000000000005</v>
      </c>
      <c r="D173" t="str">
        <f t="shared" si="2"/>
        <v>2004Indiana</v>
      </c>
      <c r="I173" s="8"/>
      <c r="J173" s="4"/>
      <c r="K173" s="5"/>
      <c r="L173" s="5"/>
      <c r="M173" s="5"/>
      <c r="N173" s="7"/>
      <c r="O173" s="7"/>
      <c r="P173" s="7"/>
      <c r="Q173" s="7"/>
      <c r="R173" s="5"/>
      <c r="S173" s="7"/>
      <c r="T173" s="4"/>
      <c r="U173" s="4"/>
      <c r="V173" s="7"/>
      <c r="W173" s="4"/>
    </row>
    <row r="174" spans="1:23" x14ac:dyDescent="0.2">
      <c r="A174">
        <v>2004</v>
      </c>
      <c r="B174" s="4" t="s">
        <v>15</v>
      </c>
      <c r="C174" s="5">
        <v>0.70599999999999996</v>
      </c>
      <c r="D174" t="str">
        <f t="shared" si="2"/>
        <v>2004Iowa</v>
      </c>
      <c r="I174" s="8"/>
      <c r="J174" s="4"/>
      <c r="K174" s="5"/>
      <c r="L174" s="5"/>
      <c r="M174" s="5"/>
      <c r="N174" s="7"/>
      <c r="O174" s="7"/>
      <c r="P174" s="7"/>
      <c r="Q174" s="7"/>
      <c r="R174" s="5"/>
      <c r="S174" s="7"/>
      <c r="T174" s="4"/>
      <c r="U174" s="4"/>
      <c r="V174" s="7"/>
      <c r="W174" s="4"/>
    </row>
    <row r="175" spans="1:23" x14ac:dyDescent="0.2">
      <c r="A175">
        <v>2004</v>
      </c>
      <c r="B175" s="4" t="s">
        <v>43</v>
      </c>
      <c r="C175" s="5">
        <v>0.629</v>
      </c>
      <c r="D175" t="str">
        <f t="shared" si="2"/>
        <v>2004Kansas</v>
      </c>
      <c r="I175" s="8"/>
      <c r="J175" s="4"/>
      <c r="K175" s="5"/>
      <c r="L175" s="5"/>
      <c r="M175" s="5"/>
      <c r="N175" s="7"/>
      <c r="O175" s="7"/>
      <c r="P175" s="7"/>
      <c r="Q175" s="7"/>
      <c r="R175" s="5"/>
      <c r="S175" s="7"/>
      <c r="T175" s="7"/>
      <c r="U175" s="7"/>
      <c r="V175" s="7"/>
      <c r="W175" s="4"/>
    </row>
    <row r="176" spans="1:23" x14ac:dyDescent="0.2">
      <c r="A176">
        <v>2004</v>
      </c>
      <c r="B176" s="4" t="s">
        <v>44</v>
      </c>
      <c r="C176" s="5">
        <v>0.59399999999999997</v>
      </c>
      <c r="D176" t="str">
        <f t="shared" si="2"/>
        <v>2004Kentucky</v>
      </c>
      <c r="I176" s="8"/>
      <c r="J176" s="4"/>
      <c r="K176" s="5"/>
      <c r="L176" s="5"/>
      <c r="M176" s="5"/>
      <c r="N176" s="7"/>
      <c r="O176" s="7"/>
      <c r="P176" s="7"/>
      <c r="Q176" s="7"/>
      <c r="R176" s="5"/>
      <c r="S176" s="7"/>
      <c r="T176" s="7"/>
      <c r="U176" s="7"/>
      <c r="V176" s="7"/>
      <c r="W176" s="4"/>
    </row>
    <row r="177" spans="1:23" x14ac:dyDescent="0.2">
      <c r="A177">
        <v>2004</v>
      </c>
      <c r="B177" s="4" t="s">
        <v>45</v>
      </c>
      <c r="C177" s="5">
        <v>0.61499999999999999</v>
      </c>
      <c r="D177" t="str">
        <f t="shared" si="2"/>
        <v>2004Louisiana</v>
      </c>
      <c r="I177" s="8"/>
      <c r="J177" s="4"/>
      <c r="K177" s="5"/>
      <c r="L177" s="5"/>
      <c r="M177" s="5"/>
      <c r="N177" s="7"/>
      <c r="O177" s="7"/>
      <c r="P177" s="7"/>
      <c r="Q177" s="7"/>
      <c r="R177" s="5"/>
      <c r="S177" s="7"/>
      <c r="T177" s="7"/>
      <c r="U177" s="7"/>
      <c r="V177" s="7"/>
      <c r="W177" s="4"/>
    </row>
    <row r="178" spans="1:23" x14ac:dyDescent="0.2">
      <c r="A178">
        <v>2004</v>
      </c>
      <c r="B178" s="4" t="s">
        <v>46</v>
      </c>
      <c r="C178" s="5">
        <v>0.749</v>
      </c>
      <c r="D178" t="str">
        <f t="shared" si="2"/>
        <v>2004Maine</v>
      </c>
      <c r="I178" s="8"/>
      <c r="J178" s="4"/>
      <c r="K178" s="5"/>
      <c r="L178" s="5"/>
      <c r="M178" s="5"/>
      <c r="N178" s="7"/>
      <c r="O178" s="7"/>
      <c r="P178" s="7"/>
      <c r="Q178" s="7"/>
      <c r="R178" s="5"/>
      <c r="S178" s="7"/>
      <c r="T178" s="7"/>
      <c r="U178" s="7"/>
      <c r="V178" s="7"/>
      <c r="W178" s="4"/>
    </row>
    <row r="179" spans="1:23" x14ac:dyDescent="0.2">
      <c r="A179">
        <v>2004</v>
      </c>
      <c r="B179" s="4" t="s">
        <v>47</v>
      </c>
      <c r="C179" s="5">
        <v>0.63100000000000001</v>
      </c>
      <c r="D179" t="str">
        <f t="shared" si="2"/>
        <v>2004Maryland</v>
      </c>
      <c r="I179" s="8"/>
      <c r="J179" s="4"/>
      <c r="K179" s="5"/>
      <c r="L179" s="5"/>
      <c r="M179" s="5"/>
      <c r="N179" s="7"/>
      <c r="O179" s="7"/>
      <c r="P179" s="7"/>
      <c r="Q179" s="7"/>
      <c r="R179" s="5"/>
      <c r="S179" s="4"/>
      <c r="T179" s="4"/>
      <c r="U179" s="4"/>
      <c r="V179" s="4"/>
      <c r="W179" s="4"/>
    </row>
    <row r="180" spans="1:23" x14ac:dyDescent="0.2">
      <c r="A180">
        <v>2004</v>
      </c>
      <c r="B180" s="4" t="s">
        <v>48</v>
      </c>
      <c r="C180" s="5">
        <v>0.64600000000000002</v>
      </c>
      <c r="D180" t="str">
        <f t="shared" si="2"/>
        <v>2004Massachusetts</v>
      </c>
      <c r="I180" s="8"/>
      <c r="J180" s="4"/>
      <c r="K180" s="5"/>
      <c r="L180" s="5"/>
      <c r="M180" s="5"/>
      <c r="N180" s="7"/>
      <c r="O180" s="7"/>
      <c r="P180" s="7"/>
      <c r="Q180" s="7"/>
      <c r="R180" s="5"/>
      <c r="S180" s="7"/>
      <c r="T180" s="7"/>
      <c r="U180" s="7"/>
      <c r="V180" s="7"/>
      <c r="W180" s="4"/>
    </row>
    <row r="181" spans="1:23" x14ac:dyDescent="0.2">
      <c r="A181">
        <v>2004</v>
      </c>
      <c r="B181" s="4" t="s">
        <v>12</v>
      </c>
      <c r="C181" s="5">
        <v>0.67100000000000004</v>
      </c>
      <c r="D181" t="str">
        <f t="shared" si="2"/>
        <v>2004Michigan</v>
      </c>
      <c r="I181" s="8"/>
      <c r="J181" s="4"/>
      <c r="K181" s="5"/>
      <c r="L181" s="5"/>
      <c r="M181" s="5"/>
      <c r="N181" s="7"/>
      <c r="O181" s="7"/>
      <c r="P181" s="7"/>
      <c r="Q181" s="7"/>
      <c r="R181" s="5"/>
      <c r="S181" s="7"/>
      <c r="T181" s="4"/>
      <c r="U181" s="4"/>
      <c r="V181" s="7"/>
      <c r="W181" s="4"/>
    </row>
    <row r="182" spans="1:23" x14ac:dyDescent="0.2">
      <c r="A182">
        <v>2004</v>
      </c>
      <c r="B182" s="4" t="s">
        <v>16</v>
      </c>
      <c r="C182" s="5">
        <v>0.78800000000000003</v>
      </c>
      <c r="D182" t="str">
        <f t="shared" si="2"/>
        <v>2004Minnesota</v>
      </c>
      <c r="I182" s="8"/>
      <c r="J182" s="4"/>
      <c r="K182" s="5"/>
      <c r="L182" s="5"/>
      <c r="M182" s="5"/>
      <c r="N182" s="7"/>
      <c r="O182" s="7"/>
      <c r="P182" s="7"/>
      <c r="Q182" s="7"/>
      <c r="R182" s="5"/>
      <c r="S182" s="7"/>
      <c r="T182" s="4"/>
      <c r="U182" s="4"/>
      <c r="V182" s="7"/>
      <c r="W182" s="4"/>
    </row>
    <row r="183" spans="1:23" x14ac:dyDescent="0.2">
      <c r="A183">
        <v>2004</v>
      </c>
      <c r="B183" s="4" t="s">
        <v>49</v>
      </c>
      <c r="C183" s="4"/>
      <c r="D183" t="str">
        <f t="shared" si="2"/>
        <v>2004Mississippi</v>
      </c>
      <c r="I183" s="8"/>
      <c r="J183" s="4"/>
      <c r="K183" s="5"/>
      <c r="L183" s="5"/>
      <c r="M183" s="5"/>
      <c r="N183" s="7"/>
      <c r="O183" s="7"/>
      <c r="P183" s="7"/>
      <c r="Q183" s="7"/>
      <c r="R183" s="5"/>
      <c r="S183" s="7"/>
      <c r="T183" s="7"/>
      <c r="U183" s="7"/>
      <c r="V183" s="7"/>
      <c r="W183" s="4"/>
    </row>
    <row r="184" spans="1:23" x14ac:dyDescent="0.2">
      <c r="A184">
        <v>2004</v>
      </c>
      <c r="B184" s="4" t="s">
        <v>50</v>
      </c>
      <c r="C184" s="5">
        <v>0.66100000000000003</v>
      </c>
      <c r="D184" t="str">
        <f t="shared" si="2"/>
        <v>2004Missouri</v>
      </c>
      <c r="I184" s="8"/>
      <c r="J184" s="4"/>
      <c r="K184" s="4"/>
      <c r="L184" s="5"/>
      <c r="M184" s="5"/>
      <c r="N184" s="4"/>
      <c r="O184" s="7"/>
      <c r="P184" s="7"/>
      <c r="Q184" s="7"/>
      <c r="R184" s="5"/>
      <c r="S184" s="7"/>
      <c r="T184" s="7"/>
      <c r="U184" s="7"/>
      <c r="V184" s="7"/>
      <c r="W184" s="4"/>
    </row>
    <row r="185" spans="1:23" x14ac:dyDescent="0.2">
      <c r="A185">
        <v>2004</v>
      </c>
      <c r="B185" s="4" t="s">
        <v>51</v>
      </c>
      <c r="C185" s="5">
        <v>0.65200000000000002</v>
      </c>
      <c r="D185" t="str">
        <f t="shared" si="2"/>
        <v>2004Montana</v>
      </c>
      <c r="I185" s="8"/>
      <c r="J185" s="4"/>
      <c r="K185" s="5"/>
      <c r="L185" s="5"/>
      <c r="M185" s="5"/>
      <c r="N185" s="7"/>
      <c r="O185" s="7"/>
      <c r="P185" s="7"/>
      <c r="Q185" s="7"/>
      <c r="R185" s="5"/>
      <c r="S185" s="7"/>
      <c r="T185" s="7"/>
      <c r="U185" s="7"/>
      <c r="V185" s="7"/>
      <c r="W185" s="4"/>
    </row>
    <row r="186" spans="1:23" x14ac:dyDescent="0.2">
      <c r="A186">
        <v>2004</v>
      </c>
      <c r="B186" s="4" t="s">
        <v>52</v>
      </c>
      <c r="C186" s="5">
        <v>0.64100000000000001</v>
      </c>
      <c r="D186" t="str">
        <f t="shared" si="2"/>
        <v>2004Nebraska</v>
      </c>
      <c r="I186" s="8"/>
      <c r="J186" s="4"/>
      <c r="K186" s="5"/>
      <c r="L186" s="5"/>
      <c r="M186" s="5"/>
      <c r="N186" s="7"/>
      <c r="O186" s="7"/>
      <c r="P186" s="7"/>
      <c r="Q186" s="7"/>
      <c r="R186" s="5"/>
      <c r="S186" s="7"/>
      <c r="T186" s="4"/>
      <c r="U186" s="4"/>
      <c r="V186" s="7"/>
      <c r="W186" s="4"/>
    </row>
    <row r="187" spans="1:23" x14ac:dyDescent="0.2">
      <c r="A187">
        <v>2004</v>
      </c>
      <c r="B187" s="4" t="s">
        <v>17</v>
      </c>
      <c r="C187" s="5">
        <v>0.55400000000000005</v>
      </c>
      <c r="D187" t="str">
        <f t="shared" si="2"/>
        <v>2004Nevada</v>
      </c>
      <c r="I187" s="8"/>
      <c r="J187" s="4"/>
      <c r="K187" s="5"/>
      <c r="L187" s="5"/>
      <c r="M187" s="5"/>
      <c r="N187" s="7"/>
      <c r="O187" s="7"/>
      <c r="P187" s="7"/>
      <c r="Q187" s="7"/>
      <c r="R187" s="5"/>
      <c r="S187" s="7"/>
      <c r="T187" s="7"/>
      <c r="U187" s="4"/>
      <c r="V187" s="7"/>
      <c r="W187" s="4"/>
    </row>
    <row r="188" spans="1:23" x14ac:dyDescent="0.2">
      <c r="A188">
        <v>2004</v>
      </c>
      <c r="B188" s="4" t="s">
        <v>18</v>
      </c>
      <c r="C188" s="5">
        <v>0.71499999999999997</v>
      </c>
      <c r="D188" t="str">
        <f t="shared" si="2"/>
        <v>2004New Hampshire</v>
      </c>
      <c r="I188" s="8"/>
      <c r="J188" s="4"/>
      <c r="K188" s="5"/>
      <c r="L188" s="5"/>
      <c r="M188" s="5"/>
      <c r="N188" s="7"/>
      <c r="O188" s="7"/>
      <c r="P188" s="7"/>
      <c r="Q188" s="7"/>
      <c r="R188" s="5"/>
      <c r="S188" s="7"/>
      <c r="T188" s="7"/>
      <c r="U188" s="7"/>
      <c r="V188" s="7"/>
      <c r="W188" s="4"/>
    </row>
    <row r="189" spans="1:23" x14ac:dyDescent="0.2">
      <c r="A189">
        <v>2004</v>
      </c>
      <c r="B189" s="4" t="s">
        <v>53</v>
      </c>
      <c r="C189" s="5">
        <v>0.64200000000000002</v>
      </c>
      <c r="D189" t="str">
        <f t="shared" si="2"/>
        <v>2004New Jersey</v>
      </c>
      <c r="I189" s="8"/>
      <c r="J189" s="4"/>
      <c r="K189" s="5"/>
      <c r="L189" s="5"/>
      <c r="M189" s="5"/>
      <c r="N189" s="7"/>
      <c r="O189" s="7"/>
      <c r="P189" s="7"/>
      <c r="Q189" s="7"/>
      <c r="R189" s="5"/>
      <c r="S189" s="7"/>
      <c r="T189" s="4"/>
      <c r="U189" s="4"/>
      <c r="V189" s="7"/>
      <c r="W189" s="4"/>
    </row>
    <row r="190" spans="1:23" x14ac:dyDescent="0.2">
      <c r="A190">
        <v>2004</v>
      </c>
      <c r="B190" s="4" t="s">
        <v>54</v>
      </c>
      <c r="C190" s="5">
        <v>0.60399999999999998</v>
      </c>
      <c r="D190" t="str">
        <f t="shared" si="2"/>
        <v>2004New Mexico</v>
      </c>
      <c r="I190" s="8"/>
      <c r="J190" s="4"/>
      <c r="K190" s="5"/>
      <c r="L190" s="5"/>
      <c r="M190" s="5"/>
      <c r="N190" s="7"/>
      <c r="O190" s="7"/>
      <c r="P190" s="7"/>
      <c r="Q190" s="7"/>
      <c r="R190" s="5"/>
      <c r="S190" s="7"/>
      <c r="T190" s="7"/>
      <c r="U190" s="7"/>
      <c r="V190" s="7"/>
      <c r="W190" s="4"/>
    </row>
    <row r="191" spans="1:23" x14ac:dyDescent="0.2">
      <c r="A191">
        <v>2004</v>
      </c>
      <c r="B191" s="4" t="s">
        <v>55</v>
      </c>
      <c r="C191" s="5">
        <v>0.58499999999999996</v>
      </c>
      <c r="D191" t="str">
        <f t="shared" si="2"/>
        <v>2004New York</v>
      </c>
      <c r="I191" s="8"/>
      <c r="J191" s="4"/>
      <c r="K191" s="5"/>
      <c r="L191" s="5"/>
      <c r="M191" s="5"/>
      <c r="N191" s="7"/>
      <c r="O191" s="7"/>
      <c r="P191" s="7"/>
      <c r="Q191" s="7"/>
      <c r="R191" s="5"/>
      <c r="S191" s="7"/>
      <c r="T191" s="7"/>
      <c r="U191" s="7"/>
      <c r="V191" s="7"/>
      <c r="W191" s="4"/>
    </row>
    <row r="192" spans="1:23" x14ac:dyDescent="0.2">
      <c r="A192">
        <v>2004</v>
      </c>
      <c r="B192" s="4" t="s">
        <v>19</v>
      </c>
      <c r="C192" s="5">
        <v>0.58699999999999997</v>
      </c>
      <c r="D192" t="str">
        <f t="shared" si="2"/>
        <v>2004North Carolina</v>
      </c>
      <c r="I192" s="8"/>
      <c r="J192" s="4"/>
      <c r="K192" s="5"/>
      <c r="L192" s="5"/>
      <c r="M192" s="5"/>
      <c r="N192" s="7"/>
      <c r="O192" s="7"/>
      <c r="P192" s="7"/>
      <c r="Q192" s="7"/>
      <c r="R192" s="5"/>
      <c r="S192" s="7"/>
      <c r="T192" s="4"/>
      <c r="U192" s="7"/>
      <c r="V192" s="7"/>
      <c r="W192" s="4"/>
    </row>
    <row r="193" spans="1:23" x14ac:dyDescent="0.2">
      <c r="A193">
        <v>2004</v>
      </c>
      <c r="B193" s="4" t="s">
        <v>56</v>
      </c>
      <c r="C193" s="5">
        <v>0.65500000000000003</v>
      </c>
      <c r="D193" t="str">
        <f t="shared" si="2"/>
        <v>2004North Dakota</v>
      </c>
      <c r="I193" s="8"/>
      <c r="J193" s="4"/>
      <c r="K193" s="5"/>
      <c r="L193" s="5"/>
      <c r="M193" s="5"/>
      <c r="N193" s="7"/>
      <c r="O193" s="7"/>
      <c r="P193" s="7"/>
      <c r="Q193" s="7"/>
      <c r="R193" s="5"/>
      <c r="S193" s="7"/>
      <c r="T193" s="7"/>
      <c r="U193" s="7"/>
      <c r="V193" s="7"/>
      <c r="W193" s="4"/>
    </row>
    <row r="194" spans="1:23" x14ac:dyDescent="0.2">
      <c r="A194">
        <v>2004</v>
      </c>
      <c r="B194" s="4" t="s">
        <v>10</v>
      </c>
      <c r="C194" s="5">
        <v>0.67900000000000005</v>
      </c>
      <c r="D194" t="str">
        <f t="shared" si="2"/>
        <v>2004Ohio</v>
      </c>
      <c r="I194" s="8"/>
      <c r="J194" s="4"/>
      <c r="K194" s="5"/>
      <c r="L194" s="5"/>
      <c r="M194" s="5"/>
      <c r="N194" s="7"/>
      <c r="O194" s="7"/>
      <c r="P194" s="7"/>
      <c r="Q194" s="7"/>
      <c r="R194" s="5"/>
      <c r="S194" s="7"/>
      <c r="T194" s="4"/>
      <c r="U194" s="4"/>
      <c r="V194" s="7"/>
      <c r="W194" s="4"/>
    </row>
    <row r="195" spans="1:23" x14ac:dyDescent="0.2">
      <c r="A195">
        <v>2004</v>
      </c>
      <c r="B195" s="4" t="s">
        <v>57</v>
      </c>
      <c r="C195" s="4"/>
      <c r="D195" t="str">
        <f t="shared" ref="D195:D258" si="3">_xlfn.CONCAT(A195,B195)</f>
        <v>2004Oklahoma</v>
      </c>
      <c r="I195" s="8"/>
      <c r="J195" s="4"/>
      <c r="K195" s="5"/>
      <c r="L195" s="5"/>
      <c r="M195" s="5"/>
      <c r="N195" s="7"/>
      <c r="O195" s="7"/>
      <c r="P195" s="7"/>
      <c r="Q195" s="7"/>
      <c r="R195" s="5"/>
      <c r="S195" s="7"/>
      <c r="T195" s="4"/>
      <c r="U195" s="4"/>
      <c r="V195" s="7"/>
      <c r="W195" s="4"/>
    </row>
    <row r="196" spans="1:23" x14ac:dyDescent="0.2">
      <c r="A196">
        <v>2004</v>
      </c>
      <c r="B196" s="4" t="s">
        <v>58</v>
      </c>
      <c r="C196" s="5">
        <v>0.72599999999999998</v>
      </c>
      <c r="D196" t="str">
        <f t="shared" si="3"/>
        <v>2004Oregon</v>
      </c>
      <c r="I196" s="8"/>
      <c r="J196" s="4"/>
      <c r="K196" s="4"/>
      <c r="L196" s="5"/>
      <c r="M196" s="5"/>
      <c r="N196" s="4"/>
      <c r="O196" s="7"/>
      <c r="P196" s="7"/>
      <c r="Q196" s="7"/>
      <c r="R196" s="5"/>
      <c r="S196" s="7"/>
      <c r="T196" s="7"/>
      <c r="U196" s="7"/>
      <c r="V196" s="7"/>
      <c r="W196" s="4"/>
    </row>
    <row r="197" spans="1:23" x14ac:dyDescent="0.2">
      <c r="A197">
        <v>2004</v>
      </c>
      <c r="B197" s="4" t="s">
        <v>11</v>
      </c>
      <c r="C197" s="4"/>
      <c r="D197" t="str">
        <f t="shared" si="3"/>
        <v>2004Pennsylvania</v>
      </c>
      <c r="I197" s="8"/>
      <c r="J197" s="4"/>
      <c r="K197" s="5"/>
      <c r="L197" s="5"/>
      <c r="M197" s="5"/>
      <c r="N197" s="7"/>
      <c r="O197" s="7"/>
      <c r="P197" s="7"/>
      <c r="Q197" s="7"/>
      <c r="R197" s="5"/>
      <c r="S197" s="7"/>
      <c r="T197" s="4"/>
      <c r="U197" s="4"/>
      <c r="V197" s="7"/>
      <c r="W197" s="4"/>
    </row>
    <row r="198" spans="1:23" x14ac:dyDescent="0.2">
      <c r="A198">
        <v>2004</v>
      </c>
      <c r="B198" s="4" t="s">
        <v>59</v>
      </c>
      <c r="C198" s="5">
        <v>0.58899999999999997</v>
      </c>
      <c r="D198" t="str">
        <f t="shared" si="3"/>
        <v>2004Rhode Island</v>
      </c>
      <c r="I198" s="8"/>
      <c r="J198" s="4"/>
      <c r="K198" s="4"/>
      <c r="L198" s="5"/>
      <c r="M198" s="5"/>
      <c r="N198" s="4"/>
      <c r="O198" s="7"/>
      <c r="P198" s="7"/>
      <c r="Q198" s="7"/>
      <c r="R198" s="5"/>
      <c r="S198" s="7"/>
      <c r="T198" s="4"/>
      <c r="U198" s="4"/>
      <c r="V198" s="7"/>
      <c r="W198" s="4"/>
    </row>
    <row r="199" spans="1:23" x14ac:dyDescent="0.2">
      <c r="A199">
        <v>2004</v>
      </c>
      <c r="B199" s="4" t="s">
        <v>60</v>
      </c>
      <c r="C199" s="5">
        <v>0.53200000000000003</v>
      </c>
      <c r="D199" t="str">
        <f t="shared" si="3"/>
        <v>2004South Carolina</v>
      </c>
      <c r="I199" s="8"/>
      <c r="J199" s="4"/>
      <c r="K199" s="5"/>
      <c r="L199" s="5"/>
      <c r="M199" s="5"/>
      <c r="N199" s="7"/>
      <c r="O199" s="7"/>
      <c r="P199" s="7"/>
      <c r="Q199" s="7"/>
      <c r="R199" s="5"/>
      <c r="S199" s="7"/>
      <c r="T199" s="7"/>
      <c r="U199" s="4"/>
      <c r="V199" s="7"/>
      <c r="W199" s="4"/>
    </row>
    <row r="200" spans="1:23" x14ac:dyDescent="0.2">
      <c r="A200">
        <v>2004</v>
      </c>
      <c r="B200" s="4" t="s">
        <v>61</v>
      </c>
      <c r="C200" s="5">
        <v>0.69399999999999995</v>
      </c>
      <c r="D200" t="str">
        <f t="shared" si="3"/>
        <v>2004South Dakota</v>
      </c>
      <c r="I200" s="8"/>
      <c r="J200" s="4"/>
      <c r="K200" s="5"/>
      <c r="L200" s="5"/>
      <c r="M200" s="5"/>
      <c r="N200" s="7"/>
      <c r="O200" s="7"/>
      <c r="P200" s="7"/>
      <c r="Q200" s="7"/>
      <c r="R200" s="5"/>
      <c r="S200" s="7"/>
      <c r="T200" s="7"/>
      <c r="U200" s="7"/>
      <c r="V200" s="7"/>
      <c r="W200" s="4"/>
    </row>
    <row r="201" spans="1:23" x14ac:dyDescent="0.2">
      <c r="A201">
        <v>2004</v>
      </c>
      <c r="B201" s="4" t="s">
        <v>62</v>
      </c>
      <c r="C201" s="5">
        <v>0.56799999999999995</v>
      </c>
      <c r="D201" t="str">
        <f t="shared" si="3"/>
        <v>2004Tennessee</v>
      </c>
      <c r="I201" s="8"/>
      <c r="J201" s="4"/>
      <c r="K201" s="5"/>
      <c r="L201" s="5"/>
      <c r="M201" s="5"/>
      <c r="N201" s="7"/>
      <c r="O201" s="7"/>
      <c r="P201" s="7"/>
      <c r="Q201" s="7"/>
      <c r="R201" s="5"/>
      <c r="S201" s="7"/>
      <c r="T201" s="4"/>
      <c r="U201" s="4"/>
      <c r="V201" s="7"/>
      <c r="W201" s="4"/>
    </row>
    <row r="202" spans="1:23" x14ac:dyDescent="0.2">
      <c r="A202">
        <v>2004</v>
      </c>
      <c r="B202" s="4" t="s">
        <v>63</v>
      </c>
      <c r="C202" s="4"/>
      <c r="D202" t="str">
        <f t="shared" si="3"/>
        <v>2004Texas</v>
      </c>
      <c r="I202" s="8"/>
      <c r="J202" s="4"/>
      <c r="K202" s="5"/>
      <c r="L202" s="5"/>
      <c r="M202" s="5"/>
      <c r="N202" s="7"/>
      <c r="O202" s="7"/>
      <c r="P202" s="7"/>
      <c r="Q202" s="7"/>
      <c r="R202" s="5"/>
      <c r="S202" s="7"/>
      <c r="T202" s="7"/>
      <c r="U202" s="7"/>
      <c r="V202" s="7"/>
      <c r="W202" s="4"/>
    </row>
    <row r="203" spans="1:23" x14ac:dyDescent="0.2">
      <c r="A203">
        <v>2004</v>
      </c>
      <c r="B203" s="4" t="s">
        <v>64</v>
      </c>
      <c r="C203" s="5">
        <v>0.59799999999999998</v>
      </c>
      <c r="D203" t="str">
        <f t="shared" si="3"/>
        <v>2004Utah</v>
      </c>
      <c r="I203" s="8"/>
      <c r="J203" s="4"/>
      <c r="K203" s="4"/>
      <c r="L203" s="5"/>
      <c r="M203" s="5"/>
      <c r="N203" s="4"/>
      <c r="O203" s="7"/>
      <c r="P203" s="7"/>
      <c r="Q203" s="7"/>
      <c r="R203" s="5"/>
      <c r="S203" s="7"/>
      <c r="T203" s="7"/>
      <c r="U203" s="7"/>
      <c r="V203" s="7"/>
      <c r="W203" s="4"/>
    </row>
    <row r="204" spans="1:23" x14ac:dyDescent="0.2">
      <c r="A204">
        <v>2004</v>
      </c>
      <c r="B204" s="4" t="s">
        <v>65</v>
      </c>
      <c r="C204" s="5">
        <v>0.66700000000000004</v>
      </c>
      <c r="D204" t="str">
        <f t="shared" si="3"/>
        <v>2004Vermont</v>
      </c>
      <c r="I204" s="8"/>
      <c r="J204" s="4"/>
      <c r="K204" s="5"/>
      <c r="L204" s="5"/>
      <c r="M204" s="5"/>
      <c r="N204" s="7"/>
      <c r="O204" s="7"/>
      <c r="P204" s="7"/>
      <c r="Q204" s="7"/>
      <c r="R204" s="5"/>
      <c r="S204" s="7"/>
      <c r="T204" s="4"/>
      <c r="U204" s="4"/>
      <c r="V204" s="7"/>
      <c r="W204" s="4"/>
    </row>
    <row r="205" spans="1:23" x14ac:dyDescent="0.2">
      <c r="A205">
        <v>2004</v>
      </c>
      <c r="B205" s="4" t="s">
        <v>21</v>
      </c>
      <c r="C205" s="5">
        <v>0.61099999999999999</v>
      </c>
      <c r="D205" t="str">
        <f t="shared" si="3"/>
        <v>2004Virginia</v>
      </c>
      <c r="I205" s="8"/>
      <c r="J205" s="4"/>
      <c r="K205" s="5"/>
      <c r="L205" s="5"/>
      <c r="M205" s="5"/>
      <c r="N205" s="7"/>
      <c r="O205" s="7"/>
      <c r="P205" s="7"/>
      <c r="Q205" s="7"/>
      <c r="R205" s="5"/>
      <c r="S205" s="4"/>
      <c r="T205" s="4"/>
      <c r="U205" s="4"/>
      <c r="V205" s="4"/>
      <c r="W205" s="4"/>
    </row>
    <row r="206" spans="1:23" x14ac:dyDescent="0.2">
      <c r="A206">
        <v>2004</v>
      </c>
      <c r="B206" s="4" t="s">
        <v>66</v>
      </c>
      <c r="C206" s="5">
        <v>0.67500000000000004</v>
      </c>
      <c r="D206" t="str">
        <f t="shared" si="3"/>
        <v>2004Washington</v>
      </c>
      <c r="I206" s="8"/>
      <c r="J206" s="4"/>
      <c r="K206" s="5"/>
      <c r="L206" s="5"/>
      <c r="M206" s="5"/>
      <c r="N206" s="7"/>
      <c r="O206" s="7"/>
      <c r="P206" s="7"/>
      <c r="Q206" s="7"/>
      <c r="R206" s="5"/>
      <c r="S206" s="7"/>
      <c r="T206" s="7"/>
      <c r="U206" s="7"/>
      <c r="V206" s="7"/>
      <c r="W206" s="4"/>
    </row>
    <row r="207" spans="1:23" x14ac:dyDescent="0.2">
      <c r="A207">
        <v>2004</v>
      </c>
      <c r="B207" s="4" t="s">
        <v>67</v>
      </c>
      <c r="C207" s="5">
        <v>0.55100000000000005</v>
      </c>
      <c r="D207" t="str">
        <f t="shared" si="3"/>
        <v>2004West Virginia</v>
      </c>
      <c r="I207" s="8"/>
      <c r="J207" s="4"/>
      <c r="K207" s="5"/>
      <c r="L207" s="5"/>
      <c r="M207" s="5"/>
      <c r="N207" s="7"/>
      <c r="O207" s="7"/>
      <c r="P207" s="7"/>
      <c r="Q207" s="7"/>
      <c r="R207" s="5"/>
      <c r="S207" s="7"/>
      <c r="T207" s="7"/>
      <c r="U207" s="4"/>
      <c r="V207" s="7"/>
      <c r="W207" s="4"/>
    </row>
    <row r="208" spans="1:23" x14ac:dyDescent="0.2">
      <c r="A208">
        <v>2004</v>
      </c>
      <c r="B208" s="4" t="s">
        <v>20</v>
      </c>
      <c r="C208" s="5">
        <v>0.753</v>
      </c>
      <c r="D208" t="str">
        <f t="shared" si="3"/>
        <v>2004Wisconsin</v>
      </c>
      <c r="I208" s="8"/>
      <c r="J208" s="4"/>
      <c r="K208" s="5"/>
      <c r="L208" s="5"/>
      <c r="M208" s="5"/>
      <c r="N208" s="7"/>
      <c r="O208" s="7"/>
      <c r="P208" s="7"/>
      <c r="Q208" s="7"/>
      <c r="R208" s="5"/>
      <c r="S208" s="7"/>
      <c r="T208" s="7"/>
      <c r="U208" s="7"/>
      <c r="V208" s="7"/>
      <c r="W208" s="4"/>
    </row>
    <row r="209" spans="1:28" x14ac:dyDescent="0.2">
      <c r="A209">
        <v>2004</v>
      </c>
      <c r="B209" s="4" t="s">
        <v>68</v>
      </c>
      <c r="C209" s="5">
        <v>0.66300000000000003</v>
      </c>
      <c r="D209" t="str">
        <f t="shared" si="3"/>
        <v>2004Wyoming</v>
      </c>
      <c r="I209" s="8"/>
      <c r="J209" s="4"/>
      <c r="K209" s="5"/>
      <c r="L209" s="5"/>
      <c r="M209" s="5"/>
      <c r="N209" s="7"/>
      <c r="O209" s="7"/>
      <c r="P209" s="7"/>
      <c r="Q209" s="7"/>
      <c r="R209" s="5"/>
      <c r="S209" s="7"/>
      <c r="T209" s="7"/>
      <c r="U209" s="7"/>
      <c r="V209" s="7"/>
      <c r="W209" s="4"/>
    </row>
    <row r="210" spans="1:28" x14ac:dyDescent="0.2">
      <c r="A210">
        <v>2000</v>
      </c>
      <c r="B210" s="3" t="s">
        <v>29</v>
      </c>
      <c r="C210" s="5">
        <v>0.55300000000000005</v>
      </c>
      <c r="D210" t="str">
        <f t="shared" si="3"/>
        <v>2000United States</v>
      </c>
      <c r="I210" s="8"/>
      <c r="J210" s="4"/>
      <c r="K210" s="5"/>
      <c r="O210" s="5"/>
      <c r="P210" s="5"/>
      <c r="Q210" s="7"/>
      <c r="R210" s="7"/>
      <c r="S210" s="7"/>
      <c r="T210" s="7"/>
      <c r="U210" s="5"/>
      <c r="V210" s="7"/>
      <c r="W210" s="7"/>
      <c r="X210" s="7"/>
      <c r="Y210" s="7"/>
      <c r="Z210" s="7"/>
    </row>
    <row r="211" spans="1:28" x14ac:dyDescent="0.2">
      <c r="A211">
        <v>2000</v>
      </c>
      <c r="B211" s="4" t="s">
        <v>30</v>
      </c>
      <c r="C211" s="4"/>
      <c r="D211" t="str">
        <f t="shared" si="3"/>
        <v>2000Alabama</v>
      </c>
      <c r="N211" s="8"/>
      <c r="O211" s="4"/>
      <c r="Q211" s="5"/>
      <c r="R211" s="5"/>
      <c r="S211" s="4"/>
      <c r="T211" s="7"/>
      <c r="U211" s="7"/>
      <c r="V211" s="7"/>
      <c r="W211" s="5"/>
      <c r="X211" s="7"/>
      <c r="Y211" s="7"/>
      <c r="Z211" s="7"/>
      <c r="AA211" s="7"/>
      <c r="AB211" s="4"/>
    </row>
    <row r="212" spans="1:28" x14ac:dyDescent="0.2">
      <c r="A212">
        <v>2000</v>
      </c>
      <c r="B212" s="4" t="s">
        <v>31</v>
      </c>
      <c r="C212" s="5">
        <v>0.68700000000000006</v>
      </c>
      <c r="D212" t="str">
        <f t="shared" si="3"/>
        <v>2000Alaska</v>
      </c>
      <c r="N212" s="8"/>
      <c r="O212" s="4"/>
      <c r="Q212" s="5"/>
      <c r="R212" s="5"/>
      <c r="S212" s="7"/>
      <c r="T212" s="7"/>
      <c r="U212" s="7"/>
      <c r="V212" s="7"/>
      <c r="W212" s="5"/>
      <c r="X212" s="7"/>
      <c r="Y212" s="7"/>
      <c r="Z212" s="4"/>
      <c r="AA212" s="7"/>
      <c r="AB212" s="4"/>
    </row>
    <row r="213" spans="1:28" x14ac:dyDescent="0.2">
      <c r="A213">
        <v>2000</v>
      </c>
      <c r="B213" s="4" t="s">
        <v>32</v>
      </c>
      <c r="C213" s="5">
        <v>0.46400000000000002</v>
      </c>
      <c r="D213" t="str">
        <f t="shared" si="3"/>
        <v>2000Arizona</v>
      </c>
      <c r="N213" s="8"/>
      <c r="O213" s="4"/>
      <c r="Q213" s="5"/>
      <c r="R213" s="5"/>
      <c r="S213" s="7"/>
      <c r="T213" s="7"/>
      <c r="U213" s="7"/>
      <c r="V213" s="7"/>
      <c r="W213" s="5"/>
      <c r="X213" s="7"/>
      <c r="Y213" s="7"/>
      <c r="Z213" s="7"/>
      <c r="AA213" s="7"/>
      <c r="AB213" s="4"/>
    </row>
    <row r="214" spans="1:28" x14ac:dyDescent="0.2">
      <c r="A214">
        <v>2000</v>
      </c>
      <c r="B214" s="4" t="s">
        <v>33</v>
      </c>
      <c r="C214" s="4"/>
      <c r="D214" t="str">
        <f t="shared" si="3"/>
        <v>2000Arkansas</v>
      </c>
      <c r="N214" s="8"/>
      <c r="O214" s="4"/>
      <c r="Q214" s="5"/>
      <c r="R214" s="5"/>
      <c r="S214" s="4"/>
      <c r="T214" s="7"/>
      <c r="U214" s="7"/>
      <c r="V214" s="7"/>
      <c r="W214" s="5"/>
      <c r="X214" s="7"/>
      <c r="Y214" s="7"/>
      <c r="Z214" s="7"/>
      <c r="AA214" s="7"/>
      <c r="AB214" s="4"/>
    </row>
    <row r="215" spans="1:28" x14ac:dyDescent="0.2">
      <c r="A215">
        <v>2000</v>
      </c>
      <c r="B215" s="4" t="s">
        <v>34</v>
      </c>
      <c r="C215" s="5">
        <v>0.56599999999999995</v>
      </c>
      <c r="D215" t="str">
        <f t="shared" si="3"/>
        <v>2000California</v>
      </c>
      <c r="N215" s="8"/>
      <c r="O215" s="4"/>
      <c r="Q215" s="5"/>
      <c r="R215" s="5"/>
      <c r="S215" s="7"/>
      <c r="T215" s="7"/>
      <c r="U215" s="7"/>
      <c r="V215" s="7"/>
      <c r="W215" s="5"/>
      <c r="X215" s="7"/>
      <c r="Y215" s="4"/>
      <c r="Z215" s="7"/>
      <c r="AA215" s="7"/>
      <c r="AB215" s="4"/>
    </row>
    <row r="216" spans="1:28" x14ac:dyDescent="0.2">
      <c r="A216">
        <v>2000</v>
      </c>
      <c r="B216" s="4" t="s">
        <v>14</v>
      </c>
      <c r="C216" s="4"/>
      <c r="D216" t="str">
        <f t="shared" si="3"/>
        <v>2000Colorado</v>
      </c>
      <c r="N216" s="8"/>
      <c r="O216" s="4"/>
      <c r="Q216" s="5"/>
      <c r="R216" s="5"/>
      <c r="S216" s="4"/>
      <c r="T216" s="7"/>
      <c r="U216" s="7"/>
      <c r="V216" s="7"/>
      <c r="W216" s="5"/>
      <c r="X216" s="7"/>
      <c r="Y216" s="4"/>
      <c r="Z216" s="7"/>
      <c r="AA216" s="7"/>
      <c r="AB216" s="4"/>
    </row>
    <row r="217" spans="1:28" x14ac:dyDescent="0.2">
      <c r="A217">
        <v>2000</v>
      </c>
      <c r="B217" s="4" t="s">
        <v>35</v>
      </c>
      <c r="C217" s="5">
        <v>0.625</v>
      </c>
      <c r="D217" t="str">
        <f t="shared" si="3"/>
        <v>2000Connecticut</v>
      </c>
      <c r="N217" s="8"/>
      <c r="O217" s="4"/>
      <c r="Q217" s="5"/>
      <c r="R217" s="5"/>
      <c r="S217" s="7"/>
      <c r="T217" s="7"/>
      <c r="U217" s="7"/>
      <c r="V217" s="7"/>
      <c r="W217" s="5"/>
      <c r="X217" s="7"/>
      <c r="Y217" s="7"/>
      <c r="Z217" s="7"/>
      <c r="AA217" s="7"/>
      <c r="AB217" s="4"/>
    </row>
    <row r="218" spans="1:28" x14ac:dyDescent="0.2">
      <c r="A218">
        <v>2000</v>
      </c>
      <c r="B218" s="4" t="s">
        <v>36</v>
      </c>
      <c r="C218" s="4"/>
      <c r="D218" t="str">
        <f t="shared" si="3"/>
        <v>2000Delaware</v>
      </c>
      <c r="N218" s="8"/>
      <c r="O218" s="4"/>
      <c r="Q218" s="5"/>
      <c r="R218" s="5"/>
      <c r="S218" s="4"/>
      <c r="T218" s="7"/>
      <c r="U218" s="7"/>
      <c r="V218" s="7"/>
      <c r="W218" s="5"/>
      <c r="X218" s="7"/>
      <c r="Y218" s="7"/>
      <c r="Z218" s="4"/>
      <c r="AA218" s="7"/>
      <c r="AB218" s="4"/>
    </row>
    <row r="219" spans="1:28" x14ac:dyDescent="0.2">
      <c r="A219">
        <v>2000</v>
      </c>
      <c r="B219" s="4" t="s">
        <v>37</v>
      </c>
      <c r="C219" s="4"/>
      <c r="D219" t="str">
        <f t="shared" si="3"/>
        <v>2000District of Columbia</v>
      </c>
      <c r="N219" s="8"/>
      <c r="O219" s="4"/>
      <c r="Q219" s="5"/>
      <c r="R219" s="5"/>
      <c r="S219" s="4"/>
      <c r="T219" s="7"/>
      <c r="U219" s="7"/>
      <c r="V219" s="7"/>
      <c r="W219" s="5"/>
      <c r="X219" s="7"/>
      <c r="Y219" s="4"/>
      <c r="Z219" s="4"/>
      <c r="AA219" s="7"/>
      <c r="AB219" s="4"/>
    </row>
    <row r="220" spans="1:28" x14ac:dyDescent="0.2">
      <c r="A220">
        <v>2000</v>
      </c>
      <c r="B220" s="4" t="s">
        <v>13</v>
      </c>
      <c r="C220" s="5">
        <v>0.57499999999999996</v>
      </c>
      <c r="D220" t="str">
        <f t="shared" si="3"/>
        <v>2000Florida</v>
      </c>
      <c r="N220" s="8"/>
      <c r="O220" s="4"/>
      <c r="Q220" s="5"/>
      <c r="R220" s="5"/>
      <c r="S220" s="7"/>
      <c r="T220" s="7"/>
      <c r="U220" s="7"/>
      <c r="V220" s="7"/>
      <c r="W220" s="5"/>
      <c r="X220" s="7"/>
      <c r="Y220" s="7"/>
      <c r="Z220" s="7"/>
      <c r="AA220" s="7"/>
      <c r="AB220" s="4"/>
    </row>
    <row r="221" spans="1:28" x14ac:dyDescent="0.2">
      <c r="A221">
        <v>2000</v>
      </c>
      <c r="B221" s="4" t="s">
        <v>38</v>
      </c>
      <c r="C221" s="5">
        <v>0.47599999999999998</v>
      </c>
      <c r="D221" t="str">
        <f t="shared" si="3"/>
        <v>2000Georgia</v>
      </c>
      <c r="N221" s="8"/>
      <c r="O221" s="4"/>
      <c r="Q221" s="5"/>
      <c r="R221" s="5"/>
      <c r="S221" s="7"/>
      <c r="T221" s="7"/>
      <c r="U221" s="7"/>
      <c r="V221" s="7"/>
      <c r="W221" s="5"/>
      <c r="X221" s="7"/>
      <c r="Y221" s="7"/>
      <c r="Z221" s="7"/>
      <c r="AA221" s="7"/>
      <c r="AB221" s="4"/>
    </row>
    <row r="222" spans="1:28" x14ac:dyDescent="0.2">
      <c r="A222">
        <v>2000</v>
      </c>
      <c r="B222" s="4" t="s">
        <v>39</v>
      </c>
      <c r="C222" s="5">
        <v>0.44600000000000001</v>
      </c>
      <c r="D222" t="str">
        <f t="shared" si="3"/>
        <v>2000Hawaii</v>
      </c>
      <c r="N222" s="8"/>
      <c r="O222" s="4"/>
      <c r="Q222" s="5"/>
      <c r="R222" s="5"/>
      <c r="S222" s="7"/>
      <c r="T222" s="7"/>
      <c r="U222" s="7"/>
      <c r="V222" s="7"/>
      <c r="W222" s="5"/>
      <c r="X222" s="7"/>
      <c r="Y222" s="4"/>
      <c r="Z222" s="4"/>
      <c r="AA222" s="7"/>
      <c r="AB222" s="4"/>
    </row>
    <row r="223" spans="1:28" x14ac:dyDescent="0.2">
      <c r="A223">
        <v>2000</v>
      </c>
      <c r="B223" s="4" t="s">
        <v>40</v>
      </c>
      <c r="C223" s="5">
        <v>0.58899999999999997</v>
      </c>
      <c r="D223" t="str">
        <f t="shared" si="3"/>
        <v>2000Idaho</v>
      </c>
      <c r="N223" s="8"/>
      <c r="O223" s="4"/>
      <c r="Q223" s="5"/>
      <c r="R223" s="5"/>
      <c r="S223" s="7"/>
      <c r="T223" s="7"/>
      <c r="U223" s="7"/>
      <c r="V223" s="7"/>
      <c r="W223" s="5"/>
      <c r="X223" s="7"/>
      <c r="Y223" s="7"/>
      <c r="Z223" s="7"/>
      <c r="AA223" s="7"/>
      <c r="AB223" s="4"/>
    </row>
    <row r="224" spans="1:28" x14ac:dyDescent="0.2">
      <c r="A224">
        <v>2000</v>
      </c>
      <c r="B224" s="4" t="s">
        <v>41</v>
      </c>
      <c r="C224" s="5">
        <v>0.58499999999999996</v>
      </c>
      <c r="D224" t="str">
        <f t="shared" si="3"/>
        <v>2000Illinois</v>
      </c>
      <c r="N224" s="8"/>
      <c r="O224" s="4"/>
      <c r="Q224" s="5"/>
      <c r="R224" s="5"/>
      <c r="S224" s="7"/>
      <c r="T224" s="7"/>
      <c r="U224" s="7"/>
      <c r="V224" s="7"/>
      <c r="W224" s="5"/>
      <c r="X224" s="7"/>
      <c r="Y224" s="4"/>
      <c r="Z224" s="4"/>
      <c r="AA224" s="7"/>
      <c r="AB224" s="4"/>
    </row>
    <row r="225" spans="1:28" x14ac:dyDescent="0.2">
      <c r="A225">
        <v>2000</v>
      </c>
      <c r="B225" s="4" t="s">
        <v>42</v>
      </c>
      <c r="C225" s="5">
        <v>0.50800000000000001</v>
      </c>
      <c r="D225" t="str">
        <f t="shared" si="3"/>
        <v>2000Indiana</v>
      </c>
      <c r="N225" s="8"/>
      <c r="O225" s="4"/>
      <c r="Q225" s="5"/>
      <c r="R225" s="5"/>
      <c r="S225" s="7"/>
      <c r="T225" s="7"/>
      <c r="U225" s="7"/>
      <c r="V225" s="7"/>
      <c r="W225" s="5"/>
      <c r="X225" s="7"/>
      <c r="Y225" s="4"/>
      <c r="Z225" s="4"/>
      <c r="AA225" s="7"/>
      <c r="AB225" s="4"/>
    </row>
    <row r="226" spans="1:28" x14ac:dyDescent="0.2">
      <c r="A226">
        <v>2000</v>
      </c>
      <c r="B226" s="4" t="s">
        <v>15</v>
      </c>
      <c r="C226" s="4"/>
      <c r="D226" t="str">
        <f t="shared" si="3"/>
        <v>2000Iowa</v>
      </c>
      <c r="N226" s="8"/>
      <c r="O226" s="4"/>
      <c r="Q226" s="5"/>
      <c r="R226" s="5"/>
      <c r="S226" s="4"/>
      <c r="T226" s="7"/>
      <c r="U226" s="7"/>
      <c r="V226" s="7"/>
      <c r="W226" s="5"/>
      <c r="X226" s="7"/>
      <c r="Y226" s="7"/>
      <c r="Z226" s="7"/>
      <c r="AA226" s="7"/>
      <c r="AB226" s="4"/>
    </row>
    <row r="227" spans="1:28" x14ac:dyDescent="0.2">
      <c r="A227">
        <v>2000</v>
      </c>
      <c r="B227" s="4" t="s">
        <v>43</v>
      </c>
      <c r="C227" s="5">
        <v>0.56699999999999995</v>
      </c>
      <c r="D227" t="str">
        <f t="shared" si="3"/>
        <v>2000Kansas</v>
      </c>
      <c r="N227" s="8"/>
      <c r="O227" s="4"/>
      <c r="Q227" s="5"/>
      <c r="R227" s="5"/>
      <c r="S227" s="7"/>
      <c r="T227" s="7"/>
      <c r="U227" s="7"/>
      <c r="V227" s="7"/>
      <c r="W227" s="5"/>
      <c r="X227" s="7"/>
      <c r="Y227" s="4"/>
      <c r="Z227" s="7"/>
      <c r="AA227" s="7"/>
      <c r="AB227" s="4"/>
    </row>
    <row r="228" spans="1:28" x14ac:dyDescent="0.2">
      <c r="A228">
        <v>2000</v>
      </c>
      <c r="B228" s="4" t="s">
        <v>44</v>
      </c>
      <c r="C228" s="5">
        <v>0.53100000000000003</v>
      </c>
      <c r="D228" t="str">
        <f t="shared" si="3"/>
        <v>2000Kentucky</v>
      </c>
      <c r="N228" s="8"/>
      <c r="O228" s="4"/>
      <c r="Q228" s="5"/>
      <c r="R228" s="5"/>
      <c r="S228" s="7"/>
      <c r="T228" s="7"/>
      <c r="U228" s="7"/>
      <c r="V228" s="7"/>
      <c r="W228" s="5"/>
      <c r="X228" s="7"/>
      <c r="Y228" s="7"/>
      <c r="Z228" s="7"/>
      <c r="AA228" s="7"/>
      <c r="AB228" s="4"/>
    </row>
    <row r="229" spans="1:28" x14ac:dyDescent="0.2">
      <c r="A229">
        <v>2000</v>
      </c>
      <c r="B229" s="4" t="s">
        <v>45</v>
      </c>
      <c r="C229" s="5">
        <v>0.56699999999999995</v>
      </c>
      <c r="D229" t="str">
        <f t="shared" si="3"/>
        <v>2000Louisiana</v>
      </c>
      <c r="N229" s="8"/>
      <c r="O229" s="4"/>
      <c r="Q229" s="5"/>
      <c r="R229" s="5"/>
      <c r="S229" s="7"/>
      <c r="T229" s="7"/>
      <c r="U229" s="7"/>
      <c r="V229" s="7"/>
      <c r="W229" s="5"/>
      <c r="X229" s="7"/>
      <c r="Y229" s="7"/>
      <c r="Z229" s="7"/>
      <c r="AA229" s="7"/>
      <c r="AB229" s="4"/>
    </row>
    <row r="230" spans="1:28" x14ac:dyDescent="0.2">
      <c r="A230">
        <v>2000</v>
      </c>
      <c r="B230" s="4" t="s">
        <v>46</v>
      </c>
      <c r="C230" s="4"/>
      <c r="D230" t="str">
        <f t="shared" si="3"/>
        <v>2000Maine</v>
      </c>
      <c r="N230" s="8"/>
      <c r="O230" s="4"/>
      <c r="Q230" s="5"/>
      <c r="R230" s="5"/>
      <c r="S230" s="4"/>
      <c r="T230" s="7"/>
      <c r="U230" s="7"/>
      <c r="V230" s="7"/>
      <c r="W230" s="5"/>
      <c r="X230" s="4"/>
      <c r="Y230" s="4"/>
      <c r="Z230" s="4"/>
      <c r="AA230" s="4"/>
      <c r="AB230" s="4"/>
    </row>
    <row r="231" spans="1:28" x14ac:dyDescent="0.2">
      <c r="A231">
        <v>2000</v>
      </c>
      <c r="B231" s="4" t="s">
        <v>47</v>
      </c>
      <c r="C231" s="5">
        <v>0.55800000000000005</v>
      </c>
      <c r="D231" t="str">
        <f t="shared" si="3"/>
        <v>2000Maryland</v>
      </c>
      <c r="N231" s="8"/>
      <c r="O231" s="4"/>
      <c r="Q231" s="5"/>
      <c r="R231" s="5"/>
      <c r="S231" s="7"/>
      <c r="T231" s="7"/>
      <c r="U231" s="7"/>
      <c r="V231" s="7"/>
      <c r="W231" s="5"/>
      <c r="X231" s="7"/>
      <c r="Y231" s="7"/>
      <c r="Z231" s="7"/>
      <c r="AA231" s="7"/>
      <c r="AB231" s="4"/>
    </row>
    <row r="232" spans="1:28" x14ac:dyDescent="0.2">
      <c r="A232">
        <v>2000</v>
      </c>
      <c r="B232" s="4" t="s">
        <v>48</v>
      </c>
      <c r="C232" s="5">
        <v>0.60599999999999998</v>
      </c>
      <c r="D232" t="str">
        <f t="shared" si="3"/>
        <v>2000Massachusetts</v>
      </c>
      <c r="N232" s="8"/>
      <c r="O232" s="4"/>
      <c r="Q232" s="5"/>
      <c r="R232" s="5"/>
      <c r="S232" s="7"/>
      <c r="T232" s="7"/>
      <c r="U232" s="7"/>
      <c r="V232" s="7"/>
      <c r="W232" s="5"/>
      <c r="X232" s="4"/>
      <c r="Y232" s="4"/>
      <c r="Z232" s="4"/>
      <c r="AA232" s="4"/>
      <c r="AB232" s="4"/>
    </row>
    <row r="233" spans="1:28" x14ac:dyDescent="0.2">
      <c r="A233">
        <v>2000</v>
      </c>
      <c r="B233" s="4" t="s">
        <v>12</v>
      </c>
      <c r="C233" s="5">
        <v>0.60499999999999998</v>
      </c>
      <c r="D233" t="str">
        <f t="shared" si="3"/>
        <v>2000Michigan</v>
      </c>
      <c r="N233" s="8"/>
      <c r="O233" s="4"/>
      <c r="Q233" s="5"/>
      <c r="R233" s="5"/>
      <c r="S233" s="7"/>
      <c r="T233" s="7"/>
      <c r="U233" s="7"/>
      <c r="V233" s="7"/>
      <c r="W233" s="5"/>
      <c r="X233" s="7"/>
      <c r="Y233" s="4"/>
      <c r="Z233" s="4"/>
      <c r="AA233" s="7"/>
      <c r="AB233" s="4"/>
    </row>
    <row r="234" spans="1:28" x14ac:dyDescent="0.2">
      <c r="A234">
        <v>2000</v>
      </c>
      <c r="B234" s="4" t="s">
        <v>16</v>
      </c>
      <c r="C234" s="5">
        <v>0.70099999999999996</v>
      </c>
      <c r="D234" t="str">
        <f t="shared" si="3"/>
        <v>2000Minnesota</v>
      </c>
      <c r="N234" s="8"/>
      <c r="O234" s="4"/>
      <c r="Q234" s="5"/>
      <c r="R234" s="5"/>
      <c r="S234" s="7"/>
      <c r="T234" s="7"/>
      <c r="U234" s="7"/>
      <c r="V234" s="7"/>
      <c r="W234" s="5"/>
      <c r="X234" s="7"/>
      <c r="Y234" s="7"/>
      <c r="Z234" s="7"/>
      <c r="AA234" s="7"/>
      <c r="AB234" s="4"/>
    </row>
    <row r="235" spans="1:28" x14ac:dyDescent="0.2">
      <c r="A235">
        <v>2000</v>
      </c>
      <c r="B235" s="4" t="s">
        <v>49</v>
      </c>
      <c r="C235" s="4"/>
      <c r="D235" t="str">
        <f t="shared" si="3"/>
        <v>2000Mississippi</v>
      </c>
      <c r="N235" s="8"/>
      <c r="O235" s="4"/>
      <c r="Q235" s="5"/>
      <c r="R235" s="5"/>
      <c r="S235" s="4"/>
      <c r="T235" s="7"/>
      <c r="U235" s="7"/>
      <c r="V235" s="7"/>
      <c r="W235" s="5"/>
      <c r="X235" s="7"/>
      <c r="Y235" s="7"/>
      <c r="Z235" s="7"/>
      <c r="AA235" s="7"/>
      <c r="AB235" s="4"/>
    </row>
    <row r="236" spans="1:28" x14ac:dyDescent="0.2">
      <c r="A236">
        <v>2000</v>
      </c>
      <c r="B236" s="4" t="s">
        <v>50</v>
      </c>
      <c r="C236" s="4"/>
      <c r="D236" t="str">
        <f t="shared" si="3"/>
        <v>2000Missouri</v>
      </c>
      <c r="N236" s="8"/>
      <c r="O236" s="4"/>
      <c r="Q236" s="5"/>
      <c r="R236" s="5"/>
      <c r="S236" s="4"/>
      <c r="T236" s="7"/>
      <c r="U236" s="7"/>
      <c r="V236" s="7"/>
      <c r="W236" s="5"/>
      <c r="X236" s="7"/>
      <c r="Y236" s="7"/>
      <c r="Z236" s="7"/>
      <c r="AA236" s="7"/>
      <c r="AB236" s="4"/>
    </row>
    <row r="237" spans="1:28" x14ac:dyDescent="0.2">
      <c r="A237">
        <v>2000</v>
      </c>
      <c r="B237" s="4" t="s">
        <v>51</v>
      </c>
      <c r="C237" s="5">
        <v>0.626</v>
      </c>
      <c r="D237" t="str">
        <f t="shared" si="3"/>
        <v>2000Montana</v>
      </c>
      <c r="N237" s="8"/>
      <c r="O237" s="4"/>
      <c r="Q237" s="5"/>
      <c r="R237" s="5"/>
      <c r="S237" s="7"/>
      <c r="T237" s="7"/>
      <c r="U237" s="7"/>
      <c r="V237" s="7"/>
      <c r="W237" s="5"/>
      <c r="X237" s="7"/>
      <c r="Y237" s="4"/>
      <c r="Z237" s="4"/>
      <c r="AA237" s="7"/>
      <c r="AB237" s="4"/>
    </row>
    <row r="238" spans="1:28" x14ac:dyDescent="0.2">
      <c r="A238">
        <v>2000</v>
      </c>
      <c r="B238" s="4" t="s">
        <v>52</v>
      </c>
      <c r="C238" s="5">
        <v>0.57799999999999996</v>
      </c>
      <c r="D238" t="str">
        <f t="shared" si="3"/>
        <v>2000Nebraska</v>
      </c>
      <c r="N238" s="8"/>
      <c r="O238" s="4"/>
      <c r="Q238" s="5"/>
      <c r="R238" s="5"/>
      <c r="S238" s="7"/>
      <c r="T238" s="7"/>
      <c r="U238" s="7"/>
      <c r="V238" s="7"/>
      <c r="W238" s="5"/>
      <c r="X238" s="7"/>
      <c r="Y238" s="7"/>
      <c r="Z238" s="4"/>
      <c r="AA238" s="7"/>
      <c r="AB238" s="4"/>
    </row>
    <row r="239" spans="1:28" x14ac:dyDescent="0.2">
      <c r="A239">
        <v>2000</v>
      </c>
      <c r="B239" s="4" t="s">
        <v>17</v>
      </c>
      <c r="C239" s="5">
        <v>0.45600000000000002</v>
      </c>
      <c r="D239" t="str">
        <f t="shared" si="3"/>
        <v>2000Nevada</v>
      </c>
      <c r="N239" s="8"/>
      <c r="O239" s="4"/>
      <c r="Q239" s="5"/>
      <c r="R239" s="5"/>
      <c r="S239" s="7"/>
      <c r="T239" s="7"/>
      <c r="U239" s="7"/>
      <c r="V239" s="7"/>
      <c r="W239" s="5"/>
      <c r="X239" s="7"/>
      <c r="Y239" s="7"/>
      <c r="Z239" s="7"/>
      <c r="AA239" s="7"/>
      <c r="AB239" s="4"/>
    </row>
    <row r="240" spans="1:28" x14ac:dyDescent="0.2">
      <c r="A240">
        <v>2000</v>
      </c>
      <c r="B240" s="4" t="s">
        <v>18</v>
      </c>
      <c r="C240" s="5">
        <v>0.65</v>
      </c>
      <c r="D240" t="str">
        <f t="shared" si="3"/>
        <v>2000New Hampshire</v>
      </c>
      <c r="N240" s="8"/>
      <c r="O240" s="4"/>
      <c r="Q240" s="5"/>
      <c r="R240" s="5"/>
      <c r="S240" s="7"/>
      <c r="T240" s="7"/>
      <c r="U240" s="7"/>
      <c r="V240" s="7"/>
      <c r="W240" s="5"/>
      <c r="X240" s="7"/>
      <c r="Y240" s="4"/>
      <c r="Z240" s="4"/>
      <c r="AA240" s="7"/>
      <c r="AB240" s="4"/>
    </row>
    <row r="241" spans="1:28" x14ac:dyDescent="0.2">
      <c r="A241">
        <v>2000</v>
      </c>
      <c r="B241" s="4" t="s">
        <v>53</v>
      </c>
      <c r="C241" s="5">
        <v>0.58799999999999997</v>
      </c>
      <c r="D241" t="str">
        <f t="shared" si="3"/>
        <v>2000New Jersey</v>
      </c>
      <c r="N241" s="8"/>
      <c r="O241" s="4"/>
      <c r="Q241" s="5"/>
      <c r="R241" s="5"/>
      <c r="S241" s="7"/>
      <c r="T241" s="7"/>
      <c r="U241" s="7"/>
      <c r="V241" s="7"/>
      <c r="W241" s="5"/>
      <c r="X241" s="7"/>
      <c r="Y241" s="7"/>
      <c r="Z241" s="7"/>
      <c r="AA241" s="7"/>
      <c r="AB241" s="4"/>
    </row>
    <row r="242" spans="1:28" x14ac:dyDescent="0.2">
      <c r="A242">
        <v>2000</v>
      </c>
      <c r="B242" s="4" t="s">
        <v>54</v>
      </c>
      <c r="C242" s="5">
        <v>0.499</v>
      </c>
      <c r="D242" t="str">
        <f t="shared" si="3"/>
        <v>2000New Mexico</v>
      </c>
      <c r="N242" s="8"/>
      <c r="O242" s="4"/>
      <c r="Q242" s="5"/>
      <c r="R242" s="5"/>
      <c r="S242" s="7"/>
      <c r="T242" s="7"/>
      <c r="U242" s="7"/>
      <c r="V242" s="7"/>
      <c r="W242" s="5"/>
      <c r="X242" s="7"/>
      <c r="Y242" s="7"/>
      <c r="Z242" s="7"/>
      <c r="AA242" s="7"/>
      <c r="AB242" s="4"/>
    </row>
    <row r="243" spans="1:28" x14ac:dyDescent="0.2">
      <c r="A243">
        <v>2000</v>
      </c>
      <c r="B243" s="4" t="s">
        <v>55</v>
      </c>
      <c r="C243" s="5">
        <v>0.56200000000000006</v>
      </c>
      <c r="D243" t="str">
        <f t="shared" si="3"/>
        <v>2000New York</v>
      </c>
      <c r="N243" s="8"/>
      <c r="O243" s="4"/>
      <c r="Q243" s="5"/>
      <c r="R243" s="5"/>
      <c r="S243" s="7"/>
      <c r="T243" s="7"/>
      <c r="U243" s="7"/>
      <c r="V243" s="7"/>
      <c r="W243" s="5"/>
      <c r="X243" s="7"/>
      <c r="Y243" s="4"/>
      <c r="Z243" s="7"/>
      <c r="AA243" s="7"/>
      <c r="AB243" s="4"/>
    </row>
    <row r="244" spans="1:28" x14ac:dyDescent="0.2">
      <c r="A244">
        <v>2000</v>
      </c>
      <c r="B244" s="4" t="s">
        <v>19</v>
      </c>
      <c r="C244" s="5">
        <v>0.52500000000000002</v>
      </c>
      <c r="D244" t="str">
        <f t="shared" si="3"/>
        <v>2000North Carolina</v>
      </c>
      <c r="N244" s="8"/>
      <c r="O244" s="4"/>
      <c r="Q244" s="5"/>
      <c r="R244" s="5"/>
      <c r="S244" s="7"/>
      <c r="T244" s="7"/>
      <c r="U244" s="7"/>
      <c r="V244" s="7"/>
      <c r="W244" s="5"/>
      <c r="X244" s="7"/>
      <c r="Y244" s="7"/>
      <c r="Z244" s="7"/>
      <c r="AA244" s="7"/>
      <c r="AB244" s="4"/>
    </row>
    <row r="245" spans="1:28" x14ac:dyDescent="0.2">
      <c r="A245">
        <v>2000</v>
      </c>
      <c r="B245" s="4" t="s">
        <v>56</v>
      </c>
      <c r="C245" s="5">
        <v>0.61099999999999999</v>
      </c>
      <c r="D245" t="str">
        <f t="shared" si="3"/>
        <v>2000North Dakota</v>
      </c>
      <c r="N245" s="8"/>
      <c r="O245" s="4"/>
      <c r="Q245" s="5"/>
      <c r="R245" s="5"/>
      <c r="S245" s="7"/>
      <c r="T245" s="7"/>
      <c r="U245" s="7"/>
      <c r="V245" s="7"/>
      <c r="W245" s="5"/>
      <c r="X245" s="7"/>
      <c r="Y245" s="4"/>
      <c r="Z245" s="4"/>
      <c r="AA245" s="7"/>
      <c r="AB245" s="4"/>
    </row>
    <row r="246" spans="1:28" x14ac:dyDescent="0.2">
      <c r="A246">
        <v>2000</v>
      </c>
      <c r="B246" s="4" t="s">
        <v>10</v>
      </c>
      <c r="C246" s="5">
        <v>0.57799999999999996</v>
      </c>
      <c r="D246" t="str">
        <f t="shared" si="3"/>
        <v>2000Ohio</v>
      </c>
      <c r="N246" s="8"/>
      <c r="O246" s="4"/>
      <c r="Q246" s="5"/>
      <c r="R246" s="5"/>
      <c r="S246" s="7"/>
      <c r="T246" s="7"/>
      <c r="U246" s="7"/>
      <c r="V246" s="7"/>
      <c r="W246" s="5"/>
      <c r="X246" s="7"/>
      <c r="Y246" s="4"/>
      <c r="Z246" s="4"/>
      <c r="AA246" s="7"/>
      <c r="AB246" s="4"/>
    </row>
    <row r="247" spans="1:28" x14ac:dyDescent="0.2">
      <c r="A247">
        <v>2000</v>
      </c>
      <c r="B247" s="4" t="s">
        <v>57</v>
      </c>
      <c r="C247" s="4"/>
      <c r="D247" t="str">
        <f t="shared" si="3"/>
        <v>2000Oklahoma</v>
      </c>
      <c r="N247" s="8"/>
      <c r="O247" s="4"/>
      <c r="Q247" s="5"/>
      <c r="R247" s="5"/>
      <c r="S247" s="4"/>
      <c r="T247" s="7"/>
      <c r="U247" s="7"/>
      <c r="V247" s="7"/>
      <c r="W247" s="5"/>
      <c r="X247" s="7"/>
      <c r="Y247" s="7"/>
      <c r="Z247" s="7"/>
      <c r="AA247" s="7"/>
      <c r="AB247" s="4"/>
    </row>
    <row r="248" spans="1:28" x14ac:dyDescent="0.2">
      <c r="A248">
        <v>2000</v>
      </c>
      <c r="B248" s="4" t="s">
        <v>58</v>
      </c>
      <c r="C248" s="5">
        <v>0.65900000000000003</v>
      </c>
      <c r="D248" t="str">
        <f t="shared" si="3"/>
        <v>2000Oregon</v>
      </c>
      <c r="N248" s="8"/>
      <c r="O248" s="4"/>
      <c r="Q248" s="5"/>
      <c r="R248" s="5"/>
      <c r="S248" s="7"/>
      <c r="T248" s="7"/>
      <c r="U248" s="7"/>
      <c r="V248" s="7"/>
      <c r="W248" s="5"/>
      <c r="X248" s="7"/>
      <c r="Y248" s="4"/>
      <c r="Z248" s="4"/>
      <c r="AA248" s="7"/>
      <c r="AB248" s="4"/>
    </row>
    <row r="249" spans="1:28" x14ac:dyDescent="0.2">
      <c r="A249">
        <v>2000</v>
      </c>
      <c r="B249" s="4" t="s">
        <v>11</v>
      </c>
      <c r="C249" s="4"/>
      <c r="D249" t="str">
        <f t="shared" si="3"/>
        <v>2000Pennsylvania</v>
      </c>
      <c r="N249" s="8"/>
      <c r="O249" s="4"/>
      <c r="Q249" s="5"/>
      <c r="R249" s="5"/>
      <c r="S249" s="4"/>
      <c r="T249" s="7"/>
      <c r="U249" s="7"/>
      <c r="V249" s="7"/>
      <c r="W249" s="5"/>
      <c r="X249" s="7"/>
      <c r="Y249" s="4"/>
      <c r="Z249" s="4"/>
      <c r="AA249" s="7"/>
      <c r="AB249" s="4"/>
    </row>
    <row r="250" spans="1:28" x14ac:dyDescent="0.2">
      <c r="A250">
        <v>2000</v>
      </c>
      <c r="B250" s="4" t="s">
        <v>59</v>
      </c>
      <c r="C250" s="5">
        <v>0.54700000000000004</v>
      </c>
      <c r="D250" t="str">
        <f t="shared" si="3"/>
        <v>2000Rhode Island</v>
      </c>
      <c r="N250" s="8"/>
      <c r="O250" s="4"/>
      <c r="Q250" s="5"/>
      <c r="R250" s="5"/>
      <c r="S250" s="7"/>
      <c r="T250" s="7"/>
      <c r="U250" s="7"/>
      <c r="V250" s="7"/>
      <c r="W250" s="5"/>
      <c r="X250" s="7"/>
      <c r="Y250" s="7"/>
      <c r="Z250" s="4"/>
      <c r="AA250" s="7"/>
      <c r="AB250" s="4"/>
    </row>
    <row r="251" spans="1:28" x14ac:dyDescent="0.2">
      <c r="A251">
        <v>2000</v>
      </c>
      <c r="B251" s="4" t="s">
        <v>60</v>
      </c>
      <c r="C251" s="5">
        <v>0.48699999999999999</v>
      </c>
      <c r="D251" t="str">
        <f t="shared" si="3"/>
        <v>2000South Carolina</v>
      </c>
      <c r="N251" s="8"/>
      <c r="O251" s="4"/>
      <c r="Q251" s="5"/>
      <c r="R251" s="5"/>
      <c r="S251" s="7"/>
      <c r="T251" s="7"/>
      <c r="U251" s="7"/>
      <c r="V251" s="7"/>
      <c r="W251" s="5"/>
      <c r="X251" s="7"/>
      <c r="Y251" s="7"/>
      <c r="Z251" s="7"/>
      <c r="AA251" s="7"/>
      <c r="AB251" s="4"/>
    </row>
    <row r="252" spans="1:28" x14ac:dyDescent="0.2">
      <c r="A252">
        <v>2000</v>
      </c>
      <c r="B252" s="4" t="s">
        <v>61</v>
      </c>
      <c r="C252" s="5">
        <v>0.58699999999999997</v>
      </c>
      <c r="D252" t="str">
        <f t="shared" si="3"/>
        <v>2000South Dakota</v>
      </c>
      <c r="N252" s="8"/>
      <c r="O252" s="4"/>
      <c r="Q252" s="5"/>
      <c r="R252" s="5"/>
      <c r="S252" s="7"/>
      <c r="T252" s="7"/>
      <c r="U252" s="7"/>
      <c r="V252" s="7"/>
      <c r="W252" s="5"/>
      <c r="X252" s="7"/>
      <c r="Y252" s="4"/>
      <c r="Z252" s="4"/>
      <c r="AA252" s="7"/>
      <c r="AB252" s="4"/>
    </row>
    <row r="253" spans="1:28" x14ac:dyDescent="0.2">
      <c r="A253">
        <v>2000</v>
      </c>
      <c r="B253" s="4" t="s">
        <v>62</v>
      </c>
      <c r="C253" s="5">
        <v>0.505</v>
      </c>
      <c r="D253" t="str">
        <f t="shared" si="3"/>
        <v>2000Tennessee</v>
      </c>
      <c r="N253" s="8"/>
      <c r="O253" s="4"/>
      <c r="Q253" s="5"/>
      <c r="R253" s="5"/>
      <c r="S253" s="7"/>
      <c r="T253" s="7"/>
      <c r="U253" s="7"/>
      <c r="V253" s="7"/>
      <c r="W253" s="5"/>
      <c r="X253" s="7"/>
      <c r="Y253" s="7"/>
      <c r="Z253" s="7"/>
      <c r="AA253" s="7"/>
      <c r="AB253" s="4"/>
    </row>
    <row r="254" spans="1:28" x14ac:dyDescent="0.2">
      <c r="A254">
        <v>2000</v>
      </c>
      <c r="B254" s="4" t="s">
        <v>63</v>
      </c>
      <c r="C254" s="5">
        <v>0.49199999999999999</v>
      </c>
      <c r="D254" t="str">
        <f t="shared" si="3"/>
        <v>2000Texas</v>
      </c>
      <c r="N254" s="8"/>
      <c r="O254" s="4"/>
      <c r="Q254" s="5"/>
      <c r="R254" s="5"/>
      <c r="S254" s="7"/>
      <c r="T254" s="7"/>
      <c r="U254" s="7"/>
      <c r="V254" s="7"/>
      <c r="W254" s="5"/>
      <c r="X254" s="7"/>
      <c r="Y254" s="7"/>
      <c r="Z254" s="7"/>
      <c r="AA254" s="7"/>
      <c r="AB254" s="4"/>
    </row>
    <row r="255" spans="1:28" x14ac:dyDescent="0.2">
      <c r="A255">
        <v>2000</v>
      </c>
      <c r="B255" s="4" t="s">
        <v>64</v>
      </c>
      <c r="C255" s="5">
        <v>0.54800000000000004</v>
      </c>
      <c r="D255" t="str">
        <f t="shared" si="3"/>
        <v>2000Utah</v>
      </c>
      <c r="N255" s="8"/>
      <c r="O255" s="4"/>
      <c r="Q255" s="5"/>
      <c r="R255" s="5"/>
      <c r="S255" s="7"/>
      <c r="T255" s="7"/>
      <c r="U255" s="7"/>
      <c r="V255" s="7"/>
      <c r="W255" s="5"/>
      <c r="X255" s="7"/>
      <c r="Y255" s="4"/>
      <c r="Z255" s="4"/>
      <c r="AA255" s="7"/>
      <c r="AB255" s="4"/>
    </row>
    <row r="256" spans="1:28" x14ac:dyDescent="0.2">
      <c r="A256">
        <v>2000</v>
      </c>
      <c r="B256" s="4" t="s">
        <v>65</v>
      </c>
      <c r="C256" s="5">
        <v>0.64700000000000002</v>
      </c>
      <c r="D256" t="str">
        <f t="shared" si="3"/>
        <v>2000Vermont</v>
      </c>
      <c r="N256" s="8"/>
      <c r="O256" s="4"/>
      <c r="Q256" s="5"/>
      <c r="R256" s="5"/>
      <c r="S256" s="7"/>
      <c r="T256" s="7"/>
      <c r="U256" s="7"/>
      <c r="V256" s="7"/>
      <c r="W256" s="5"/>
      <c r="X256" s="4"/>
      <c r="Y256" s="4"/>
      <c r="Z256" s="4"/>
      <c r="AA256" s="4"/>
      <c r="AB256" s="4"/>
    </row>
    <row r="257" spans="1:28" x14ac:dyDescent="0.2">
      <c r="A257">
        <v>2000</v>
      </c>
      <c r="B257" s="4" t="s">
        <v>21</v>
      </c>
      <c r="C257" s="5">
        <v>0.55000000000000004</v>
      </c>
      <c r="D257" t="str">
        <f t="shared" si="3"/>
        <v>2000Virginia</v>
      </c>
      <c r="N257" s="8"/>
      <c r="O257" s="4"/>
      <c r="Q257" s="5"/>
      <c r="R257" s="5"/>
      <c r="S257" s="7"/>
      <c r="T257" s="7"/>
      <c r="U257" s="7"/>
      <c r="V257" s="7"/>
      <c r="W257" s="5"/>
      <c r="X257" s="7"/>
      <c r="Y257" s="7"/>
      <c r="Z257" s="7"/>
      <c r="AA257" s="7"/>
      <c r="AB257" s="4"/>
    </row>
    <row r="258" spans="1:28" x14ac:dyDescent="0.2">
      <c r="A258">
        <v>2000</v>
      </c>
      <c r="B258" s="4" t="s">
        <v>66</v>
      </c>
      <c r="C258" s="5">
        <v>0.61399999999999999</v>
      </c>
      <c r="D258" t="str">
        <f t="shared" si="3"/>
        <v>2000Washington</v>
      </c>
      <c r="N258" s="8"/>
      <c r="O258" s="4"/>
      <c r="Q258" s="5"/>
      <c r="R258" s="5"/>
      <c r="S258" s="7"/>
      <c r="T258" s="7"/>
      <c r="U258" s="7"/>
      <c r="V258" s="7"/>
      <c r="W258" s="5"/>
      <c r="X258" s="7"/>
      <c r="Y258" s="7"/>
      <c r="Z258" s="4"/>
      <c r="AA258" s="7"/>
      <c r="AB258" s="4"/>
    </row>
    <row r="259" spans="1:28" x14ac:dyDescent="0.2">
      <c r="A259">
        <v>2000</v>
      </c>
      <c r="B259" s="4" t="s">
        <v>67</v>
      </c>
      <c r="C259" s="4"/>
      <c r="D259" t="str">
        <f t="shared" ref="D259:D261" si="4">_xlfn.CONCAT(A259,B259)</f>
        <v>2000West Virginia</v>
      </c>
      <c r="N259" s="8"/>
      <c r="O259" s="4"/>
      <c r="Q259" s="5"/>
      <c r="R259" s="5"/>
      <c r="S259" s="4"/>
      <c r="T259" s="7"/>
      <c r="U259" s="7"/>
      <c r="V259" s="7"/>
      <c r="W259" s="5"/>
      <c r="X259" s="7"/>
      <c r="Y259" s="7"/>
      <c r="Z259" s="7"/>
      <c r="AA259" s="7"/>
      <c r="AB259" s="4"/>
    </row>
    <row r="260" spans="1:28" x14ac:dyDescent="0.2">
      <c r="A260">
        <v>2000</v>
      </c>
      <c r="B260" s="4" t="s">
        <v>20</v>
      </c>
      <c r="C260" s="4"/>
      <c r="D260" t="str">
        <f t="shared" si="4"/>
        <v>2000Wisconsin</v>
      </c>
      <c r="N260" s="8"/>
      <c r="O260" s="4"/>
      <c r="Q260" s="5"/>
      <c r="R260" s="5"/>
      <c r="S260" s="4"/>
      <c r="T260" s="7"/>
      <c r="U260" s="7"/>
      <c r="V260" s="7"/>
      <c r="W260" s="5"/>
      <c r="X260" s="7"/>
      <c r="Y260" s="7"/>
      <c r="Z260" s="7"/>
      <c r="AA260" s="7"/>
      <c r="AB260" s="4"/>
    </row>
    <row r="261" spans="1:28" x14ac:dyDescent="0.2">
      <c r="A261">
        <v>2000</v>
      </c>
      <c r="B261" s="4" t="s">
        <v>68</v>
      </c>
      <c r="C261" s="5">
        <v>0.61399999999999999</v>
      </c>
      <c r="D261" t="str">
        <f t="shared" si="4"/>
        <v>2000Wyoming</v>
      </c>
      <c r="N261" s="8"/>
      <c r="O261" s="4"/>
    </row>
  </sheetData>
  <hyperlinks>
    <hyperlink ref="E1" r:id="rId1" xr:uid="{5B31EE4D-B5F1-DA44-B95F-8C465656F2E2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</vt:lpstr>
      <vt:lpstr>Train</vt:lpstr>
      <vt:lpstr>Test</vt:lpstr>
      <vt:lpstr>Map</vt:lpstr>
      <vt:lpstr>latlong</vt:lpstr>
      <vt:lpstr>StateVT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2020-04-09T23:43:52Z</dcterms:created>
  <dcterms:modified xsi:type="dcterms:W3CDTF">2020-04-11T00:20:22Z</dcterms:modified>
</cp:coreProperties>
</file>