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biciomatic\Documentos\"/>
    </mc:Choice>
  </mc:AlternateContent>
  <bookViews>
    <workbookView xWindow="0" yWindow="0" windowWidth="20490" windowHeight="7755" activeTab="1"/>
  </bookViews>
  <sheets>
    <sheet name="flujo 1 venta" sheetId="2" r:id="rId1"/>
    <sheet name="caso positivo 4 clientes" sheetId="4" r:id="rId2"/>
    <sheet name="Hoja1" sheetId="3" r:id="rId3"/>
    <sheet name="Hoja2" sheetId="5"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6" i="2" l="1"/>
  <c r="V17" i="2" s="1"/>
  <c r="U16" i="2"/>
  <c r="U17" i="2" s="1"/>
  <c r="T16" i="2"/>
  <c r="T17" i="2" s="1"/>
  <c r="S16" i="2"/>
  <c r="S17" i="2" s="1"/>
  <c r="R16" i="2"/>
  <c r="R17" i="2" s="1"/>
  <c r="Q16" i="2"/>
  <c r="Q17" i="2" s="1"/>
  <c r="P16" i="2"/>
  <c r="P17" i="2" s="1"/>
  <c r="O16" i="2"/>
  <c r="O17" i="2" s="1"/>
  <c r="N16" i="2"/>
  <c r="N17" i="2" s="1"/>
  <c r="M16" i="2"/>
  <c r="M17" i="2" s="1"/>
  <c r="L16" i="2"/>
  <c r="L17" i="2" s="1"/>
  <c r="K16" i="2"/>
  <c r="K17" i="2" s="1"/>
  <c r="J16" i="2"/>
  <c r="J17" i="2" s="1"/>
  <c r="I16" i="2"/>
  <c r="I17" i="2" s="1"/>
  <c r="H16" i="2"/>
  <c r="H17" i="2" s="1"/>
  <c r="G16" i="2"/>
  <c r="G17" i="2" s="1"/>
  <c r="F16" i="2"/>
  <c r="F17" i="2" s="1"/>
  <c r="E16" i="2"/>
  <c r="E17" i="2" s="1"/>
  <c r="D16" i="2"/>
  <c r="D17" i="2" s="1"/>
  <c r="C16" i="2"/>
  <c r="C17" i="2" s="1"/>
  <c r="B16" i="2"/>
  <c r="B17" i="2" s="1"/>
  <c r="B18" i="2" s="1"/>
  <c r="V9" i="2"/>
  <c r="U9" i="2"/>
  <c r="T9" i="2"/>
  <c r="S9" i="2"/>
  <c r="R9" i="2"/>
  <c r="Q9" i="2"/>
  <c r="P9" i="2"/>
  <c r="O9" i="2"/>
  <c r="N9" i="2"/>
  <c r="M9" i="2"/>
  <c r="L9" i="2"/>
  <c r="K9" i="2"/>
  <c r="J9" i="2"/>
  <c r="I9" i="2"/>
  <c r="H9" i="2"/>
  <c r="G9" i="2"/>
  <c r="F9" i="2"/>
  <c r="E9" i="2"/>
  <c r="D9" i="2"/>
  <c r="C9" i="2"/>
  <c r="B9" i="2"/>
  <c r="B10" i="2" s="1"/>
  <c r="C9" i="4"/>
  <c r="D9" i="4"/>
  <c r="E9" i="4"/>
  <c r="F9" i="4"/>
  <c r="G9" i="4"/>
  <c r="H9" i="4"/>
  <c r="I9" i="4"/>
  <c r="K9" i="4"/>
  <c r="L9" i="4"/>
  <c r="M9" i="4"/>
  <c r="N9" i="4"/>
  <c r="O9" i="4"/>
  <c r="P9" i="4"/>
  <c r="Q9" i="4"/>
  <c r="R9" i="4"/>
  <c r="S9" i="4"/>
  <c r="T9" i="4"/>
  <c r="U9" i="4"/>
  <c r="U16" i="4"/>
  <c r="U17" i="4" s="1"/>
  <c r="V16" i="4"/>
  <c r="V17" i="4" s="1"/>
  <c r="T16" i="4"/>
  <c r="T17" i="4" s="1"/>
  <c r="S16" i="4"/>
  <c r="S17" i="4" s="1"/>
  <c r="R16" i="4"/>
  <c r="R17" i="4" s="1"/>
  <c r="Q16" i="4"/>
  <c r="Q17" i="4" s="1"/>
  <c r="P16" i="4"/>
  <c r="P17" i="4" s="1"/>
  <c r="O16" i="4"/>
  <c r="O17" i="4" s="1"/>
  <c r="N16" i="4"/>
  <c r="N17" i="4" s="1"/>
  <c r="M16" i="4"/>
  <c r="M17" i="4" s="1"/>
  <c r="L16" i="4"/>
  <c r="L17" i="4" s="1"/>
  <c r="K16" i="4"/>
  <c r="K17" i="4" s="1"/>
  <c r="J16" i="4"/>
  <c r="J17" i="4" s="1"/>
  <c r="I16" i="4"/>
  <c r="I17" i="4" s="1"/>
  <c r="H16" i="4"/>
  <c r="H17" i="4" s="1"/>
  <c r="G16" i="4"/>
  <c r="G17" i="4" s="1"/>
  <c r="F16" i="4"/>
  <c r="F17" i="4" s="1"/>
  <c r="E16" i="4"/>
  <c r="E17" i="4" s="1"/>
  <c r="D16" i="4"/>
  <c r="D17" i="4" s="1"/>
  <c r="C16" i="4"/>
  <c r="C17" i="4" s="1"/>
  <c r="B16" i="4"/>
  <c r="B17" i="4" s="1"/>
  <c r="B18" i="4" s="1"/>
  <c r="C2" i="4" s="1"/>
  <c r="V9" i="4"/>
  <c r="J9" i="4"/>
  <c r="B9" i="4"/>
  <c r="B10" i="4" s="1"/>
  <c r="H20" i="2" l="1"/>
  <c r="C2" i="2"/>
  <c r="C10" i="2" s="1"/>
  <c r="C18" i="2" s="1"/>
  <c r="D2" i="2" s="1"/>
  <c r="D10" i="2" s="1"/>
  <c r="D18" i="2" s="1"/>
  <c r="E2" i="2" s="1"/>
  <c r="E10" i="2" s="1"/>
  <c r="E18" i="2" s="1"/>
  <c r="F2" i="2" s="1"/>
  <c r="F10" i="2" s="1"/>
  <c r="F18" i="2" s="1"/>
  <c r="G2" i="2" s="1"/>
  <c r="G10" i="2" s="1"/>
  <c r="G18" i="2" s="1"/>
  <c r="H2" i="2" s="1"/>
  <c r="H10" i="2" s="1"/>
  <c r="H18" i="2" s="1"/>
  <c r="I2" i="2" s="1"/>
  <c r="I10" i="2" s="1"/>
  <c r="I18" i="2" s="1"/>
  <c r="J2" i="2" s="1"/>
  <c r="C10" i="4"/>
  <c r="H20" i="4"/>
  <c r="H21" i="2" l="1"/>
  <c r="K2" i="2"/>
  <c r="J10" i="2"/>
  <c r="J18" i="2" s="1"/>
  <c r="C18" i="4"/>
  <c r="D2" i="4" s="1"/>
  <c r="D10" i="4" s="1"/>
  <c r="D18" i="4" s="1"/>
  <c r="E2" i="4" s="1"/>
  <c r="E10" i="4" s="1"/>
  <c r="E18" i="4" s="1"/>
  <c r="F2" i="4" s="1"/>
  <c r="F10" i="4" s="1"/>
  <c r="F18" i="4" s="1"/>
  <c r="G2" i="4" s="1"/>
  <c r="G10" i="4" s="1"/>
  <c r="G18" i="4" s="1"/>
  <c r="H2" i="4" s="1"/>
  <c r="H10" i="4" s="1"/>
  <c r="H18" i="4" s="1"/>
  <c r="I2" i="4" s="1"/>
  <c r="I10" i="4" s="1"/>
  <c r="I18" i="4" s="1"/>
  <c r="J2" i="4" s="1"/>
  <c r="K10" i="2" l="1"/>
  <c r="K18" i="2" s="1"/>
  <c r="L2" i="2"/>
  <c r="L10" i="2" s="1"/>
  <c r="L18" i="2" s="1"/>
  <c r="M2" i="2" s="1"/>
  <c r="M10" i="2" s="1"/>
  <c r="M18" i="2" s="1"/>
  <c r="N2" i="2" s="1"/>
  <c r="N10" i="2" s="1"/>
  <c r="N18" i="2" s="1"/>
  <c r="O2" i="2" s="1"/>
  <c r="O10" i="2" s="1"/>
  <c r="O18" i="2" s="1"/>
  <c r="P2" i="2" s="1"/>
  <c r="P10" i="2" s="1"/>
  <c r="P18" i="2" s="1"/>
  <c r="Q2" i="2" s="1"/>
  <c r="Q10" i="2" s="1"/>
  <c r="Q18" i="2" s="1"/>
  <c r="R2" i="2" s="1"/>
  <c r="R10" i="2" s="1"/>
  <c r="R18" i="2" s="1"/>
  <c r="S2" i="2" s="1"/>
  <c r="S10" i="2" s="1"/>
  <c r="S18" i="2" s="1"/>
  <c r="T2" i="2" s="1"/>
  <c r="T10" i="2" s="1"/>
  <c r="T18" i="2" s="1"/>
  <c r="U2" i="2" s="1"/>
  <c r="U10" i="2" s="1"/>
  <c r="U18" i="2" s="1"/>
  <c r="V2" i="2" s="1"/>
  <c r="H21" i="4"/>
  <c r="K2" i="4"/>
  <c r="L2" i="4" s="1"/>
  <c r="L10" i="4" s="1"/>
  <c r="L18" i="4" s="1"/>
  <c r="M2" i="4" s="1"/>
  <c r="M10" i="4" s="1"/>
  <c r="M18" i="4" s="1"/>
  <c r="N2" i="4" s="1"/>
  <c r="N10" i="4" s="1"/>
  <c r="N18" i="4" s="1"/>
  <c r="O2" i="4" s="1"/>
  <c r="O10" i="4" s="1"/>
  <c r="O18" i="4" s="1"/>
  <c r="P2" i="4" s="1"/>
  <c r="P10" i="4" s="1"/>
  <c r="P18" i="4" s="1"/>
  <c r="Q2" i="4" s="1"/>
  <c r="Q10" i="4" s="1"/>
  <c r="Q18" i="4" s="1"/>
  <c r="R2" i="4" s="1"/>
  <c r="R10" i="4" s="1"/>
  <c r="R18" i="4" s="1"/>
  <c r="S2" i="4" s="1"/>
  <c r="S10" i="4" s="1"/>
  <c r="S18" i="4" s="1"/>
  <c r="T2" i="4" s="1"/>
  <c r="T10" i="4" s="1"/>
  <c r="T18" i="4" s="1"/>
  <c r="U2" i="4" s="1"/>
  <c r="J10" i="4"/>
  <c r="J18" i="4" s="1"/>
  <c r="V10" i="2" l="1"/>
  <c r="H22" i="2"/>
  <c r="U10" i="4"/>
  <c r="U18" i="4" s="1"/>
  <c r="V2" i="4" s="1"/>
  <c r="K10" i="4"/>
  <c r="K18" i="4" s="1"/>
  <c r="D22" i="2" l="1"/>
  <c r="D21" i="2"/>
  <c r="V10" i="4"/>
  <c r="H22" i="4"/>
  <c r="D21" i="4" l="1"/>
  <c r="D22" i="4"/>
</calcChain>
</file>

<file path=xl/sharedStrings.xml><?xml version="1.0" encoding="utf-8"?>
<sst xmlns="http://schemas.openxmlformats.org/spreadsheetml/2006/main" count="123" uniqueCount="65">
  <si>
    <t>Costo del desarrollo</t>
  </si>
  <si>
    <t>Inversion Inicial</t>
  </si>
  <si>
    <t>Aug-15</t>
  </si>
  <si>
    <t>Dec-15</t>
  </si>
  <si>
    <t>Preinicio</t>
  </si>
  <si>
    <t>Apr-16</t>
  </si>
  <si>
    <t>Aug-16</t>
  </si>
  <si>
    <t>Efectivo en mano (principio del mes)</t>
  </si>
  <si>
    <t>ENTRADAS DE EFECTIVO</t>
  </si>
  <si>
    <t>TOTAL COBROS EFECTIVO</t>
  </si>
  <si>
    <t>Total disponible</t>
  </si>
  <si>
    <t>SALIDA DE EFECTIVO</t>
  </si>
  <si>
    <t>SUBTOTAL</t>
  </si>
  <si>
    <t>TOTAL PAGOS EFECTIVO</t>
  </si>
  <si>
    <t>Situación del efectivo (fin mes)</t>
  </si>
  <si>
    <t>Tasa</t>
  </si>
  <si>
    <t>VAN</t>
  </si>
  <si>
    <t>TIR</t>
  </si>
  <si>
    <t>Total Arts1</t>
  </si>
  <si>
    <t>Total Arts2</t>
  </si>
  <si>
    <t>Total Arts1.</t>
  </si>
  <si>
    <t>Total Arts2.</t>
  </si>
  <si>
    <t>Entregable</t>
  </si>
  <si>
    <t>Días</t>
  </si>
  <si>
    <t>JP</t>
  </si>
  <si>
    <t>AF</t>
  </si>
  <si>
    <t>PBD</t>
  </si>
  <si>
    <t>PG</t>
  </si>
  <si>
    <t>DI</t>
  </si>
  <si>
    <t>QA</t>
  </si>
  <si>
    <t>CL</t>
  </si>
  <si>
    <t>Salida</t>
  </si>
  <si>
    <t>Análisis y Planificación.</t>
  </si>
  <si>
    <t> X</t>
  </si>
  <si>
    <t>Desarrollo de Base de datos.</t>
  </si>
  <si>
    <t>Desarrollo de Sitio Web.</t>
  </si>
  <si>
    <t>X </t>
  </si>
  <si>
    <t>Desarrollo de sistema venta.</t>
  </si>
  <si>
    <t>Desarrollo Herramienta Web.</t>
  </si>
  <si>
    <t>Desarrollo Administrador de Sistema de venta.</t>
  </si>
  <si>
    <t>X</t>
  </si>
  <si>
    <t>Desarrollo Administrador de Sitio Web.</t>
  </si>
  <si>
    <t>Desarrollo Administrador de Clientes.</t>
  </si>
  <si>
    <t>Desarrollo Administrador de Usuarios.</t>
  </si>
  <si>
    <t>Pruebas Finales</t>
  </si>
  <si>
    <t>Implementación.</t>
  </si>
  <si>
    <t>Acta y plan de proyecto</t>
  </si>
  <si>
    <t>Base de Datos</t>
  </si>
  <si>
    <t>Sitio Web</t>
  </si>
  <si>
    <t>Correcciòn de Errores</t>
  </si>
  <si>
    <t>Proyecto(administraciòn, sistema y herramienta)</t>
  </si>
  <si>
    <t>Licencia</t>
  </si>
  <si>
    <t>Soporte</t>
  </si>
  <si>
    <t>Implementacion</t>
  </si>
  <si>
    <t>Gastos comunes</t>
  </si>
  <si>
    <t>Locomocion</t>
  </si>
  <si>
    <t>Otros Ingresos</t>
  </si>
  <si>
    <t>imágenes(1000 c/u)</t>
  </si>
  <si>
    <t>Realizar flujo de caja con 2 clientes minimo, en el caso mas optimista</t>
  </si>
  <si>
    <t>sueldos</t>
  </si>
  <si>
    <t>averiguar cantidad de prosibles clientes, minimo para el éxito 4</t>
  </si>
  <si>
    <t>Hosting vps pro (anual)</t>
  </si>
  <si>
    <t>650 lukas, inversion inicial en horas hombres cubre el tiempo de desarrollo mas un extra por gastos imprevistos, este flujo de caja es el nuestro por lo cual NOSOTROS estariamos recuperando nuestra inversion a traves de un año mientras que nuestros posibles clientes la recuperarian en cuestion de meses ya que el procesos de ARMADO de bicicletas con la utilizacion de herramientas cubriria la inversion de estos en tan solo unos meses.</t>
  </si>
  <si>
    <t>imágenes($1000 c/u)</t>
  </si>
  <si>
    <t>http://www.bluehosting.cl/vps/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</si>
</sst>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 #,##0;[Red]\-&quot;$&quot;\ #,##0"/>
    <numFmt numFmtId="164" formatCode="&quot;$&quot;\ #,##0"/>
  </numFmts>
  <fonts count="11" x14ac:knownFonts="1">
    <font>
      <sz val="11"/>
      <color theme="1"/>
      <name val="Calibri"/>
      <family val="2"/>
      <scheme val="minor"/>
    </font>
    <font>
      <b/>
      <sz val="8"/>
      <color theme="1"/>
      <name val="Arial"/>
      <family val="2"/>
    </font>
    <font>
      <sz val="8"/>
      <color theme="1"/>
      <name val="Arial"/>
      <family val="2"/>
    </font>
    <font>
      <b/>
      <sz val="8"/>
      <color rgb="FFFFFFFF"/>
      <name val="Arial"/>
      <family val="2"/>
    </font>
    <font>
      <b/>
      <sz val="8"/>
      <color rgb="FF000000"/>
      <name val="Arial"/>
      <family val="2"/>
    </font>
    <font>
      <b/>
      <sz val="8"/>
      <color theme="0"/>
      <name val="Arial"/>
      <family val="2"/>
    </font>
    <font>
      <sz val="14"/>
      <color rgb="FF1F1F1F"/>
      <name val="Calibri"/>
      <family val="2"/>
      <scheme val="minor"/>
    </font>
    <font>
      <sz val="12"/>
      <color rgb="FF1F1F1F"/>
      <name val="Arial"/>
      <family val="2"/>
    </font>
    <font>
      <sz val="14.5"/>
      <color rgb="FF1F1F1F"/>
      <name val="Calibri"/>
      <family val="2"/>
      <scheme val="minor"/>
    </font>
    <font>
      <sz val="14"/>
      <color rgb="FF000000"/>
      <name val="Calibri"/>
      <family val="2"/>
      <scheme val="minor"/>
    </font>
    <font>
      <u/>
      <sz val="11"/>
      <color theme="10"/>
      <name val="Calibri"/>
      <family val="2"/>
      <scheme val="minor"/>
    </font>
  </fonts>
  <fills count="11">
    <fill>
      <patternFill patternType="none"/>
    </fill>
    <fill>
      <patternFill patternType="gray125"/>
    </fill>
    <fill>
      <patternFill patternType="solid">
        <fgColor rgb="FFFFFFFF"/>
        <bgColor indexed="64"/>
      </patternFill>
    </fill>
    <fill>
      <patternFill patternType="solid">
        <fgColor rgb="FF0C0C0C"/>
        <bgColor indexed="64"/>
      </patternFill>
    </fill>
    <fill>
      <patternFill patternType="solid">
        <fgColor rgb="FF00B050"/>
        <bgColor indexed="64"/>
      </patternFill>
    </fill>
    <fill>
      <patternFill patternType="solid">
        <fgColor rgb="FF385623"/>
        <bgColor indexed="64"/>
      </patternFill>
    </fill>
    <fill>
      <patternFill patternType="solid">
        <fgColor rgb="FFC00000"/>
        <bgColor indexed="64"/>
      </patternFill>
    </fill>
    <fill>
      <patternFill patternType="solid">
        <fgColor rgb="FF222A35"/>
        <bgColor indexed="64"/>
      </patternFill>
    </fill>
    <fill>
      <patternFill patternType="solid">
        <fgColor rgb="FF92D050"/>
        <bgColor indexed="64"/>
      </patternFill>
    </fill>
    <fill>
      <patternFill patternType="solid">
        <fgColor rgb="FF969696"/>
        <bgColor indexed="64"/>
      </patternFill>
    </fill>
    <fill>
      <patternFill patternType="solid">
        <fgColor theme="9" tint="0.39997558519241921"/>
        <bgColor indexed="64"/>
      </patternFill>
    </fill>
  </fills>
  <borders count="18">
    <border>
      <left/>
      <right/>
      <top/>
      <bottom/>
      <diagonal/>
    </border>
    <border>
      <left style="medium">
        <color rgb="FFCCCCCC"/>
      </left>
      <right style="medium">
        <color rgb="FFCCCCCC"/>
      </right>
      <top style="medium">
        <color rgb="FFCCCCCC"/>
      </top>
      <bottom style="medium">
        <color rgb="FFC0C0C0"/>
      </bottom>
      <diagonal/>
    </border>
    <border>
      <left style="medium">
        <color rgb="FFCCCCCC"/>
      </left>
      <right style="medium">
        <color rgb="FFC0C0C0"/>
      </right>
      <top style="medium">
        <color rgb="FFCCCCCC"/>
      </top>
      <bottom style="medium">
        <color rgb="FFC0C0C0"/>
      </bottom>
      <diagonal/>
    </border>
    <border>
      <left style="medium">
        <color rgb="FFCCCCCC"/>
      </left>
      <right style="medium">
        <color rgb="FFC0C0C0"/>
      </right>
      <top style="medium">
        <color rgb="FFCCCCCC"/>
      </top>
      <bottom style="thick">
        <color rgb="FF000000"/>
      </bottom>
      <diagonal/>
    </border>
    <border>
      <left style="medium">
        <color rgb="FFCCCCCC"/>
      </left>
      <right style="medium">
        <color rgb="FFC0C0C0"/>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diagonal/>
    </border>
    <border>
      <left style="medium">
        <color rgb="FFCCCCCC"/>
      </left>
      <right style="medium">
        <color rgb="FFC0C0C0"/>
      </right>
      <top style="medium">
        <color rgb="FFCCCCCC"/>
      </top>
      <bottom/>
      <diagonal/>
    </border>
    <border>
      <left style="medium">
        <color rgb="FFCCCCCC"/>
      </left>
      <right style="medium">
        <color rgb="FFC0C0C0"/>
      </right>
      <top/>
      <bottom style="medium">
        <color rgb="FFC0C0C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CCCCCC"/>
      </top>
      <bottom style="medium">
        <color rgb="FF000000"/>
      </bottom>
      <diagonal/>
    </border>
    <border>
      <left style="medium">
        <color rgb="FFCCCCCC"/>
      </left>
      <right/>
      <top style="medium">
        <color rgb="FFCCCCCC"/>
      </top>
      <bottom/>
      <diagonal/>
    </border>
  </borders>
  <cellStyleXfs count="2">
    <xf numFmtId="0" fontId="0" fillId="0" borderId="0"/>
    <xf numFmtId="0" fontId="10" fillId="0" borderId="0" applyNumberFormat="0" applyFill="0" applyBorder="0" applyAlignment="0" applyProtection="0"/>
  </cellStyleXfs>
  <cellXfs count="45">
    <xf numFmtId="0" fontId="0" fillId="0" borderId="0" xfId="0"/>
    <xf numFmtId="0" fontId="2" fillId="0" borderId="0" xfId="0" applyFont="1"/>
    <xf numFmtId="0" fontId="3" fillId="3" borderId="2" xfId="0" applyFont="1" applyFill="1" applyBorder="1" applyAlignment="1">
      <alignment vertical="center" wrapText="1"/>
    </xf>
    <xf numFmtId="0" fontId="3" fillId="4" borderId="2" xfId="0" applyFont="1" applyFill="1" applyBorder="1" applyAlignment="1">
      <alignment vertical="center" wrapText="1"/>
    </xf>
    <xf numFmtId="0" fontId="3" fillId="7" borderId="2" xfId="0" applyFont="1" applyFill="1" applyBorder="1" applyAlignment="1">
      <alignment vertical="center" wrapText="1"/>
    </xf>
    <xf numFmtId="0" fontId="3" fillId="5" borderId="1" xfId="0" applyFont="1" applyFill="1" applyBorder="1" applyAlignment="1">
      <alignment vertical="center"/>
    </xf>
    <xf numFmtId="0" fontId="3" fillId="7" borderId="3" xfId="0" applyFont="1" applyFill="1" applyBorder="1" applyAlignment="1">
      <alignment vertical="center" wrapText="1"/>
    </xf>
    <xf numFmtId="0" fontId="3" fillId="3" borderId="4" xfId="0" applyFont="1" applyFill="1" applyBorder="1" applyAlignment="1">
      <alignment horizontal="center" vertical="center" wrapText="1"/>
    </xf>
    <xf numFmtId="17" fontId="3" fillId="3" borderId="4" xfId="0" applyNumberFormat="1" applyFont="1" applyFill="1" applyBorder="1" applyAlignment="1">
      <alignment horizontal="center" vertical="center" wrapText="1"/>
    </xf>
    <xf numFmtId="164" fontId="5" fillId="4" borderId="2" xfId="0" applyNumberFormat="1" applyFont="1" applyFill="1" applyBorder="1" applyAlignment="1">
      <alignment horizontal="right" vertical="center"/>
    </xf>
    <xf numFmtId="0" fontId="3" fillId="5" borderId="6" xfId="0" applyFont="1" applyFill="1" applyBorder="1" applyAlignment="1">
      <alignment vertical="center" wrapText="1"/>
    </xf>
    <xf numFmtId="164" fontId="5" fillId="5" borderId="6" xfId="0" applyNumberFormat="1" applyFont="1" applyFill="1" applyBorder="1" applyAlignment="1">
      <alignment wrapText="1"/>
    </xf>
    <xf numFmtId="164" fontId="5" fillId="5" borderId="7" xfId="0" applyNumberFormat="1" applyFont="1" applyFill="1" applyBorder="1" applyAlignment="1">
      <alignment wrapText="1"/>
    </xf>
    <xf numFmtId="164" fontId="5" fillId="6" borderId="8" xfId="0" applyNumberFormat="1" applyFont="1" applyFill="1" applyBorder="1" applyAlignment="1">
      <alignment wrapText="1"/>
    </xf>
    <xf numFmtId="0" fontId="1" fillId="0" borderId="5" xfId="0" applyFont="1" applyFill="1" applyBorder="1" applyAlignment="1">
      <alignment vertical="center" wrapText="1"/>
    </xf>
    <xf numFmtId="164" fontId="5" fillId="6" borderId="2" xfId="0" applyNumberFormat="1" applyFont="1" applyFill="1" applyBorder="1" applyAlignment="1">
      <alignment wrapText="1"/>
    </xf>
    <xf numFmtId="164" fontId="1" fillId="0" borderId="5" xfId="0" applyNumberFormat="1" applyFont="1" applyFill="1" applyBorder="1" applyAlignment="1">
      <alignment wrapText="1"/>
    </xf>
    <xf numFmtId="164" fontId="1" fillId="0" borderId="5" xfId="0" applyNumberFormat="1" applyFont="1" applyFill="1" applyBorder="1" applyAlignment="1">
      <alignment horizontal="right" vertical="center"/>
    </xf>
    <xf numFmtId="0" fontId="3" fillId="7" borderId="8" xfId="0" applyFont="1" applyFill="1" applyBorder="1" applyAlignment="1">
      <alignment vertical="center" wrapText="1"/>
    </xf>
    <xf numFmtId="164" fontId="5" fillId="7" borderId="8" xfId="0" applyNumberFormat="1" applyFont="1" applyFill="1" applyBorder="1" applyAlignment="1">
      <alignment horizontal="right" vertical="center"/>
    </xf>
    <xf numFmtId="164" fontId="5" fillId="7" borderId="2" xfId="0" applyNumberFormat="1" applyFont="1" applyFill="1" applyBorder="1" applyAlignment="1">
      <alignment horizontal="right" vertical="center"/>
    </xf>
    <xf numFmtId="164" fontId="5" fillId="5" borderId="1" xfId="0" applyNumberFormat="1" applyFont="1" applyFill="1" applyBorder="1" applyAlignment="1">
      <alignment wrapText="1"/>
    </xf>
    <xf numFmtId="164" fontId="3" fillId="7" borderId="3" xfId="0" applyNumberFormat="1" applyFont="1" applyFill="1" applyBorder="1" applyAlignment="1">
      <alignment horizontal="right" vertical="center"/>
    </xf>
    <xf numFmtId="6" fontId="3" fillId="8" borderId="5" xfId="0" applyNumberFormat="1" applyFont="1" applyFill="1" applyBorder="1" applyAlignment="1">
      <alignment horizontal="right" vertical="center"/>
    </xf>
    <xf numFmtId="6" fontId="3" fillId="9" borderId="5" xfId="0" applyNumberFormat="1" applyFont="1" applyFill="1" applyBorder="1" applyAlignment="1">
      <alignment horizontal="right" vertical="center"/>
    </xf>
    <xf numFmtId="0" fontId="8" fillId="0" borderId="11" xfId="0" applyFont="1" applyBorder="1" applyAlignment="1">
      <alignment horizontal="justify" vertical="center"/>
    </xf>
    <xf numFmtId="0" fontId="6" fillId="0" borderId="12" xfId="0" applyFont="1" applyBorder="1" applyAlignment="1">
      <alignment vertical="center" wrapText="1"/>
    </xf>
    <xf numFmtId="0" fontId="9" fillId="0" borderId="12" xfId="0" applyFont="1" applyBorder="1" applyAlignment="1">
      <alignment vertical="center" wrapText="1"/>
    </xf>
    <xf numFmtId="0" fontId="6" fillId="10" borderId="9" xfId="0" applyFont="1" applyFill="1" applyBorder="1" applyAlignment="1">
      <alignment vertical="center" wrapText="1"/>
    </xf>
    <xf numFmtId="0" fontId="6" fillId="10" borderId="10" xfId="0" applyFont="1" applyFill="1" applyBorder="1" applyAlignment="1">
      <alignment vertical="center" wrapText="1"/>
    </xf>
    <xf numFmtId="0" fontId="7" fillId="10" borderId="10" xfId="0" applyFont="1" applyFill="1" applyBorder="1" applyAlignment="1">
      <alignment vertical="center" wrapText="1"/>
    </xf>
    <xf numFmtId="9" fontId="4" fillId="2" borderId="16" xfId="0" applyNumberFormat="1" applyFont="1" applyFill="1" applyBorder="1" applyAlignment="1">
      <alignment horizontal="center"/>
    </xf>
    <xf numFmtId="0" fontId="4" fillId="2" borderId="15" xfId="0" applyFont="1" applyFill="1" applyBorder="1" applyAlignment="1">
      <alignment horizontal="right"/>
    </xf>
    <xf numFmtId="9" fontId="4" fillId="2" borderId="15" xfId="0" applyNumberFormat="1" applyFont="1" applyFill="1" applyBorder="1" applyAlignment="1">
      <alignment horizontal="right"/>
    </xf>
    <xf numFmtId="6" fontId="4" fillId="2" borderId="12" xfId="0" applyNumberFormat="1" applyFont="1" applyFill="1" applyBorder="1" applyAlignment="1">
      <alignment horizontal="center"/>
    </xf>
    <xf numFmtId="0" fontId="10" fillId="0" borderId="0" xfId="1"/>
    <xf numFmtId="164" fontId="5" fillId="5" borderId="17" xfId="0" applyNumberFormat="1" applyFont="1" applyFill="1" applyBorder="1" applyAlignment="1">
      <alignment wrapText="1"/>
    </xf>
    <xf numFmtId="0" fontId="2" fillId="0" borderId="0" xfId="0" applyFont="1" applyAlignment="1">
      <alignment wrapText="1"/>
    </xf>
    <xf numFmtId="6" fontId="3" fillId="8" borderId="5" xfId="0" applyNumberFormat="1" applyFont="1" applyFill="1" applyBorder="1" applyAlignment="1">
      <alignment horizontal="center" vertical="center"/>
    </xf>
    <xf numFmtId="6" fontId="3" fillId="9" borderId="5" xfId="0" applyNumberFormat="1" applyFont="1" applyFill="1" applyBorder="1" applyAlignment="1">
      <alignment horizontal="center" vertical="center"/>
    </xf>
    <xf numFmtId="0" fontId="6" fillId="0" borderId="14"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1" xfId="0" applyFont="1" applyBorder="1" applyAlignment="1">
      <alignment horizontal="center" vertical="center" wrapText="1"/>
    </xf>
    <xf numFmtId="3" fontId="0" fillId="0" borderId="0" xfId="0" applyNumberFormat="1"/>
    <xf numFmtId="3" fontId="2" fillId="0" borderId="0" xfId="0" applyNumberFormat="1" applyFo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
  <sheetViews>
    <sheetView workbookViewId="0">
      <selection activeCell="G12" sqref="G12"/>
    </sheetView>
  </sheetViews>
  <sheetFormatPr baseColWidth="10" defaultRowHeight="11.25" x14ac:dyDescent="0.2"/>
  <cols>
    <col min="1" max="1" width="30.5703125" style="1" customWidth="1"/>
    <col min="2" max="2" width="11.42578125" style="1"/>
    <col min="3" max="3" width="8.42578125" style="1" bestFit="1" customWidth="1"/>
    <col min="4" max="16384" width="11.42578125" style="1"/>
  </cols>
  <sheetData>
    <row r="1" spans="1:22" ht="23.25" thickBot="1" x14ac:dyDescent="0.25">
      <c r="A1" s="2" t="s">
        <v>0</v>
      </c>
      <c r="B1" s="7" t="s">
        <v>1</v>
      </c>
      <c r="C1" s="8">
        <v>42005</v>
      </c>
      <c r="D1" s="8">
        <v>42186</v>
      </c>
      <c r="E1" s="7" t="s">
        <v>2</v>
      </c>
      <c r="F1" s="8">
        <v>42248</v>
      </c>
      <c r="G1" s="8">
        <v>42278</v>
      </c>
      <c r="H1" s="8">
        <v>42309</v>
      </c>
      <c r="I1" s="7" t="s">
        <v>3</v>
      </c>
      <c r="J1" s="7" t="s">
        <v>20</v>
      </c>
      <c r="K1" s="7" t="s">
        <v>4</v>
      </c>
      <c r="L1" s="8">
        <v>42370</v>
      </c>
      <c r="M1" s="8">
        <v>42401</v>
      </c>
      <c r="N1" s="8">
        <v>42430</v>
      </c>
      <c r="O1" s="7" t="s">
        <v>5</v>
      </c>
      <c r="P1" s="8">
        <v>42491</v>
      </c>
      <c r="Q1" s="8">
        <v>42522</v>
      </c>
      <c r="R1" s="8">
        <v>42552</v>
      </c>
      <c r="S1" s="7" t="s">
        <v>6</v>
      </c>
      <c r="T1" s="8">
        <v>42614</v>
      </c>
      <c r="U1" s="8">
        <v>42644</v>
      </c>
      <c r="V1" s="7" t="s">
        <v>21</v>
      </c>
    </row>
    <row r="2" spans="1:22" ht="12" thickBot="1" x14ac:dyDescent="0.25">
      <c r="A2" s="3" t="s">
        <v>7</v>
      </c>
      <c r="B2" s="9">
        <v>-650000</v>
      </c>
      <c r="C2" s="9">
        <f>B18</f>
        <v>-650000</v>
      </c>
      <c r="D2" s="9">
        <f t="shared" ref="D2:V2" si="0">C18</f>
        <v>-982500</v>
      </c>
      <c r="E2" s="9">
        <f t="shared" si="0"/>
        <v>-1315000</v>
      </c>
      <c r="F2" s="9">
        <f t="shared" si="0"/>
        <v>-1647500</v>
      </c>
      <c r="G2" s="9">
        <f t="shared" si="0"/>
        <v>-1980000</v>
      </c>
      <c r="H2" s="9">
        <f t="shared" si="0"/>
        <v>-1867300</v>
      </c>
      <c r="I2" s="9">
        <f t="shared" si="0"/>
        <v>-2149800</v>
      </c>
      <c r="J2" s="9">
        <f t="shared" si="0"/>
        <v>-2392300</v>
      </c>
      <c r="K2" s="9">
        <f>J2</f>
        <v>-2392300</v>
      </c>
      <c r="L2" s="9">
        <f>K2</f>
        <v>-2392300</v>
      </c>
      <c r="M2" s="9">
        <f t="shared" si="0"/>
        <v>-2342300</v>
      </c>
      <c r="N2" s="9">
        <f t="shared" si="0"/>
        <v>-2292300</v>
      </c>
      <c r="O2" s="9">
        <f t="shared" si="0"/>
        <v>-2242300</v>
      </c>
      <c r="P2" s="9">
        <f t="shared" si="0"/>
        <v>-2152300</v>
      </c>
      <c r="Q2" s="9">
        <f t="shared" si="0"/>
        <v>-2102300</v>
      </c>
      <c r="R2" s="9">
        <f t="shared" si="0"/>
        <v>-2052300</v>
      </c>
      <c r="S2" s="9">
        <f t="shared" si="0"/>
        <v>-2002300</v>
      </c>
      <c r="T2" s="9">
        <f t="shared" si="0"/>
        <v>-1912300</v>
      </c>
      <c r="U2" s="9">
        <f t="shared" si="0"/>
        <v>-1862300</v>
      </c>
      <c r="V2" s="9">
        <f t="shared" si="0"/>
        <v>-1967100</v>
      </c>
    </row>
    <row r="3" spans="1:22" ht="12" thickBot="1" x14ac:dyDescent="0.25">
      <c r="A3" s="10" t="s">
        <v>8</v>
      </c>
      <c r="B3" s="11"/>
      <c r="C3" s="11"/>
      <c r="D3" s="11"/>
      <c r="E3" s="11"/>
      <c r="F3" s="11"/>
      <c r="G3" s="11"/>
      <c r="H3" s="11"/>
      <c r="I3" s="11"/>
      <c r="J3" s="12"/>
      <c r="K3" s="12"/>
      <c r="L3" s="12"/>
      <c r="M3" s="12"/>
      <c r="N3" s="12"/>
      <c r="O3" s="12"/>
      <c r="P3" s="12"/>
      <c r="Q3" s="12"/>
      <c r="R3" s="12"/>
      <c r="S3" s="12"/>
      <c r="T3" s="12"/>
      <c r="U3" s="36"/>
      <c r="V3" s="11"/>
    </row>
    <row r="4" spans="1:22" ht="12" thickBot="1" x14ac:dyDescent="0.25">
      <c r="A4" s="14" t="s">
        <v>51</v>
      </c>
      <c r="B4" s="15"/>
      <c r="C4" s="16"/>
      <c r="D4" s="16"/>
      <c r="E4" s="16"/>
      <c r="F4" s="16"/>
      <c r="G4" s="16">
        <v>400000</v>
      </c>
      <c r="H4" s="16"/>
      <c r="I4" s="16"/>
      <c r="J4" s="16"/>
      <c r="K4" s="13"/>
      <c r="L4" s="16"/>
      <c r="M4" s="16"/>
      <c r="N4" s="16"/>
      <c r="O4" s="16"/>
      <c r="P4" s="16"/>
      <c r="Q4" s="16"/>
      <c r="R4" s="16"/>
      <c r="S4" s="16"/>
      <c r="T4" s="16"/>
      <c r="U4" s="16"/>
      <c r="V4" s="16"/>
    </row>
    <row r="5" spans="1:22" ht="12" thickBot="1" x14ac:dyDescent="0.25">
      <c r="A5" s="14" t="s">
        <v>52</v>
      </c>
      <c r="B5" s="15"/>
      <c r="C5" s="16"/>
      <c r="D5" s="16"/>
      <c r="E5" s="16"/>
      <c r="F5" s="16"/>
      <c r="G5" s="16"/>
      <c r="H5" s="16">
        <v>40000</v>
      </c>
      <c r="I5" s="16">
        <v>40000</v>
      </c>
      <c r="J5" s="16"/>
      <c r="K5" s="13"/>
      <c r="L5" s="16">
        <v>40000</v>
      </c>
      <c r="M5" s="16">
        <v>40000</v>
      </c>
      <c r="N5" s="16">
        <v>40000</v>
      </c>
      <c r="O5" s="16">
        <v>40000</v>
      </c>
      <c r="P5" s="16">
        <v>40000</v>
      </c>
      <c r="Q5" s="16">
        <v>40000</v>
      </c>
      <c r="R5" s="16">
        <v>40000</v>
      </c>
      <c r="S5" s="16">
        <v>40000</v>
      </c>
      <c r="T5" s="16">
        <v>40000</v>
      </c>
      <c r="U5" s="16">
        <v>40000</v>
      </c>
      <c r="V5" s="16"/>
    </row>
    <row r="6" spans="1:22" ht="12" thickBot="1" x14ac:dyDescent="0.25">
      <c r="A6" s="14" t="s">
        <v>53</v>
      </c>
      <c r="B6" s="15"/>
      <c r="C6" s="16"/>
      <c r="D6" s="16"/>
      <c r="E6" s="16"/>
      <c r="F6" s="16"/>
      <c r="G6" s="16">
        <v>200000</v>
      </c>
      <c r="H6" s="16"/>
      <c r="I6" s="16"/>
      <c r="J6" s="16"/>
      <c r="K6" s="13"/>
      <c r="L6" s="17"/>
      <c r="M6" s="17"/>
      <c r="N6" s="17"/>
      <c r="O6" s="17"/>
      <c r="P6" s="17"/>
      <c r="Q6" s="17"/>
      <c r="R6" s="17"/>
      <c r="S6" s="17"/>
      <c r="T6" s="17"/>
      <c r="U6" s="17"/>
      <c r="V6" s="16"/>
    </row>
    <row r="7" spans="1:22" ht="12" thickBot="1" x14ac:dyDescent="0.25">
      <c r="A7" s="14" t="s">
        <v>56</v>
      </c>
      <c r="B7" s="15"/>
      <c r="C7" s="16"/>
      <c r="D7" s="16"/>
      <c r="E7" s="16"/>
      <c r="F7" s="16"/>
      <c r="G7" s="16"/>
      <c r="H7" s="16"/>
      <c r="I7" s="16">
        <v>40000</v>
      </c>
      <c r="J7" s="16"/>
      <c r="K7" s="13"/>
      <c r="L7" s="16"/>
      <c r="M7" s="16"/>
      <c r="N7" s="16"/>
      <c r="O7" s="16">
        <v>40000</v>
      </c>
      <c r="P7" s="16"/>
      <c r="Q7" s="16"/>
      <c r="R7" s="16"/>
      <c r="S7" s="16">
        <v>40000</v>
      </c>
      <c r="T7" s="16"/>
      <c r="U7" s="16"/>
      <c r="V7" s="16"/>
    </row>
    <row r="8" spans="1:22" ht="12" thickBot="1" x14ac:dyDescent="0.25">
      <c r="A8" s="14" t="s">
        <v>57</v>
      </c>
      <c r="B8" s="15"/>
      <c r="C8" s="16"/>
      <c r="D8" s="16"/>
      <c r="E8" s="16"/>
      <c r="F8" s="16"/>
      <c r="G8" s="16"/>
      <c r="H8" s="16">
        <v>10000</v>
      </c>
      <c r="I8" s="16">
        <v>10000</v>
      </c>
      <c r="J8" s="16"/>
      <c r="K8" s="13"/>
      <c r="L8" s="16">
        <v>10000</v>
      </c>
      <c r="M8" s="16">
        <v>10000</v>
      </c>
      <c r="N8" s="16">
        <v>10000</v>
      </c>
      <c r="O8" s="16">
        <v>10000</v>
      </c>
      <c r="P8" s="16">
        <v>10000</v>
      </c>
      <c r="Q8" s="16">
        <v>10000</v>
      </c>
      <c r="R8" s="16">
        <v>10000</v>
      </c>
      <c r="S8" s="16">
        <v>10000</v>
      </c>
      <c r="T8" s="16">
        <v>10000</v>
      </c>
      <c r="U8" s="16">
        <v>10000</v>
      </c>
      <c r="V8" s="16"/>
    </row>
    <row r="9" spans="1:22" ht="12" thickBot="1" x14ac:dyDescent="0.25">
      <c r="A9" s="18" t="s">
        <v>9</v>
      </c>
      <c r="B9" s="19">
        <f t="shared" ref="B9:V9" si="1">SUM(B4:B8)</f>
        <v>0</v>
      </c>
      <c r="C9" s="19">
        <f t="shared" si="1"/>
        <v>0</v>
      </c>
      <c r="D9" s="19">
        <f t="shared" si="1"/>
        <v>0</v>
      </c>
      <c r="E9" s="19">
        <f t="shared" si="1"/>
        <v>0</v>
      </c>
      <c r="F9" s="19">
        <f t="shared" si="1"/>
        <v>0</v>
      </c>
      <c r="G9" s="19">
        <f t="shared" si="1"/>
        <v>600000</v>
      </c>
      <c r="H9" s="19">
        <f t="shared" si="1"/>
        <v>50000</v>
      </c>
      <c r="I9" s="19">
        <f t="shared" si="1"/>
        <v>90000</v>
      </c>
      <c r="J9" s="19">
        <f t="shared" si="1"/>
        <v>0</v>
      </c>
      <c r="K9" s="19">
        <f t="shared" si="1"/>
        <v>0</v>
      </c>
      <c r="L9" s="19">
        <f t="shared" si="1"/>
        <v>50000</v>
      </c>
      <c r="M9" s="19">
        <f t="shared" si="1"/>
        <v>50000</v>
      </c>
      <c r="N9" s="19">
        <f t="shared" si="1"/>
        <v>50000</v>
      </c>
      <c r="O9" s="19">
        <f t="shared" si="1"/>
        <v>90000</v>
      </c>
      <c r="P9" s="19">
        <f t="shared" si="1"/>
        <v>50000</v>
      </c>
      <c r="Q9" s="19">
        <f t="shared" si="1"/>
        <v>50000</v>
      </c>
      <c r="R9" s="19">
        <f t="shared" si="1"/>
        <v>50000</v>
      </c>
      <c r="S9" s="19">
        <f t="shared" si="1"/>
        <v>90000</v>
      </c>
      <c r="T9" s="19">
        <f t="shared" si="1"/>
        <v>50000</v>
      </c>
      <c r="U9" s="19">
        <f t="shared" si="1"/>
        <v>50000</v>
      </c>
      <c r="V9" s="19">
        <f t="shared" si="1"/>
        <v>0</v>
      </c>
    </row>
    <row r="10" spans="1:22" ht="12" thickBot="1" x14ac:dyDescent="0.25">
      <c r="A10" s="4" t="s">
        <v>10</v>
      </c>
      <c r="B10" s="20">
        <f t="shared" ref="B10:V10" si="2">SUM(B2+B9)</f>
        <v>-650000</v>
      </c>
      <c r="C10" s="20">
        <f t="shared" si="2"/>
        <v>-650000</v>
      </c>
      <c r="D10" s="20">
        <f t="shared" si="2"/>
        <v>-982500</v>
      </c>
      <c r="E10" s="20">
        <f t="shared" si="2"/>
        <v>-1315000</v>
      </c>
      <c r="F10" s="20">
        <f t="shared" si="2"/>
        <v>-1647500</v>
      </c>
      <c r="G10" s="20">
        <f t="shared" si="2"/>
        <v>-1380000</v>
      </c>
      <c r="H10" s="20">
        <f t="shared" si="2"/>
        <v>-1817300</v>
      </c>
      <c r="I10" s="20">
        <f t="shared" si="2"/>
        <v>-2059800</v>
      </c>
      <c r="J10" s="20">
        <f t="shared" si="2"/>
        <v>-2392300</v>
      </c>
      <c r="K10" s="20">
        <f t="shared" si="2"/>
        <v>-2392300</v>
      </c>
      <c r="L10" s="20">
        <f t="shared" si="2"/>
        <v>-2342300</v>
      </c>
      <c r="M10" s="20">
        <f t="shared" si="2"/>
        <v>-2292300</v>
      </c>
      <c r="N10" s="20">
        <f t="shared" si="2"/>
        <v>-2242300</v>
      </c>
      <c r="O10" s="20">
        <f t="shared" si="2"/>
        <v>-2152300</v>
      </c>
      <c r="P10" s="20">
        <f t="shared" si="2"/>
        <v>-2102300</v>
      </c>
      <c r="Q10" s="20">
        <f t="shared" si="2"/>
        <v>-2052300</v>
      </c>
      <c r="R10" s="20">
        <f t="shared" si="2"/>
        <v>-2002300</v>
      </c>
      <c r="S10" s="20">
        <f t="shared" si="2"/>
        <v>-1912300</v>
      </c>
      <c r="T10" s="20">
        <f t="shared" si="2"/>
        <v>-1862300</v>
      </c>
      <c r="U10" s="20">
        <f t="shared" si="2"/>
        <v>-1812300</v>
      </c>
      <c r="V10" s="20">
        <f t="shared" si="2"/>
        <v>-1967100</v>
      </c>
    </row>
    <row r="11" spans="1:22" ht="12" thickBot="1" x14ac:dyDescent="0.25">
      <c r="A11" s="5" t="s">
        <v>11</v>
      </c>
      <c r="B11" s="21"/>
      <c r="C11" s="21"/>
      <c r="D11" s="21"/>
      <c r="E11" s="21"/>
      <c r="F11" s="21"/>
      <c r="G11" s="21"/>
      <c r="H11" s="21"/>
      <c r="I11" s="21"/>
      <c r="J11" s="21"/>
      <c r="K11" s="21"/>
      <c r="L11" s="21"/>
      <c r="M11" s="21"/>
      <c r="N11" s="21"/>
      <c r="O11" s="21"/>
      <c r="P11" s="21"/>
      <c r="Q11" s="21"/>
      <c r="R11" s="21"/>
      <c r="S11" s="21"/>
      <c r="T11" s="21"/>
      <c r="U11" s="21"/>
      <c r="V11" s="21"/>
    </row>
    <row r="12" spans="1:22" ht="12" thickBot="1" x14ac:dyDescent="0.25">
      <c r="A12" s="14" t="s">
        <v>61</v>
      </c>
      <c r="B12" s="15"/>
      <c r="C12" s="16"/>
      <c r="D12" s="16"/>
      <c r="E12" s="16"/>
      <c r="F12" s="16"/>
      <c r="G12" s="16">
        <v>154800</v>
      </c>
      <c r="H12" s="16"/>
      <c r="I12" s="16"/>
      <c r="J12" s="16"/>
      <c r="K12" s="15"/>
      <c r="L12" s="16"/>
      <c r="M12" s="16"/>
      <c r="N12" s="16"/>
      <c r="O12" s="16"/>
      <c r="P12" s="16"/>
      <c r="Q12" s="16"/>
      <c r="R12" s="16"/>
      <c r="S12" s="16"/>
      <c r="T12" s="16"/>
      <c r="U12" s="16">
        <v>154800</v>
      </c>
      <c r="V12" s="16"/>
    </row>
    <row r="13" spans="1:22" ht="12" thickBot="1" x14ac:dyDescent="0.25">
      <c r="A13" s="14" t="s">
        <v>54</v>
      </c>
      <c r="B13" s="15"/>
      <c r="C13" s="16">
        <v>30000</v>
      </c>
      <c r="D13" s="16">
        <v>30000</v>
      </c>
      <c r="E13" s="16">
        <v>30000</v>
      </c>
      <c r="F13" s="16">
        <v>30000</v>
      </c>
      <c r="G13" s="16">
        <v>30000</v>
      </c>
      <c r="H13" s="16">
        <v>30000</v>
      </c>
      <c r="I13" s="16">
        <v>30000</v>
      </c>
      <c r="J13" s="16"/>
      <c r="K13" s="15"/>
      <c r="L13" s="16"/>
      <c r="M13" s="16"/>
      <c r="N13" s="16"/>
      <c r="O13" s="16"/>
      <c r="P13" s="16"/>
      <c r="Q13" s="16"/>
      <c r="R13" s="16"/>
      <c r="S13" s="16"/>
      <c r="T13" s="16"/>
      <c r="U13" s="16"/>
      <c r="V13" s="16"/>
    </row>
    <row r="14" spans="1:22" ht="12" thickBot="1" x14ac:dyDescent="0.25">
      <c r="A14" s="14" t="s">
        <v>55</v>
      </c>
      <c r="B14" s="15"/>
      <c r="C14" s="16">
        <v>2500</v>
      </c>
      <c r="D14" s="16">
        <v>2500</v>
      </c>
      <c r="E14" s="16">
        <v>2500</v>
      </c>
      <c r="F14" s="16">
        <v>2500</v>
      </c>
      <c r="G14" s="16">
        <v>2500</v>
      </c>
      <c r="H14" s="16">
        <v>2500</v>
      </c>
      <c r="I14" s="16">
        <v>2500</v>
      </c>
      <c r="J14" s="16"/>
      <c r="K14" s="15"/>
      <c r="L14" s="16"/>
      <c r="M14" s="16"/>
      <c r="N14" s="16"/>
      <c r="O14" s="16"/>
      <c r="P14" s="16"/>
      <c r="Q14" s="16"/>
      <c r="R14" s="16"/>
      <c r="S14" s="16"/>
      <c r="T14" s="16"/>
      <c r="U14" s="16"/>
      <c r="V14" s="16"/>
    </row>
    <row r="15" spans="1:22" ht="12" thickBot="1" x14ac:dyDescent="0.25">
      <c r="A15" s="14" t="s">
        <v>59</v>
      </c>
      <c r="B15" s="15"/>
      <c r="C15" s="16">
        <v>300000</v>
      </c>
      <c r="D15" s="16">
        <v>300000</v>
      </c>
      <c r="E15" s="16">
        <v>300000</v>
      </c>
      <c r="F15" s="16">
        <v>300000</v>
      </c>
      <c r="G15" s="16">
        <v>300000</v>
      </c>
      <c r="H15" s="16">
        <v>300000</v>
      </c>
      <c r="I15" s="16">
        <v>300000</v>
      </c>
      <c r="J15" s="16"/>
      <c r="K15" s="15"/>
      <c r="L15" s="16"/>
      <c r="M15" s="16"/>
      <c r="N15" s="16"/>
      <c r="O15" s="16"/>
      <c r="P15" s="16"/>
      <c r="Q15" s="16"/>
      <c r="R15" s="16"/>
      <c r="S15" s="16"/>
      <c r="T15" s="16"/>
      <c r="U15" s="16"/>
      <c r="V15" s="16"/>
    </row>
    <row r="16" spans="1:22" ht="12" thickBot="1" x14ac:dyDescent="0.25">
      <c r="A16" s="4" t="s">
        <v>12</v>
      </c>
      <c r="B16" s="20">
        <f t="shared" ref="B16:V16" si="3">SUM(B12:B15)</f>
        <v>0</v>
      </c>
      <c r="C16" s="20">
        <f t="shared" si="3"/>
        <v>332500</v>
      </c>
      <c r="D16" s="20">
        <f t="shared" si="3"/>
        <v>332500</v>
      </c>
      <c r="E16" s="20">
        <f t="shared" si="3"/>
        <v>332500</v>
      </c>
      <c r="F16" s="20">
        <f t="shared" si="3"/>
        <v>332500</v>
      </c>
      <c r="G16" s="20">
        <f t="shared" si="3"/>
        <v>487300</v>
      </c>
      <c r="H16" s="20">
        <f t="shared" si="3"/>
        <v>332500</v>
      </c>
      <c r="I16" s="20">
        <f t="shared" si="3"/>
        <v>332500</v>
      </c>
      <c r="J16" s="20">
        <f t="shared" si="3"/>
        <v>0</v>
      </c>
      <c r="K16" s="20">
        <f t="shared" si="3"/>
        <v>0</v>
      </c>
      <c r="L16" s="20">
        <f t="shared" si="3"/>
        <v>0</v>
      </c>
      <c r="M16" s="20">
        <f t="shared" si="3"/>
        <v>0</v>
      </c>
      <c r="N16" s="20">
        <f t="shared" si="3"/>
        <v>0</v>
      </c>
      <c r="O16" s="20">
        <f t="shared" si="3"/>
        <v>0</v>
      </c>
      <c r="P16" s="20">
        <f t="shared" si="3"/>
        <v>0</v>
      </c>
      <c r="Q16" s="20">
        <f t="shared" si="3"/>
        <v>0</v>
      </c>
      <c r="R16" s="20">
        <f t="shared" si="3"/>
        <v>0</v>
      </c>
      <c r="S16" s="20">
        <f t="shared" si="3"/>
        <v>0</v>
      </c>
      <c r="T16" s="20">
        <f t="shared" si="3"/>
        <v>0</v>
      </c>
      <c r="U16" s="20">
        <f t="shared" si="3"/>
        <v>154800</v>
      </c>
      <c r="V16" s="20">
        <f t="shared" si="3"/>
        <v>0</v>
      </c>
    </row>
    <row r="17" spans="1:22" ht="12" thickBot="1" x14ac:dyDescent="0.25">
      <c r="A17" s="4" t="s">
        <v>13</v>
      </c>
      <c r="B17" s="20">
        <f t="shared" ref="B17:V17" si="4">SUM(B16:B16)</f>
        <v>0</v>
      </c>
      <c r="C17" s="20">
        <f t="shared" si="4"/>
        <v>332500</v>
      </c>
      <c r="D17" s="20">
        <f t="shared" si="4"/>
        <v>332500</v>
      </c>
      <c r="E17" s="20">
        <f t="shared" si="4"/>
        <v>332500</v>
      </c>
      <c r="F17" s="20">
        <f t="shared" si="4"/>
        <v>332500</v>
      </c>
      <c r="G17" s="20">
        <f t="shared" si="4"/>
        <v>487300</v>
      </c>
      <c r="H17" s="20">
        <f t="shared" si="4"/>
        <v>332500</v>
      </c>
      <c r="I17" s="20">
        <f t="shared" si="4"/>
        <v>332500</v>
      </c>
      <c r="J17" s="20">
        <f t="shared" si="4"/>
        <v>0</v>
      </c>
      <c r="K17" s="20">
        <f t="shared" si="4"/>
        <v>0</v>
      </c>
      <c r="L17" s="20">
        <f t="shared" si="4"/>
        <v>0</v>
      </c>
      <c r="M17" s="20">
        <f t="shared" si="4"/>
        <v>0</v>
      </c>
      <c r="N17" s="20">
        <f t="shared" si="4"/>
        <v>0</v>
      </c>
      <c r="O17" s="20">
        <f t="shared" si="4"/>
        <v>0</v>
      </c>
      <c r="P17" s="20">
        <f t="shared" si="4"/>
        <v>0</v>
      </c>
      <c r="Q17" s="20">
        <f t="shared" si="4"/>
        <v>0</v>
      </c>
      <c r="R17" s="20">
        <f t="shared" si="4"/>
        <v>0</v>
      </c>
      <c r="S17" s="20">
        <f t="shared" si="4"/>
        <v>0</v>
      </c>
      <c r="T17" s="20">
        <f t="shared" si="4"/>
        <v>0</v>
      </c>
      <c r="U17" s="20">
        <f t="shared" si="4"/>
        <v>154800</v>
      </c>
      <c r="V17" s="20">
        <f t="shared" si="4"/>
        <v>0</v>
      </c>
    </row>
    <row r="18" spans="1:22" ht="12" thickBot="1" x14ac:dyDescent="0.25">
      <c r="A18" s="6" t="s">
        <v>14</v>
      </c>
      <c r="B18" s="22">
        <f>B2-B17</f>
        <v>-650000</v>
      </c>
      <c r="C18" s="22">
        <f t="shared" ref="C18:U18" si="5">C10-C17</f>
        <v>-982500</v>
      </c>
      <c r="D18" s="22">
        <f t="shared" si="5"/>
        <v>-1315000</v>
      </c>
      <c r="E18" s="22">
        <f t="shared" si="5"/>
        <v>-1647500</v>
      </c>
      <c r="F18" s="22">
        <f t="shared" si="5"/>
        <v>-1980000</v>
      </c>
      <c r="G18" s="22">
        <f t="shared" si="5"/>
        <v>-1867300</v>
      </c>
      <c r="H18" s="22">
        <f t="shared" si="5"/>
        <v>-2149800</v>
      </c>
      <c r="I18" s="22">
        <f t="shared" si="5"/>
        <v>-2392300</v>
      </c>
      <c r="J18" s="22">
        <f t="shared" si="5"/>
        <v>-2392300</v>
      </c>
      <c r="K18" s="22">
        <f t="shared" si="5"/>
        <v>-2392300</v>
      </c>
      <c r="L18" s="22">
        <f t="shared" si="5"/>
        <v>-2342300</v>
      </c>
      <c r="M18" s="22">
        <f t="shared" si="5"/>
        <v>-2292300</v>
      </c>
      <c r="N18" s="22">
        <f t="shared" si="5"/>
        <v>-2242300</v>
      </c>
      <c r="O18" s="22">
        <f t="shared" si="5"/>
        <v>-2152300</v>
      </c>
      <c r="P18" s="22">
        <f t="shared" si="5"/>
        <v>-2102300</v>
      </c>
      <c r="Q18" s="22">
        <f t="shared" si="5"/>
        <v>-2052300</v>
      </c>
      <c r="R18" s="22">
        <f t="shared" si="5"/>
        <v>-2002300</v>
      </c>
      <c r="S18" s="22">
        <f t="shared" si="5"/>
        <v>-1912300</v>
      </c>
      <c r="T18" s="22">
        <f t="shared" si="5"/>
        <v>-1862300</v>
      </c>
      <c r="U18" s="22">
        <f t="shared" si="5"/>
        <v>-1967100</v>
      </c>
      <c r="V18" s="22"/>
    </row>
    <row r="19" spans="1:22" ht="12.75" thickTop="1" thickBot="1" x14ac:dyDescent="0.25"/>
    <row r="20" spans="1:22" ht="12" thickBot="1" x14ac:dyDescent="0.25">
      <c r="C20" s="32" t="s">
        <v>15</v>
      </c>
      <c r="D20" s="33">
        <v>0.3</v>
      </c>
      <c r="F20" s="38" t="s">
        <v>1</v>
      </c>
      <c r="G20" s="38"/>
      <c r="H20" s="23">
        <f>B18</f>
        <v>-650000</v>
      </c>
    </row>
    <row r="21" spans="1:22" ht="12" thickBot="1" x14ac:dyDescent="0.25">
      <c r="C21" s="32" t="s">
        <v>16</v>
      </c>
      <c r="D21" s="34">
        <f>NPV(D20,H21,H22)</f>
        <v>-3004195.2662721891</v>
      </c>
      <c r="F21" s="38" t="s">
        <v>18</v>
      </c>
      <c r="G21" s="38"/>
      <c r="H21" s="23">
        <f>J2</f>
        <v>-2392300</v>
      </c>
    </row>
    <row r="22" spans="1:22" ht="12" thickBot="1" x14ac:dyDescent="0.25">
      <c r="C22" s="32" t="s">
        <v>17</v>
      </c>
      <c r="D22" s="31" t="e">
        <f>IRR(H20:H22)</f>
        <v>#NUM!</v>
      </c>
      <c r="F22" s="39" t="s">
        <v>19</v>
      </c>
      <c r="G22" s="39"/>
      <c r="H22" s="24">
        <f>V2</f>
        <v>-1967100</v>
      </c>
    </row>
    <row r="26" spans="1:22" ht="15" x14ac:dyDescent="0.25">
      <c r="M26" s="43">
        <v>171535</v>
      </c>
    </row>
  </sheetData>
  <mergeCells count="3">
    <mergeCell ref="F20:G20"/>
    <mergeCell ref="F21:G21"/>
    <mergeCell ref="F22:G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
  <sheetViews>
    <sheetView tabSelected="1" workbookViewId="0">
      <selection activeCell="C25" sqref="C25"/>
    </sheetView>
  </sheetViews>
  <sheetFormatPr baseColWidth="10" defaultColWidth="7.7109375" defaultRowHeight="11.25" x14ac:dyDescent="0.2"/>
  <cols>
    <col min="1" max="1" width="49" style="1" bestFit="1" customWidth="1"/>
    <col min="2" max="3" width="9.7109375" style="1" bestFit="1" customWidth="1"/>
    <col min="4" max="4" width="11.28515625" style="1" bestFit="1" customWidth="1"/>
    <col min="5" max="8" width="9.7109375" style="1" bestFit="1" customWidth="1"/>
    <col min="9" max="15" width="8.42578125" style="1" bestFit="1" customWidth="1"/>
    <col min="16" max="20" width="9.140625" style="1" bestFit="1" customWidth="1"/>
    <col min="21" max="24" width="9.140625" style="1" customWidth="1"/>
    <col min="25" max="25" width="9.140625" style="1" bestFit="1" customWidth="1"/>
    <col min="26" max="16384" width="7.7109375" style="1"/>
  </cols>
  <sheetData>
    <row r="1" spans="1:22" ht="23.25" thickBot="1" x14ac:dyDescent="0.25">
      <c r="A1" s="2" t="s">
        <v>0</v>
      </c>
      <c r="B1" s="7" t="s">
        <v>1</v>
      </c>
      <c r="C1" s="8">
        <v>42005</v>
      </c>
      <c r="D1" s="8">
        <v>42186</v>
      </c>
      <c r="E1" s="7" t="s">
        <v>2</v>
      </c>
      <c r="F1" s="8">
        <v>42248</v>
      </c>
      <c r="G1" s="8">
        <v>42278</v>
      </c>
      <c r="H1" s="8">
        <v>42309</v>
      </c>
      <c r="I1" s="7" t="s">
        <v>3</v>
      </c>
      <c r="J1" s="7" t="s">
        <v>20</v>
      </c>
      <c r="K1" s="7" t="s">
        <v>4</v>
      </c>
      <c r="L1" s="8">
        <v>42370</v>
      </c>
      <c r="M1" s="8">
        <v>42401</v>
      </c>
      <c r="N1" s="8">
        <v>42430</v>
      </c>
      <c r="O1" s="7" t="s">
        <v>5</v>
      </c>
      <c r="P1" s="8">
        <v>42491</v>
      </c>
      <c r="Q1" s="8">
        <v>42522</v>
      </c>
      <c r="R1" s="8">
        <v>42552</v>
      </c>
      <c r="S1" s="7" t="s">
        <v>6</v>
      </c>
      <c r="T1" s="8">
        <v>42614</v>
      </c>
      <c r="U1" s="8">
        <v>42644</v>
      </c>
      <c r="V1" s="7" t="s">
        <v>21</v>
      </c>
    </row>
    <row r="2" spans="1:22" ht="12" thickBot="1" x14ac:dyDescent="0.25">
      <c r="A2" s="3" t="s">
        <v>7</v>
      </c>
      <c r="B2" s="9">
        <v>-650000</v>
      </c>
      <c r="C2" s="9">
        <f>B18</f>
        <v>-650000</v>
      </c>
      <c r="D2" s="9">
        <f t="shared" ref="D2:T2" si="0">C18</f>
        <v>-982500</v>
      </c>
      <c r="E2" s="9">
        <f t="shared" si="0"/>
        <v>-1315000</v>
      </c>
      <c r="F2" s="9">
        <f t="shared" si="0"/>
        <v>-1647500</v>
      </c>
      <c r="G2" s="9">
        <f t="shared" si="0"/>
        <v>-1980000</v>
      </c>
      <c r="H2" s="9">
        <f t="shared" si="0"/>
        <v>-67300</v>
      </c>
      <c r="I2" s="9">
        <f t="shared" si="0"/>
        <v>-279800</v>
      </c>
      <c r="J2" s="9">
        <f t="shared" si="0"/>
        <v>-332300</v>
      </c>
      <c r="K2" s="9">
        <f>J2</f>
        <v>-332300</v>
      </c>
      <c r="L2" s="9">
        <f>K2</f>
        <v>-332300</v>
      </c>
      <c r="M2" s="9">
        <f t="shared" si="0"/>
        <v>-212300</v>
      </c>
      <c r="N2" s="9">
        <f t="shared" si="0"/>
        <v>-92300</v>
      </c>
      <c r="O2" s="9">
        <f t="shared" si="0"/>
        <v>27700</v>
      </c>
      <c r="P2" s="9">
        <f t="shared" si="0"/>
        <v>307700</v>
      </c>
      <c r="Q2" s="9">
        <f t="shared" si="0"/>
        <v>427700</v>
      </c>
      <c r="R2" s="9">
        <f t="shared" si="0"/>
        <v>547700</v>
      </c>
      <c r="S2" s="9">
        <f t="shared" si="0"/>
        <v>667700</v>
      </c>
      <c r="T2" s="9">
        <f t="shared" si="0"/>
        <v>947700</v>
      </c>
      <c r="U2" s="9">
        <f t="shared" ref="U2:V2" si="1">T18</f>
        <v>1067700</v>
      </c>
      <c r="V2" s="9">
        <f t="shared" si="1"/>
        <v>1032900</v>
      </c>
    </row>
    <row r="3" spans="1:22" ht="12" thickBot="1" x14ac:dyDescent="0.25">
      <c r="A3" s="10" t="s">
        <v>8</v>
      </c>
      <c r="B3" s="11"/>
      <c r="C3" s="11"/>
      <c r="D3" s="11"/>
      <c r="E3" s="11"/>
      <c r="F3" s="11"/>
      <c r="G3" s="11"/>
      <c r="H3" s="11"/>
      <c r="I3" s="11"/>
      <c r="J3" s="12"/>
      <c r="K3" s="12"/>
      <c r="L3" s="12"/>
      <c r="M3" s="12"/>
      <c r="N3" s="12"/>
      <c r="O3" s="12"/>
      <c r="P3" s="12"/>
      <c r="Q3" s="12"/>
      <c r="R3" s="12"/>
      <c r="S3" s="12"/>
      <c r="T3" s="12"/>
      <c r="U3" s="36"/>
      <c r="V3" s="11"/>
    </row>
    <row r="4" spans="1:22" ht="12" thickBot="1" x14ac:dyDescent="0.25">
      <c r="A4" s="14" t="s">
        <v>51</v>
      </c>
      <c r="B4" s="15"/>
      <c r="C4" s="16"/>
      <c r="D4" s="16"/>
      <c r="E4" s="16"/>
      <c r="F4" s="16"/>
      <c r="G4" s="16">
        <v>1600000</v>
      </c>
      <c r="H4" s="16"/>
      <c r="I4" s="16"/>
      <c r="J4" s="16"/>
      <c r="K4" s="13"/>
      <c r="L4" s="16"/>
      <c r="M4" s="16"/>
      <c r="N4" s="16"/>
      <c r="O4" s="16"/>
      <c r="P4" s="16"/>
      <c r="Q4" s="16"/>
      <c r="R4" s="16"/>
      <c r="S4" s="16"/>
      <c r="T4" s="16"/>
      <c r="U4" s="16"/>
      <c r="V4" s="16"/>
    </row>
    <row r="5" spans="1:22" ht="12" thickBot="1" x14ac:dyDescent="0.25">
      <c r="A5" s="14" t="s">
        <v>52</v>
      </c>
      <c r="B5" s="15"/>
      <c r="C5" s="16"/>
      <c r="D5" s="16"/>
      <c r="E5" s="16"/>
      <c r="F5" s="16"/>
      <c r="G5" s="16"/>
      <c r="H5" s="16">
        <v>80000</v>
      </c>
      <c r="I5" s="16">
        <v>80000</v>
      </c>
      <c r="J5" s="16"/>
      <c r="K5" s="13"/>
      <c r="L5" s="16">
        <v>80000</v>
      </c>
      <c r="M5" s="16">
        <v>80000</v>
      </c>
      <c r="N5" s="16">
        <v>80000</v>
      </c>
      <c r="O5" s="16">
        <v>80000</v>
      </c>
      <c r="P5" s="16">
        <v>80000</v>
      </c>
      <c r="Q5" s="16">
        <v>80000</v>
      </c>
      <c r="R5" s="16">
        <v>80000</v>
      </c>
      <c r="S5" s="16">
        <v>80000</v>
      </c>
      <c r="T5" s="16">
        <v>80000</v>
      </c>
      <c r="U5" s="16">
        <v>80000</v>
      </c>
      <c r="V5" s="16"/>
    </row>
    <row r="6" spans="1:22" ht="12" thickBot="1" x14ac:dyDescent="0.25">
      <c r="A6" s="14" t="s">
        <v>53</v>
      </c>
      <c r="B6" s="15"/>
      <c r="C6" s="16"/>
      <c r="D6" s="16"/>
      <c r="E6" s="16"/>
      <c r="F6" s="16"/>
      <c r="G6" s="16">
        <v>800000</v>
      </c>
      <c r="H6" s="16"/>
      <c r="I6" s="16"/>
      <c r="J6" s="16"/>
      <c r="K6" s="13"/>
      <c r="L6" s="17"/>
      <c r="M6" s="17"/>
      <c r="N6" s="17"/>
      <c r="O6" s="17"/>
      <c r="P6" s="17"/>
      <c r="Q6" s="17"/>
      <c r="R6" s="17"/>
      <c r="S6" s="17"/>
      <c r="T6" s="17"/>
      <c r="U6" s="17"/>
      <c r="V6" s="16"/>
    </row>
    <row r="7" spans="1:22" ht="12" thickBot="1" x14ac:dyDescent="0.25">
      <c r="A7" s="14" t="s">
        <v>56</v>
      </c>
      <c r="B7" s="15"/>
      <c r="C7" s="16"/>
      <c r="D7" s="16"/>
      <c r="E7" s="16"/>
      <c r="F7" s="16"/>
      <c r="G7" s="16"/>
      <c r="H7" s="16"/>
      <c r="I7" s="16">
        <v>160000</v>
      </c>
      <c r="J7" s="16"/>
      <c r="K7" s="13"/>
      <c r="L7" s="16"/>
      <c r="M7" s="16"/>
      <c r="N7" s="16"/>
      <c r="O7" s="16">
        <v>160000</v>
      </c>
      <c r="P7" s="16"/>
      <c r="Q7" s="16"/>
      <c r="R7" s="16"/>
      <c r="S7" s="16">
        <v>160000</v>
      </c>
      <c r="T7" s="16"/>
      <c r="U7" s="16"/>
      <c r="V7" s="16"/>
    </row>
    <row r="8" spans="1:22" ht="12" thickBot="1" x14ac:dyDescent="0.25">
      <c r="A8" s="14" t="s">
        <v>63</v>
      </c>
      <c r="B8" s="15"/>
      <c r="C8" s="16"/>
      <c r="D8" s="16"/>
      <c r="E8" s="16"/>
      <c r="F8" s="16"/>
      <c r="G8" s="16"/>
      <c r="H8" s="16">
        <v>40000</v>
      </c>
      <c r="I8" s="16">
        <v>40000</v>
      </c>
      <c r="J8" s="16"/>
      <c r="K8" s="13"/>
      <c r="L8" s="16">
        <v>40000</v>
      </c>
      <c r="M8" s="16">
        <v>40000</v>
      </c>
      <c r="N8" s="16">
        <v>40000</v>
      </c>
      <c r="O8" s="16">
        <v>40000</v>
      </c>
      <c r="P8" s="16">
        <v>40000</v>
      </c>
      <c r="Q8" s="16">
        <v>40000</v>
      </c>
      <c r="R8" s="16">
        <v>40000</v>
      </c>
      <c r="S8" s="16">
        <v>40000</v>
      </c>
      <c r="T8" s="16">
        <v>40000</v>
      </c>
      <c r="U8" s="16">
        <v>40000</v>
      </c>
      <c r="V8" s="16"/>
    </row>
    <row r="9" spans="1:22" ht="12" thickBot="1" x14ac:dyDescent="0.25">
      <c r="A9" s="18" t="s">
        <v>9</v>
      </c>
      <c r="B9" s="19">
        <f>SUM(B4:B8)</f>
        <v>0</v>
      </c>
      <c r="C9" s="19">
        <f>SUM(C4:C8)</f>
        <v>0</v>
      </c>
      <c r="D9" s="19">
        <f>SUM(D4:D8)</f>
        <v>0</v>
      </c>
      <c r="E9" s="19">
        <f>SUM(E4:E8)</f>
        <v>0</v>
      </c>
      <c r="F9" s="19">
        <f>SUM(F4:F8)</f>
        <v>0</v>
      </c>
      <c r="G9" s="19">
        <f>SUM(G4:G8)</f>
        <v>2400000</v>
      </c>
      <c r="H9" s="19">
        <f>SUM(H4:H8)</f>
        <v>120000</v>
      </c>
      <c r="I9" s="19">
        <f>SUM(I4:I8)</f>
        <v>280000</v>
      </c>
      <c r="J9" s="19">
        <f>SUM(J4:J8)</f>
        <v>0</v>
      </c>
      <c r="K9" s="19">
        <f>SUM(K4:K8)</f>
        <v>0</v>
      </c>
      <c r="L9" s="19">
        <f>SUM(L4:L8)</f>
        <v>120000</v>
      </c>
      <c r="M9" s="19">
        <f>SUM(M4:M8)</f>
        <v>120000</v>
      </c>
      <c r="N9" s="19">
        <f>SUM(N4:N8)</f>
        <v>120000</v>
      </c>
      <c r="O9" s="19">
        <f>SUM(O4:O8)</f>
        <v>280000</v>
      </c>
      <c r="P9" s="19">
        <f>SUM(P4:P8)</f>
        <v>120000</v>
      </c>
      <c r="Q9" s="19">
        <f>SUM(Q4:Q8)</f>
        <v>120000</v>
      </c>
      <c r="R9" s="19">
        <f>SUM(R4:R8)</f>
        <v>120000</v>
      </c>
      <c r="S9" s="19">
        <f>SUM(S4:S8)</f>
        <v>280000</v>
      </c>
      <c r="T9" s="19">
        <f>SUM(T4:T8)</f>
        <v>120000</v>
      </c>
      <c r="U9" s="19">
        <f>SUM(U4:U8)</f>
        <v>120000</v>
      </c>
      <c r="V9" s="19">
        <f>SUM(V4:V8)</f>
        <v>0</v>
      </c>
    </row>
    <row r="10" spans="1:22" ht="12" thickBot="1" x14ac:dyDescent="0.25">
      <c r="A10" s="4" t="s">
        <v>10</v>
      </c>
      <c r="B10" s="20">
        <f>SUM(B2+B9)</f>
        <v>-650000</v>
      </c>
      <c r="C10" s="20">
        <f>SUM(C2+C9)</f>
        <v>-650000</v>
      </c>
      <c r="D10" s="20">
        <f>SUM(D2+D9)</f>
        <v>-982500</v>
      </c>
      <c r="E10" s="20">
        <f>SUM(E2+E9)</f>
        <v>-1315000</v>
      </c>
      <c r="F10" s="20">
        <f>SUM(F2+F9)</f>
        <v>-1647500</v>
      </c>
      <c r="G10" s="20">
        <f>SUM(G2+G9)</f>
        <v>420000</v>
      </c>
      <c r="H10" s="20">
        <f>SUM(H2+H9)</f>
        <v>52700</v>
      </c>
      <c r="I10" s="20">
        <f>SUM(I2+I9)</f>
        <v>200</v>
      </c>
      <c r="J10" s="20">
        <f>SUM(J2+J9)</f>
        <v>-332300</v>
      </c>
      <c r="K10" s="20">
        <f>SUM(K2+K9)</f>
        <v>-332300</v>
      </c>
      <c r="L10" s="20">
        <f>SUM(L2+L9)</f>
        <v>-212300</v>
      </c>
      <c r="M10" s="20">
        <f>SUM(M2+M9)</f>
        <v>-92300</v>
      </c>
      <c r="N10" s="20">
        <f>SUM(N2+N9)</f>
        <v>27700</v>
      </c>
      <c r="O10" s="20">
        <f>SUM(O2+O9)</f>
        <v>307700</v>
      </c>
      <c r="P10" s="20">
        <f>SUM(P2+P9)</f>
        <v>427700</v>
      </c>
      <c r="Q10" s="20">
        <f>SUM(Q2+Q9)</f>
        <v>547700</v>
      </c>
      <c r="R10" s="20">
        <f>SUM(R2+R9)</f>
        <v>667700</v>
      </c>
      <c r="S10" s="20">
        <f>SUM(S2+S9)</f>
        <v>947700</v>
      </c>
      <c r="T10" s="20">
        <f>SUM(T2+T9)</f>
        <v>1067700</v>
      </c>
      <c r="U10" s="20">
        <f>SUM(U2+U9)</f>
        <v>1187700</v>
      </c>
      <c r="V10" s="20">
        <f>SUM(V2+V9)</f>
        <v>1032900</v>
      </c>
    </row>
    <row r="11" spans="1:22" ht="12" thickBot="1" x14ac:dyDescent="0.25">
      <c r="A11" s="5" t="s">
        <v>11</v>
      </c>
      <c r="B11" s="21"/>
      <c r="C11" s="21"/>
      <c r="D11" s="21"/>
      <c r="E11" s="21"/>
      <c r="F11" s="21"/>
      <c r="G11" s="21"/>
      <c r="H11" s="21"/>
      <c r="I11" s="21"/>
      <c r="J11" s="21"/>
      <c r="K11" s="21"/>
      <c r="L11" s="21"/>
      <c r="M11" s="21"/>
      <c r="N11" s="21"/>
      <c r="O11" s="21"/>
      <c r="P11" s="21"/>
      <c r="Q11" s="21"/>
      <c r="R11" s="21"/>
      <c r="S11" s="21"/>
      <c r="T11" s="21"/>
      <c r="U11" s="21"/>
      <c r="V11" s="21"/>
    </row>
    <row r="12" spans="1:22" ht="12" thickBot="1" x14ac:dyDescent="0.25">
      <c r="A12" s="14" t="s">
        <v>61</v>
      </c>
      <c r="B12" s="15"/>
      <c r="C12" s="16"/>
      <c r="D12" s="16"/>
      <c r="E12" s="16"/>
      <c r="F12" s="16"/>
      <c r="G12" s="16">
        <v>154800</v>
      </c>
      <c r="H12" s="16"/>
      <c r="I12" s="16"/>
      <c r="J12" s="16"/>
      <c r="K12" s="15"/>
      <c r="L12" s="16"/>
      <c r="M12" s="16"/>
      <c r="N12" s="16"/>
      <c r="O12" s="16"/>
      <c r="P12" s="16"/>
      <c r="Q12" s="16"/>
      <c r="R12" s="16"/>
      <c r="S12" s="16"/>
      <c r="T12" s="16"/>
      <c r="U12" s="16">
        <v>154800</v>
      </c>
      <c r="V12" s="16"/>
    </row>
    <row r="13" spans="1:22" ht="12" thickBot="1" x14ac:dyDescent="0.25">
      <c r="A13" s="14" t="s">
        <v>54</v>
      </c>
      <c r="B13" s="15"/>
      <c r="C13" s="16">
        <v>30000</v>
      </c>
      <c r="D13" s="16">
        <v>30000</v>
      </c>
      <c r="E13" s="16">
        <v>30000</v>
      </c>
      <c r="F13" s="16">
        <v>30000</v>
      </c>
      <c r="G13" s="16">
        <v>30000</v>
      </c>
      <c r="H13" s="16">
        <v>30000</v>
      </c>
      <c r="I13" s="16">
        <v>30000</v>
      </c>
      <c r="J13" s="16"/>
      <c r="K13" s="15"/>
      <c r="L13" s="16"/>
      <c r="M13" s="16"/>
      <c r="N13" s="16"/>
      <c r="O13" s="16"/>
      <c r="P13" s="16"/>
      <c r="Q13" s="16"/>
      <c r="R13" s="16"/>
      <c r="S13" s="16"/>
      <c r="T13" s="16"/>
      <c r="U13" s="16"/>
      <c r="V13" s="16"/>
    </row>
    <row r="14" spans="1:22" ht="12" thickBot="1" x14ac:dyDescent="0.25">
      <c r="A14" s="14" t="s">
        <v>55</v>
      </c>
      <c r="B14" s="15"/>
      <c r="C14" s="16">
        <v>2500</v>
      </c>
      <c r="D14" s="16">
        <v>2500</v>
      </c>
      <c r="E14" s="16">
        <v>2500</v>
      </c>
      <c r="F14" s="16">
        <v>2500</v>
      </c>
      <c r="G14" s="16">
        <v>2500</v>
      </c>
      <c r="H14" s="16">
        <v>2500</v>
      </c>
      <c r="I14" s="16">
        <v>2500</v>
      </c>
      <c r="J14" s="16"/>
      <c r="K14" s="15"/>
      <c r="L14" s="16"/>
      <c r="M14" s="16"/>
      <c r="N14" s="16"/>
      <c r="O14" s="16"/>
      <c r="P14" s="16"/>
      <c r="Q14" s="16"/>
      <c r="R14" s="16"/>
      <c r="S14" s="16"/>
      <c r="T14" s="16"/>
      <c r="U14" s="16"/>
      <c r="V14" s="16"/>
    </row>
    <row r="15" spans="1:22" ht="12" thickBot="1" x14ac:dyDescent="0.25">
      <c r="A15" s="14" t="s">
        <v>59</v>
      </c>
      <c r="B15" s="15"/>
      <c r="C15" s="16">
        <v>300000</v>
      </c>
      <c r="D15" s="16">
        <v>300000</v>
      </c>
      <c r="E15" s="16">
        <v>300000</v>
      </c>
      <c r="F15" s="16">
        <v>300000</v>
      </c>
      <c r="G15" s="16">
        <v>300000</v>
      </c>
      <c r="H15" s="16">
        <v>300000</v>
      </c>
      <c r="I15" s="16">
        <v>300000</v>
      </c>
      <c r="J15" s="16"/>
      <c r="K15" s="15"/>
      <c r="L15" s="16"/>
      <c r="M15" s="16"/>
      <c r="N15" s="16"/>
      <c r="O15" s="16"/>
      <c r="P15" s="16"/>
      <c r="Q15" s="16"/>
      <c r="R15" s="16"/>
      <c r="S15" s="16"/>
      <c r="T15" s="16"/>
      <c r="U15" s="16"/>
      <c r="V15" s="16"/>
    </row>
    <row r="16" spans="1:22" ht="12" thickBot="1" x14ac:dyDescent="0.25">
      <c r="A16" s="4" t="s">
        <v>12</v>
      </c>
      <c r="B16" s="20">
        <f t="shared" ref="B16:V16" si="2">SUM(B12:B15)</f>
        <v>0</v>
      </c>
      <c r="C16" s="20">
        <f t="shared" si="2"/>
        <v>332500</v>
      </c>
      <c r="D16" s="20">
        <f t="shared" si="2"/>
        <v>332500</v>
      </c>
      <c r="E16" s="20">
        <f t="shared" si="2"/>
        <v>332500</v>
      </c>
      <c r="F16" s="20">
        <f t="shared" si="2"/>
        <v>332500</v>
      </c>
      <c r="G16" s="20">
        <f t="shared" si="2"/>
        <v>487300</v>
      </c>
      <c r="H16" s="20">
        <f t="shared" si="2"/>
        <v>332500</v>
      </c>
      <c r="I16" s="20">
        <f t="shared" si="2"/>
        <v>332500</v>
      </c>
      <c r="J16" s="20">
        <f t="shared" si="2"/>
        <v>0</v>
      </c>
      <c r="K16" s="20">
        <f t="shared" si="2"/>
        <v>0</v>
      </c>
      <c r="L16" s="20">
        <f t="shared" si="2"/>
        <v>0</v>
      </c>
      <c r="M16" s="20">
        <f t="shared" si="2"/>
        <v>0</v>
      </c>
      <c r="N16" s="20">
        <f t="shared" si="2"/>
        <v>0</v>
      </c>
      <c r="O16" s="20">
        <f t="shared" si="2"/>
        <v>0</v>
      </c>
      <c r="P16" s="20">
        <f t="shared" si="2"/>
        <v>0</v>
      </c>
      <c r="Q16" s="20">
        <f t="shared" si="2"/>
        <v>0</v>
      </c>
      <c r="R16" s="20">
        <f t="shared" si="2"/>
        <v>0</v>
      </c>
      <c r="S16" s="20">
        <f t="shared" si="2"/>
        <v>0</v>
      </c>
      <c r="T16" s="20">
        <f t="shared" si="2"/>
        <v>0</v>
      </c>
      <c r="U16" s="20">
        <f t="shared" si="2"/>
        <v>154800</v>
      </c>
      <c r="V16" s="20">
        <f t="shared" si="2"/>
        <v>0</v>
      </c>
    </row>
    <row r="17" spans="1:22" ht="12" thickBot="1" x14ac:dyDescent="0.25">
      <c r="A17" s="4" t="s">
        <v>13</v>
      </c>
      <c r="B17" s="20">
        <f t="shared" ref="B17:V17" si="3">SUM(B16:B16)</f>
        <v>0</v>
      </c>
      <c r="C17" s="20">
        <f t="shared" si="3"/>
        <v>332500</v>
      </c>
      <c r="D17" s="20">
        <f t="shared" si="3"/>
        <v>332500</v>
      </c>
      <c r="E17" s="20">
        <f t="shared" si="3"/>
        <v>332500</v>
      </c>
      <c r="F17" s="20">
        <f t="shared" si="3"/>
        <v>332500</v>
      </c>
      <c r="G17" s="20">
        <f t="shared" si="3"/>
        <v>487300</v>
      </c>
      <c r="H17" s="20">
        <f t="shared" si="3"/>
        <v>332500</v>
      </c>
      <c r="I17" s="20">
        <f t="shared" si="3"/>
        <v>332500</v>
      </c>
      <c r="J17" s="20">
        <f t="shared" si="3"/>
        <v>0</v>
      </c>
      <c r="K17" s="20">
        <f t="shared" si="3"/>
        <v>0</v>
      </c>
      <c r="L17" s="20">
        <f t="shared" si="3"/>
        <v>0</v>
      </c>
      <c r="M17" s="20">
        <f t="shared" si="3"/>
        <v>0</v>
      </c>
      <c r="N17" s="20">
        <f t="shared" si="3"/>
        <v>0</v>
      </c>
      <c r="O17" s="20">
        <f t="shared" si="3"/>
        <v>0</v>
      </c>
      <c r="P17" s="20">
        <f t="shared" si="3"/>
        <v>0</v>
      </c>
      <c r="Q17" s="20">
        <f t="shared" si="3"/>
        <v>0</v>
      </c>
      <c r="R17" s="20">
        <f t="shared" si="3"/>
        <v>0</v>
      </c>
      <c r="S17" s="20">
        <f t="shared" si="3"/>
        <v>0</v>
      </c>
      <c r="T17" s="20">
        <f t="shared" si="3"/>
        <v>0</v>
      </c>
      <c r="U17" s="20">
        <f t="shared" ref="U17" si="4">SUM(U16:U16)</f>
        <v>154800</v>
      </c>
      <c r="V17" s="20">
        <f t="shared" si="3"/>
        <v>0</v>
      </c>
    </row>
    <row r="18" spans="1:22" ht="12" thickBot="1" x14ac:dyDescent="0.25">
      <c r="A18" s="6" t="s">
        <v>14</v>
      </c>
      <c r="B18" s="22">
        <f>B2-B17</f>
        <v>-650000</v>
      </c>
      <c r="C18" s="22">
        <f t="shared" ref="C18:U18" si="5">C10-C17</f>
        <v>-982500</v>
      </c>
      <c r="D18" s="22">
        <f t="shared" si="5"/>
        <v>-1315000</v>
      </c>
      <c r="E18" s="22">
        <f t="shared" si="5"/>
        <v>-1647500</v>
      </c>
      <c r="F18" s="22">
        <f t="shared" si="5"/>
        <v>-1980000</v>
      </c>
      <c r="G18" s="22">
        <f t="shared" si="5"/>
        <v>-67300</v>
      </c>
      <c r="H18" s="22">
        <f t="shared" si="5"/>
        <v>-279800</v>
      </c>
      <c r="I18" s="22">
        <f t="shared" si="5"/>
        <v>-332300</v>
      </c>
      <c r="J18" s="22">
        <f t="shared" si="5"/>
        <v>-332300</v>
      </c>
      <c r="K18" s="22">
        <f t="shared" si="5"/>
        <v>-332300</v>
      </c>
      <c r="L18" s="22">
        <f t="shared" si="5"/>
        <v>-212300</v>
      </c>
      <c r="M18" s="22">
        <f t="shared" si="5"/>
        <v>-92300</v>
      </c>
      <c r="N18" s="22">
        <f t="shared" si="5"/>
        <v>27700</v>
      </c>
      <c r="O18" s="22">
        <f t="shared" si="5"/>
        <v>307700</v>
      </c>
      <c r="P18" s="22">
        <f t="shared" si="5"/>
        <v>427700</v>
      </c>
      <c r="Q18" s="22">
        <f t="shared" si="5"/>
        <v>547700</v>
      </c>
      <c r="R18" s="22">
        <f t="shared" si="5"/>
        <v>667700</v>
      </c>
      <c r="S18" s="22">
        <f t="shared" si="5"/>
        <v>947700</v>
      </c>
      <c r="T18" s="22">
        <f t="shared" si="5"/>
        <v>1067700</v>
      </c>
      <c r="U18" s="22">
        <f t="shared" si="5"/>
        <v>1032900</v>
      </c>
      <c r="V18" s="22"/>
    </row>
    <row r="19" spans="1:22" ht="12.75" thickTop="1" thickBot="1" x14ac:dyDescent="0.25"/>
    <row r="20" spans="1:22" ht="12" thickBot="1" x14ac:dyDescent="0.25">
      <c r="C20" s="32" t="s">
        <v>15</v>
      </c>
      <c r="D20" s="33">
        <v>0.3</v>
      </c>
      <c r="F20" s="38" t="s">
        <v>1</v>
      </c>
      <c r="G20" s="38"/>
      <c r="H20" s="23">
        <f>B18</f>
        <v>-650000</v>
      </c>
    </row>
    <row r="21" spans="1:22" ht="12" thickBot="1" x14ac:dyDescent="0.25">
      <c r="C21" s="32" t="s">
        <v>16</v>
      </c>
      <c r="D21" s="34">
        <f>NPV(D20,H21,H22)</f>
        <v>355568.04733727808</v>
      </c>
      <c r="F21" s="38" t="s">
        <v>18</v>
      </c>
      <c r="G21" s="38"/>
      <c r="H21" s="23">
        <f>J2</f>
        <v>-332300</v>
      </c>
    </row>
    <row r="22" spans="1:22" ht="12" thickBot="1" x14ac:dyDescent="0.25">
      <c r="C22" s="32" t="s">
        <v>17</v>
      </c>
      <c r="D22" s="31">
        <f>IRR(H20:H22)</f>
        <v>3.0625707843177086E-2</v>
      </c>
      <c r="F22" s="39" t="s">
        <v>19</v>
      </c>
      <c r="G22" s="39"/>
      <c r="H22" s="24">
        <f>V2</f>
        <v>1032900</v>
      </c>
    </row>
    <row r="23" spans="1:22" x14ac:dyDescent="0.2">
      <c r="J23" s="44"/>
    </row>
    <row r="24" spans="1:22" x14ac:dyDescent="0.2">
      <c r="A24" s="1" t="s">
        <v>60</v>
      </c>
    </row>
    <row r="25" spans="1:22" x14ac:dyDescent="0.2">
      <c r="A25" s="1" t="s">
        <v>58</v>
      </c>
    </row>
    <row r="26" spans="1:22" ht="15" x14ac:dyDescent="0.25">
      <c r="A26" s="35" t="s">
        <v>64</v>
      </c>
    </row>
    <row r="27" spans="1:22" ht="78.75" x14ac:dyDescent="0.2">
      <c r="A27" s="37" t="s">
        <v>62</v>
      </c>
    </row>
  </sheetData>
  <mergeCells count="3">
    <mergeCell ref="F20:G20"/>
    <mergeCell ref="F21:G21"/>
    <mergeCell ref="F22:G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M6" sqref="M6"/>
    </sheetView>
  </sheetViews>
  <sheetFormatPr baseColWidth="10" defaultRowHeight="15" x14ac:dyDescent="0.25"/>
  <cols>
    <col min="1" max="1" width="52.5703125" customWidth="1"/>
    <col min="2" max="2" width="6" bestFit="1" customWidth="1"/>
    <col min="3" max="3" width="3.5703125" bestFit="1" customWidth="1"/>
    <col min="4" max="4" width="4.140625" bestFit="1" customWidth="1"/>
    <col min="5" max="5" width="6.140625" bestFit="1" customWidth="1"/>
    <col min="6" max="6" width="4.5703125" bestFit="1" customWidth="1"/>
    <col min="7" max="7" width="3.42578125" bestFit="1" customWidth="1"/>
    <col min="8" max="8" width="4.5703125" bestFit="1" customWidth="1"/>
    <col min="9" max="9" width="4.28515625" bestFit="1" customWidth="1"/>
    <col min="10" max="10" width="41" customWidth="1"/>
  </cols>
  <sheetData>
    <row r="1" spans="1:10" ht="19.5" thickBot="1" x14ac:dyDescent="0.3">
      <c r="A1" s="28" t="s">
        <v>22</v>
      </c>
      <c r="B1" s="29" t="s">
        <v>23</v>
      </c>
      <c r="C1" s="29" t="s">
        <v>24</v>
      </c>
      <c r="D1" s="29" t="s">
        <v>25</v>
      </c>
      <c r="E1" s="30" t="s">
        <v>26</v>
      </c>
      <c r="F1" s="30" t="s">
        <v>27</v>
      </c>
      <c r="G1" s="30" t="s">
        <v>28</v>
      </c>
      <c r="H1" s="30" t="s">
        <v>29</v>
      </c>
      <c r="I1" s="30" t="s">
        <v>30</v>
      </c>
      <c r="J1" s="30" t="s">
        <v>31</v>
      </c>
    </row>
    <row r="2" spans="1:10" ht="19.5" thickBot="1" x14ac:dyDescent="0.3">
      <c r="A2" s="25" t="s">
        <v>32</v>
      </c>
      <c r="B2" s="26"/>
      <c r="C2" s="26" t="s">
        <v>33</v>
      </c>
      <c r="D2" s="26" t="s">
        <v>33</v>
      </c>
      <c r="E2" s="26"/>
      <c r="F2" s="27"/>
      <c r="G2" s="27"/>
      <c r="H2" s="27"/>
      <c r="I2" s="26"/>
      <c r="J2" s="26" t="s">
        <v>46</v>
      </c>
    </row>
    <row r="3" spans="1:10" ht="19.5" thickBot="1" x14ac:dyDescent="0.3">
      <c r="A3" s="25" t="s">
        <v>34</v>
      </c>
      <c r="B3" s="26"/>
      <c r="C3" s="26"/>
      <c r="D3" s="27"/>
      <c r="E3" s="27" t="s">
        <v>33</v>
      </c>
      <c r="F3" s="26"/>
      <c r="G3" s="26"/>
      <c r="H3" s="27"/>
      <c r="I3" s="26"/>
      <c r="J3" s="26" t="s">
        <v>47</v>
      </c>
    </row>
    <row r="4" spans="1:10" ht="19.5" thickBot="1" x14ac:dyDescent="0.3">
      <c r="A4" s="25" t="s">
        <v>35</v>
      </c>
      <c r="B4" s="26"/>
      <c r="C4" s="26"/>
      <c r="D4" s="27"/>
      <c r="E4" s="27"/>
      <c r="F4" s="26" t="s">
        <v>36</v>
      </c>
      <c r="G4" s="27" t="s">
        <v>33</v>
      </c>
      <c r="H4" s="27"/>
      <c r="I4" s="26"/>
      <c r="J4" s="26" t="s">
        <v>48</v>
      </c>
    </row>
    <row r="5" spans="1:10" ht="19.5" thickBot="1" x14ac:dyDescent="0.3">
      <c r="A5" s="25" t="s">
        <v>37</v>
      </c>
      <c r="B5" s="26"/>
      <c r="C5" s="26"/>
      <c r="D5" s="27"/>
      <c r="E5" s="27"/>
      <c r="F5" s="26" t="s">
        <v>33</v>
      </c>
      <c r="G5" s="27"/>
      <c r="H5" s="27"/>
      <c r="I5" s="26"/>
      <c r="J5" s="40" t="s">
        <v>50</v>
      </c>
    </row>
    <row r="6" spans="1:10" ht="19.5" thickBot="1" x14ac:dyDescent="0.3">
      <c r="A6" s="25" t="s">
        <v>38</v>
      </c>
      <c r="B6" s="26"/>
      <c r="C6" s="26"/>
      <c r="D6" s="27"/>
      <c r="E6" s="27"/>
      <c r="F6" s="26" t="s">
        <v>33</v>
      </c>
      <c r="G6" s="27"/>
      <c r="H6" s="27"/>
      <c r="I6" s="26"/>
      <c r="J6" s="41"/>
    </row>
    <row r="7" spans="1:10" ht="22.5" customHeight="1" thickBot="1" x14ac:dyDescent="0.3">
      <c r="A7" s="25" t="s">
        <v>39</v>
      </c>
      <c r="B7" s="26"/>
      <c r="C7" s="26"/>
      <c r="D7" s="27" t="s">
        <v>40</v>
      </c>
      <c r="E7" s="27"/>
      <c r="F7" s="26" t="s">
        <v>33</v>
      </c>
      <c r="G7" s="27"/>
      <c r="H7" s="27"/>
      <c r="I7" s="26"/>
      <c r="J7" s="41"/>
    </row>
    <row r="8" spans="1:10" ht="19.5" thickBot="1" x14ac:dyDescent="0.3">
      <c r="A8" s="25" t="s">
        <v>41</v>
      </c>
      <c r="B8" s="26"/>
      <c r="C8" s="26"/>
      <c r="D8" s="27"/>
      <c r="E8" s="27"/>
      <c r="F8" s="26" t="s">
        <v>33</v>
      </c>
      <c r="G8" s="27"/>
      <c r="H8" s="27"/>
      <c r="I8" s="26"/>
      <c r="J8" s="41"/>
    </row>
    <row r="9" spans="1:10" ht="19.5" thickBot="1" x14ac:dyDescent="0.3">
      <c r="A9" s="25" t="s">
        <v>42</v>
      </c>
      <c r="B9" s="26"/>
      <c r="C9" s="26"/>
      <c r="D9" s="27"/>
      <c r="E9" s="27"/>
      <c r="F9" s="26" t="s">
        <v>33</v>
      </c>
      <c r="G9" s="27"/>
      <c r="H9" s="27"/>
      <c r="I9" s="26"/>
      <c r="J9" s="41"/>
    </row>
    <row r="10" spans="1:10" ht="19.5" thickBot="1" x14ac:dyDescent="0.3">
      <c r="A10" s="25" t="s">
        <v>43</v>
      </c>
      <c r="B10" s="26"/>
      <c r="C10" s="26"/>
      <c r="D10" s="26"/>
      <c r="E10" s="27"/>
      <c r="F10" s="26"/>
      <c r="G10" s="27"/>
      <c r="H10" s="27"/>
      <c r="I10" s="26"/>
      <c r="J10" s="42"/>
    </row>
    <row r="11" spans="1:10" ht="19.5" thickBot="1" x14ac:dyDescent="0.3">
      <c r="A11" s="25" t="s">
        <v>44</v>
      </c>
      <c r="B11" s="26"/>
      <c r="C11" s="26"/>
      <c r="D11" s="26"/>
      <c r="E11" s="27"/>
      <c r="F11" s="27"/>
      <c r="G11" s="27"/>
      <c r="H11" s="27" t="s">
        <v>33</v>
      </c>
      <c r="I11" s="27" t="s">
        <v>33</v>
      </c>
      <c r="J11" s="27" t="s">
        <v>49</v>
      </c>
    </row>
    <row r="12" spans="1:10" ht="19.5" thickBot="1" x14ac:dyDescent="0.3">
      <c r="A12" s="25" t="s">
        <v>45</v>
      </c>
      <c r="B12" s="26"/>
      <c r="C12" s="26" t="s">
        <v>33</v>
      </c>
      <c r="D12" s="26" t="s">
        <v>33</v>
      </c>
      <c r="E12" s="27"/>
      <c r="F12" s="27" t="s">
        <v>33</v>
      </c>
      <c r="G12" s="27"/>
      <c r="H12" s="26"/>
      <c r="I12" s="26" t="s">
        <v>33</v>
      </c>
      <c r="J12" s="26"/>
    </row>
  </sheetData>
  <mergeCells count="1">
    <mergeCell ref="J5:J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sqref="A1:B14"/>
    </sheetView>
  </sheetViews>
  <sheetFormatPr baseColWidth="10" defaultColWidth="17.85546875" defaultRowHeight="11.25" x14ac:dyDescent="0.2"/>
  <cols>
    <col min="1" max="1" width="30.28515625" style="1" customWidth="1"/>
    <col min="2" max="2" width="13.28515625" style="1" bestFit="1" customWidth="1"/>
    <col min="3" max="16384" width="17.85546875" style="1"/>
  </cols>
  <sheetData>
    <row r="1" spans="1:2" ht="12" thickBot="1" x14ac:dyDescent="0.25">
      <c r="A1" s="3" t="s">
        <v>7</v>
      </c>
      <c r="B1" s="9">
        <v>-650000</v>
      </c>
    </row>
    <row r="2" spans="1:2" ht="12" thickBot="1" x14ac:dyDescent="0.25"/>
    <row r="3" spans="1:2" ht="12" thickBot="1" x14ac:dyDescent="0.25">
      <c r="A3" s="10" t="s">
        <v>8</v>
      </c>
      <c r="B3" s="11"/>
    </row>
    <row r="4" spans="1:2" ht="12" thickBot="1" x14ac:dyDescent="0.25">
      <c r="A4" s="14" t="s">
        <v>51</v>
      </c>
      <c r="B4" s="15">
        <v>400000</v>
      </c>
    </row>
    <row r="5" spans="1:2" ht="12" thickBot="1" x14ac:dyDescent="0.25">
      <c r="A5" s="14" t="s">
        <v>52</v>
      </c>
      <c r="B5" s="15">
        <v>40000</v>
      </c>
    </row>
    <row r="6" spans="1:2" ht="12" thickBot="1" x14ac:dyDescent="0.25">
      <c r="A6" s="14" t="s">
        <v>53</v>
      </c>
      <c r="B6" s="15">
        <v>200000</v>
      </c>
    </row>
    <row r="7" spans="1:2" ht="12" thickBot="1" x14ac:dyDescent="0.25">
      <c r="A7" s="14" t="s">
        <v>56</v>
      </c>
      <c r="B7" s="15">
        <v>40000</v>
      </c>
    </row>
    <row r="8" spans="1:2" ht="12" thickBot="1" x14ac:dyDescent="0.25">
      <c r="A8" s="14" t="s">
        <v>57</v>
      </c>
      <c r="B8" s="15">
        <v>10000</v>
      </c>
    </row>
    <row r="9" spans="1:2" ht="12" thickBot="1" x14ac:dyDescent="0.25"/>
    <row r="10" spans="1:2" ht="12" thickBot="1" x14ac:dyDescent="0.25">
      <c r="A10" s="5" t="s">
        <v>11</v>
      </c>
      <c r="B10" s="21"/>
    </row>
    <row r="11" spans="1:2" ht="12" thickBot="1" x14ac:dyDescent="0.25">
      <c r="A11" s="14" t="s">
        <v>61</v>
      </c>
      <c r="B11" s="15">
        <v>154800</v>
      </c>
    </row>
    <row r="12" spans="1:2" ht="12" thickBot="1" x14ac:dyDescent="0.25">
      <c r="A12" s="14" t="s">
        <v>54</v>
      </c>
      <c r="B12" s="15">
        <v>30000</v>
      </c>
    </row>
    <row r="13" spans="1:2" ht="12" thickBot="1" x14ac:dyDescent="0.25">
      <c r="A13" s="14" t="s">
        <v>55</v>
      </c>
      <c r="B13" s="15">
        <v>2500</v>
      </c>
    </row>
    <row r="14" spans="1:2" ht="12" thickBot="1" x14ac:dyDescent="0.25">
      <c r="A14" s="14" t="s">
        <v>59</v>
      </c>
      <c r="B14" s="15">
        <v>300000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flujo 1 venta</vt:lpstr>
      <vt:lpstr>caso positivo 4 clientes</vt:lpstr>
      <vt:lpstr>Hoja1</vt:lpstr>
      <vt:lpstr>Hoja2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IGNACIO LLANOS FABAR</dc:creator>
  <cp:lastModifiedBy>ALEJANDRO IGNACIO LLANOS FABAR</cp:lastModifiedBy>
  <dcterms:created xsi:type="dcterms:W3CDTF">2015-08-14T04:26:35Z</dcterms:created>
  <dcterms:modified xsi:type="dcterms:W3CDTF">2015-10-31T01:46:53Z</dcterms:modified>
</cp:coreProperties>
</file>