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l" sheetId="1" state="visible" r:id="rId2"/>
    <sheet name="est" sheetId="2" state="visible" r:id="rId3"/>
    <sheet name="pgs" sheetId="3" state="visible" r:id="rId4"/>
    <sheet name="eleveurs" sheetId="4" state="visible" r:id="rId5"/>
    <sheet name="Est_03-03-22" sheetId="5" state="visible" r:id="rId6"/>
    <sheet name="PGS 03-03-22" sheetId="6" state="visible" r:id="rId7"/>
    <sheet name="PRL-04-03-22" sheetId="7" state="visible" r:id="rId8"/>
    <sheet name="Prélèvements" sheetId="8" state="visible" r:id="rId9"/>
  </sheets>
  <definedNames>
    <definedName function="false" hidden="false" name="eleveur" vbProcedure="false">eleveurs!$A$1:$B$8</definedName>
    <definedName function="false" hidden="false" name="prelevements" vbProcedure="false">Prélèvements!$A$1:$O$73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5" authorId="0">
      <text>
        <r>
          <rPr>
            <sz val="10"/>
            <rFont val="Arial"/>
            <family val="2"/>
            <charset val="1"/>
          </rPr>
          <t xml:space="preserve">Bouy Michel:
</t>
        </r>
        <r>
          <rPr>
            <sz val="9"/>
            <color rgb="FF000000"/>
            <rFont val="Tahoma"/>
            <family val="2"/>
            <charset val="1"/>
          </rPr>
          <t xml:space="preserve">A mis bas</t>
        </r>
      </text>
    </comment>
    <comment ref="A73" authorId="0">
      <text>
        <r>
          <rPr>
            <sz val="10"/>
            <rFont val="Arial"/>
            <family val="2"/>
            <charset val="1"/>
          </rPr>
          <t xml:space="preserve">Michel BOUY:
</t>
        </r>
        <r>
          <rPr>
            <sz val="9"/>
            <color rgb="FF000000"/>
            <rFont val="Tahoma"/>
            <family val="0"/>
            <charset val="1"/>
          </rPr>
          <t xml:space="preserve">Pleine</t>
        </r>
      </text>
    </comment>
  </commentList>
</comments>
</file>

<file path=xl/sharedStrings.xml><?xml version="1.0" encoding="utf-8"?>
<sst xmlns="http://schemas.openxmlformats.org/spreadsheetml/2006/main" count="1276" uniqueCount="113">
  <si>
    <t xml:space="preserve">animal</t>
  </si>
  <si>
    <t xml:space="preserve">num_ferme</t>
  </si>
  <si>
    <t xml:space="preserve">ferme</t>
  </si>
  <si>
    <t xml:space="preserve">etat</t>
  </si>
  <si>
    <t xml:space="preserve">t1</t>
  </si>
  <si>
    <t xml:space="preserve">t2</t>
  </si>
  <si>
    <t xml:space="preserve">t3</t>
  </si>
  <si>
    <t xml:space="preserve">t4</t>
  </si>
  <si>
    <t xml:space="preserve">JT1</t>
  </si>
  <si>
    <t xml:space="preserve">JT2</t>
  </si>
  <si>
    <t xml:space="preserve">JT3</t>
  </si>
  <si>
    <t xml:space="preserve">JT4</t>
  </si>
  <si>
    <t xml:space="preserve">lait</t>
  </si>
  <si>
    <t xml:space="preserve">01289</t>
  </si>
  <si>
    <t xml:space="preserve">1</t>
  </si>
  <si>
    <t xml:space="preserve">vides</t>
  </si>
  <si>
    <t xml:space="preserve">01334</t>
  </si>
  <si>
    <t xml:space="preserve">pleines</t>
  </si>
  <si>
    <t xml:space="preserve">30032</t>
  </si>
  <si>
    <t xml:space="preserve">50021</t>
  </si>
  <si>
    <t xml:space="preserve">70023</t>
  </si>
  <si>
    <t xml:space="preserve">70033</t>
  </si>
  <si>
    <t xml:space="preserve">70066</t>
  </si>
  <si>
    <t xml:space="preserve">70111</t>
  </si>
  <si>
    <t xml:space="preserve">70115</t>
  </si>
  <si>
    <t xml:space="preserve">91013</t>
  </si>
  <si>
    <t xml:space="preserve">91016</t>
  </si>
  <si>
    <t xml:space="preserve">00001</t>
  </si>
  <si>
    <t xml:space="preserve">2</t>
  </si>
  <si>
    <t xml:space="preserve">00012</t>
  </si>
  <si>
    <t xml:space="preserve">61024</t>
  </si>
  <si>
    <t xml:space="preserve">61047</t>
  </si>
  <si>
    <t xml:space="preserve">61054</t>
  </si>
  <si>
    <t xml:space="preserve">81006</t>
  </si>
  <si>
    <t xml:space="preserve">81012</t>
  </si>
  <si>
    <t xml:space="preserve">81178</t>
  </si>
  <si>
    <t xml:space="preserve">90026</t>
  </si>
  <si>
    <t xml:space="preserve">90050</t>
  </si>
  <si>
    <t xml:space="preserve">10015</t>
  </si>
  <si>
    <t xml:space="preserve">3</t>
  </si>
  <si>
    <t xml:space="preserve">40005</t>
  </si>
  <si>
    <t xml:space="preserve">51007</t>
  </si>
  <si>
    <t xml:space="preserve">70303</t>
  </si>
  <si>
    <t xml:space="preserve">70307</t>
  </si>
  <si>
    <t xml:space="preserve">70309</t>
  </si>
  <si>
    <t xml:space="preserve">70317</t>
  </si>
  <si>
    <t xml:space="preserve">70316</t>
  </si>
  <si>
    <t xml:space="preserve">70318</t>
  </si>
  <si>
    <t xml:space="preserve">80005</t>
  </si>
  <si>
    <t xml:space="preserve">80007</t>
  </si>
  <si>
    <t xml:space="preserve">10020</t>
  </si>
  <si>
    <t xml:space="preserve">4</t>
  </si>
  <si>
    <t xml:space="preserve">10042</t>
  </si>
  <si>
    <t xml:space="preserve">50034</t>
  </si>
  <si>
    <t xml:space="preserve">80018</t>
  </si>
  <si>
    <t xml:space="preserve">80023</t>
  </si>
  <si>
    <t xml:space="preserve">80051</t>
  </si>
  <si>
    <t xml:space="preserve">90009</t>
  </si>
  <si>
    <t xml:space="preserve">90051</t>
  </si>
  <si>
    <t xml:space="preserve">02002</t>
  </si>
  <si>
    <t xml:space="preserve">6</t>
  </si>
  <si>
    <t xml:space="preserve">02058</t>
  </si>
  <si>
    <t xml:space="preserve">18043</t>
  </si>
  <si>
    <t xml:space="preserve">19301</t>
  </si>
  <si>
    <t xml:space="preserve">19405</t>
  </si>
  <si>
    <t xml:space="preserve">70008</t>
  </si>
  <si>
    <t xml:space="preserve">70009</t>
  </si>
  <si>
    <t xml:space="preserve">70014</t>
  </si>
  <si>
    <t xml:space="preserve">70015</t>
  </si>
  <si>
    <t xml:space="preserve">80122</t>
  </si>
  <si>
    <t xml:space="preserve">17150</t>
  </si>
  <si>
    <t xml:space="preserve">8</t>
  </si>
  <si>
    <t xml:space="preserve">30007</t>
  </si>
  <si>
    <t xml:space="preserve">30011</t>
  </si>
  <si>
    <t xml:space="preserve">40049</t>
  </si>
  <si>
    <t xml:space="preserve">40050</t>
  </si>
  <si>
    <t xml:space="preserve">51003</t>
  </si>
  <si>
    <t xml:space="preserve">51032</t>
  </si>
  <si>
    <t xml:space="preserve">51063</t>
  </si>
  <si>
    <t xml:space="preserve">60074</t>
  </si>
  <si>
    <t xml:space="preserve">60494</t>
  </si>
  <si>
    <t xml:space="preserve">PALLAIS</t>
  </si>
  <si>
    <t xml:space="preserve">PAMPILLES</t>
  </si>
  <si>
    <t xml:space="preserve">VAUTRIN</t>
  </si>
  <si>
    <t xml:space="preserve">VIGNON</t>
  </si>
  <si>
    <t xml:space="preserve">CHEVA</t>
  </si>
  <si>
    <t xml:space="preserve">BRUNET</t>
  </si>
  <si>
    <t xml:space="preserve">BOST</t>
  </si>
  <si>
    <t xml:space="preserve">temps</t>
  </si>
  <si>
    <t xml:space="preserve">estradiol</t>
  </si>
  <si>
    <t xml:space="preserve">T1</t>
  </si>
  <si>
    <t xml:space="preserve">T2</t>
  </si>
  <si>
    <t xml:space="preserve">T3</t>
  </si>
  <si>
    <t xml:space="preserve">01042</t>
  </si>
  <si>
    <t xml:space="preserve">90089</t>
  </si>
  <si>
    <t xml:space="preserve">90128</t>
  </si>
  <si>
    <t xml:space="preserve">10023</t>
  </si>
  <si>
    <t xml:space="preserve">61020</t>
  </si>
  <si>
    <t xml:space="preserve">80011</t>
  </si>
  <si>
    <t xml:space="preserve">90047</t>
  </si>
  <si>
    <t xml:space="preserve">90064</t>
  </si>
  <si>
    <t xml:space="preserve">qté ng/ml</t>
  </si>
  <si>
    <t xml:space="preserve">dosage</t>
  </si>
  <si>
    <t xml:space="preserve">70310</t>
  </si>
  <si>
    <t xml:space="preserve">date mb/stim</t>
  </si>
  <si>
    <t xml:space="preserve">jt1</t>
  </si>
  <si>
    <t xml:space="preserve">jt2</t>
  </si>
  <si>
    <t xml:space="preserve">jt3</t>
  </si>
  <si>
    <t xml:space="preserve">jt4</t>
  </si>
  <si>
    <t xml:space="preserve">synthese</t>
  </si>
  <si>
    <t xml:space="preserve">OUI</t>
  </si>
  <si>
    <t xml:space="preserve">oui</t>
  </si>
  <si>
    <t xml:space="preserve">-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</si>
</sst>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0"/>
    <numFmt numFmtId="166" formatCode="0.000"/>
    <numFmt numFmtId="167" formatCode="#,##0.00"/>
    <numFmt numFmtId="168" formatCode="0"/>
    <numFmt numFmtId="169" formatCode="#,##0.0000"/>
    <numFmt numFmtId="170" formatCode="0.00"/>
    <numFmt numFmtId="171" formatCode="####0"/>
    <numFmt numFmtId="172" formatCode="dd/mm/yy;@"/>
    <numFmt numFmtId="173" formatCode="00000"/>
    <numFmt numFmtId="174" formatCode="dd/mm/yy"/>
    <numFmt numFmtId="17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Roboto Light"/>
      <family val="0"/>
      <charset val="1"/>
    </font>
    <font>
      <sz val="10"/>
      <color rgb="FF000000"/>
      <name val="Roboto Light"/>
      <family val="0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ck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duction" xfId="20"/>
    <cellStyle name="lactation" xfId="21"/>
    <cellStyle name="Normal 2" xfId="22"/>
    <cellStyle name="pas de lait" xfId="23"/>
  </cellStyles>
  <dxfs count="5"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</font>
      <fill>
        <patternFill>
          <bgColor rgb="FFB4C7DC"/>
        </patternFill>
      </fill>
    </dxf>
    <dxf>
      <font>
        <name val="Arial"/>
        <charset val="1"/>
        <family val="2"/>
      </font>
      <fill>
        <patternFill>
          <bgColor rgb="FFAFD095"/>
        </patternFill>
      </fill>
    </dxf>
    <dxf>
      <font>
        <name val="Arial"/>
        <charset val="1"/>
        <family val="2"/>
      </font>
      <fill>
        <patternFill>
          <bgColor rgb="FFFF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0"/>
  <sheetViews>
    <sheetView showFormulas="false" showGridLines="true" showRowColHeaders="true" showZeros="true" rightToLeft="false" tabSelected="false" showOutlineSymbols="true" defaultGridColor="true" view="normal" topLeftCell="A49" colorId="64" zoomScale="160" zoomScaleNormal="160" zoomScalePageLayoutView="100" workbookViewId="0">
      <selection pane="topLeft" activeCell="I2" activeCellId="0" sqref="I2"/>
    </sheetView>
  </sheetViews>
  <sheetFormatPr defaultColWidth="11.578125" defaultRowHeight="13.2" zeroHeight="false" outlineLevelRow="0" outlineLevelCol="0"/>
  <cols>
    <col collapsed="false" customWidth="false" hidden="false" outlineLevel="0" max="4" min="1" style="1" width="11.57"/>
    <col collapsed="false" customWidth="false" hidden="false" outlineLevel="0" max="6" min="5" style="2" width="11.57"/>
    <col collapsed="false" customWidth="false" hidden="false" outlineLevel="0" max="1023" min="7" style="1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2" hidden="false" customHeight="false" outlineLevel="0" collapsed="false">
      <c r="A2" s="1" t="s">
        <v>13</v>
      </c>
      <c r="B2" s="1" t="s">
        <v>14</v>
      </c>
      <c r="C2" s="1" t="str">
        <f aca="false">VLOOKUP(B2,eleveur,2,FALSE())</f>
        <v>PALLAIS</v>
      </c>
      <c r="D2" s="1" t="s">
        <v>15</v>
      </c>
      <c r="E2" s="5" t="n">
        <v>59.9387550954769</v>
      </c>
      <c r="F2" s="6" t="n">
        <v>89.4289552759676</v>
      </c>
      <c r="G2" s="5" t="n">
        <v>220.259736487511</v>
      </c>
      <c r="H2" s="5"/>
      <c r="I2" s="7" t="n">
        <f aca="false">VLOOKUP($A2, prelevements,10,FALSE())</f>
        <v>-8</v>
      </c>
      <c r="J2" s="7" t="n">
        <f aca="false">VLOOKUP($A2, prelevements,11,FALSE())</f>
        <v>27</v>
      </c>
      <c r="K2" s="7" t="n">
        <f aca="false">VLOOKUP($A2, prelevements,12,FALSE())</f>
        <v>63</v>
      </c>
      <c r="L2" s="7" t="str">
        <f aca="false">VLOOKUP($A2, prelevements,13,FALSE())</f>
        <v/>
      </c>
      <c r="M2" s="7" t="str">
        <f aca="false">VLOOKUP($A2, prelevements,15,FALSE())</f>
        <v>induction</v>
      </c>
      <c r="N2" s="8"/>
      <c r="O2" s="9"/>
    </row>
    <row r="3" customFormat="false" ht="13.2" hidden="false" customHeight="false" outlineLevel="0" collapsed="false">
      <c r="A3" s="1" t="s">
        <v>16</v>
      </c>
      <c r="B3" s="1" t="s">
        <v>14</v>
      </c>
      <c r="C3" s="1" t="str">
        <f aca="false">VLOOKUP(B3,eleveur,2,FALSE())</f>
        <v>PALLAIS</v>
      </c>
      <c r="D3" s="1" t="s">
        <v>17</v>
      </c>
      <c r="E3" s="5" t="n">
        <v>133.361569513144</v>
      </c>
      <c r="F3" s="6" t="n">
        <v>91.3235919447853</v>
      </c>
      <c r="G3" s="5" t="n">
        <v>270.711085575674</v>
      </c>
      <c r="H3" s="5"/>
      <c r="I3" s="7" t="n">
        <f aca="false">VLOOKUP($A3, prelevements,10,FALSE())</f>
        <v>-22</v>
      </c>
      <c r="J3" s="7" t="n">
        <f aca="false">VLOOKUP($A3, prelevements,11,FALSE())</f>
        <v>13</v>
      </c>
      <c r="K3" s="7" t="n">
        <f aca="false">VLOOKUP($A3, prelevements,12,FALSE())</f>
        <v>49</v>
      </c>
      <c r="L3" s="7" t="str">
        <f aca="false">VLOOKUP($A3, prelevements,13,FALSE())</f>
        <v/>
      </c>
      <c r="M3" s="7" t="str">
        <f aca="false">VLOOKUP($A3, prelevements,15,FALSE())</f>
        <v>lactation</v>
      </c>
      <c r="N3" s="8"/>
      <c r="O3" s="9"/>
    </row>
    <row r="4" customFormat="false" ht="13.2" hidden="false" customHeight="false" outlineLevel="0" collapsed="false">
      <c r="A4" s="1" t="s">
        <v>18</v>
      </c>
      <c r="B4" s="1" t="s">
        <v>14</v>
      </c>
      <c r="C4" s="1" t="str">
        <f aca="false">VLOOKUP(B4,eleveur,2,FALSE())</f>
        <v>PALLAIS</v>
      </c>
      <c r="D4" s="1" t="s">
        <v>15</v>
      </c>
      <c r="E4" s="5" t="n">
        <v>118.226164786695</v>
      </c>
      <c r="F4" s="6" t="n">
        <v>134.535925578632</v>
      </c>
      <c r="G4" s="5" t="n">
        <v>315.258553387562</v>
      </c>
      <c r="H4" s="5"/>
      <c r="I4" s="7" t="n">
        <f aca="false">VLOOKUP($A4, prelevements,10,FALSE())</f>
        <v>-8</v>
      </c>
      <c r="J4" s="7" t="n">
        <f aca="false">VLOOKUP($A4, prelevements,11,FALSE())</f>
        <v>27</v>
      </c>
      <c r="K4" s="7" t="n">
        <f aca="false">VLOOKUP($A4, prelevements,12,FALSE())</f>
        <v>63</v>
      </c>
      <c r="L4" s="7" t="str">
        <f aca="false">VLOOKUP($A4, prelevements,13,FALSE())</f>
        <v/>
      </c>
      <c r="M4" s="7" t="str">
        <f aca="false">VLOOKUP($A4, prelevements,15,FALSE())</f>
        <v>induction</v>
      </c>
      <c r="N4" s="8"/>
      <c r="O4" s="9"/>
    </row>
    <row r="5" customFormat="false" ht="13.2" hidden="false" customHeight="false" outlineLevel="0" collapsed="false">
      <c r="A5" s="1" t="s">
        <v>19</v>
      </c>
      <c r="B5" s="1" t="s">
        <v>14</v>
      </c>
      <c r="C5" s="1" t="str">
        <f aca="false">VLOOKUP(B5,eleveur,2,FALSE())</f>
        <v>PALLAIS</v>
      </c>
      <c r="D5" s="1" t="s">
        <v>15</v>
      </c>
      <c r="E5" s="5" t="n">
        <v>254.981523804396</v>
      </c>
      <c r="F5" s="6" t="n">
        <v>135.205831078176</v>
      </c>
      <c r="G5" s="5" t="n">
        <v>410.257370287614</v>
      </c>
      <c r="H5" s="5"/>
      <c r="I5" s="7" t="n">
        <f aca="false">VLOOKUP($A5, prelevements,10,FALSE())</f>
        <v>-8</v>
      </c>
      <c r="J5" s="7" t="n">
        <f aca="false">VLOOKUP($A5, prelevements,11,FALSE())</f>
        <v>27</v>
      </c>
      <c r="K5" s="7" t="n">
        <f aca="false">VLOOKUP($A5, prelevements,12,FALSE())</f>
        <v>63</v>
      </c>
      <c r="L5" s="7" t="str">
        <f aca="false">VLOOKUP($A5, prelevements,13,FALSE())</f>
        <v/>
      </c>
      <c r="M5" s="7" t="str">
        <f aca="false">VLOOKUP($A5, prelevements,15,FALSE())</f>
        <v>induction</v>
      </c>
      <c r="N5" s="8"/>
      <c r="O5" s="9"/>
    </row>
    <row r="6" customFormat="false" ht="13.2" hidden="false" customHeight="false" outlineLevel="0" collapsed="false">
      <c r="A6" s="1" t="s">
        <v>20</v>
      </c>
      <c r="B6" s="1" t="s">
        <v>14</v>
      </c>
      <c r="C6" s="1" t="str">
        <f aca="false">VLOOKUP(B6,eleveur,2,FALSE())</f>
        <v>PALLAIS</v>
      </c>
      <c r="D6" s="1" t="s">
        <v>17</v>
      </c>
      <c r="E6" s="5" t="n">
        <v>97.6162519677007</v>
      </c>
      <c r="F6" s="6" t="n">
        <v>121.246037591107</v>
      </c>
      <c r="G6" s="5" t="n">
        <v>373.223933190983</v>
      </c>
      <c r="H6" s="5"/>
      <c r="I6" s="7" t="n">
        <f aca="false">VLOOKUP($A6, prelevements,10,FALSE())</f>
        <v>-18</v>
      </c>
      <c r="J6" s="7" t="n">
        <f aca="false">VLOOKUP($A6, prelevements,11,FALSE())</f>
        <v>17</v>
      </c>
      <c r="K6" s="7" t="n">
        <f aca="false">VLOOKUP($A6, prelevements,12,FALSE())</f>
        <v>53</v>
      </c>
      <c r="L6" s="7" t="str">
        <f aca="false">VLOOKUP($A6, prelevements,13,FALSE())</f>
        <v/>
      </c>
      <c r="M6" s="7" t="str">
        <f aca="false">VLOOKUP($A6, prelevements,15,FALSE())</f>
        <v>lactation</v>
      </c>
      <c r="N6" s="8"/>
      <c r="O6" s="9"/>
    </row>
    <row r="7" customFormat="false" ht="13.2" hidden="false" customHeight="false" outlineLevel="0" collapsed="false">
      <c r="A7" s="1" t="s">
        <v>21</v>
      </c>
      <c r="B7" s="1" t="s">
        <v>14</v>
      </c>
      <c r="C7" s="1" t="str">
        <f aca="false">VLOOKUP(B7,eleveur,2,FALSE())</f>
        <v>PALLAIS</v>
      </c>
      <c r="D7" s="1" t="s">
        <v>15</v>
      </c>
      <c r="E7" s="8" t="n">
        <v>28.5333710874037</v>
      </c>
      <c r="F7" s="6" t="n">
        <v>98.3610286032278</v>
      </c>
      <c r="G7" s="5" t="n">
        <v>851.438316569208</v>
      </c>
      <c r="H7" s="5"/>
      <c r="I7" s="7" t="n">
        <f aca="false">VLOOKUP($A7, prelevements,10,FALSE())</f>
        <v>-8</v>
      </c>
      <c r="J7" s="7" t="n">
        <f aca="false">VLOOKUP($A7, prelevements,11,FALSE())</f>
        <v>27</v>
      </c>
      <c r="K7" s="7" t="n">
        <f aca="false">VLOOKUP($A7, prelevements,12,FALSE())</f>
        <v>63</v>
      </c>
      <c r="L7" s="7" t="str">
        <f aca="false">VLOOKUP($A7, prelevements,13,FALSE())</f>
        <v/>
      </c>
      <c r="M7" s="7" t="str">
        <f aca="false">VLOOKUP($A7, prelevements,15,FALSE())</f>
        <v>induction</v>
      </c>
      <c r="N7" s="8"/>
      <c r="O7" s="9"/>
    </row>
    <row r="8" customFormat="false" ht="13.2" hidden="false" customHeight="false" outlineLevel="0" collapsed="false">
      <c r="A8" s="1" t="s">
        <v>22</v>
      </c>
      <c r="B8" s="1" t="s">
        <v>14</v>
      </c>
      <c r="C8" s="1" t="str">
        <f aca="false">VLOOKUP(B8,eleveur,2,FALSE())</f>
        <v>PALLAIS</v>
      </c>
      <c r="D8" s="1" t="s">
        <v>15</v>
      </c>
      <c r="E8" s="5" t="n">
        <v>198.19692025623</v>
      </c>
      <c r="F8" s="6" t="n">
        <v>209.768370525416</v>
      </c>
      <c r="G8" s="5" t="n">
        <v>573.955896584313</v>
      </c>
      <c r="H8" s="5"/>
      <c r="I8" s="7" t="n">
        <f aca="false">VLOOKUP($A8, prelevements,10,FALSE())</f>
        <v>-8</v>
      </c>
      <c r="J8" s="7" t="n">
        <f aca="false">VLOOKUP($A8, prelevements,11,FALSE())</f>
        <v>27</v>
      </c>
      <c r="K8" s="7" t="n">
        <f aca="false">VLOOKUP($A8, prelevements,12,FALSE())</f>
        <v>63</v>
      </c>
      <c r="L8" s="7" t="str">
        <f aca="false">VLOOKUP($A8, prelevements,13,FALSE())</f>
        <v/>
      </c>
      <c r="M8" s="7" t="str">
        <f aca="false">VLOOKUP($A8, prelevements,15,FALSE())</f>
        <v>pas de lait</v>
      </c>
      <c r="N8" s="8"/>
      <c r="O8" s="9"/>
    </row>
    <row r="9" customFormat="false" ht="13.2" hidden="false" customHeight="false" outlineLevel="0" collapsed="false">
      <c r="A9" s="1" t="s">
        <v>23</v>
      </c>
      <c r="B9" s="1" t="s">
        <v>14</v>
      </c>
      <c r="C9" s="1" t="str">
        <f aca="false">VLOOKUP(B9,eleveur,2,FALSE())</f>
        <v>PALLAIS</v>
      </c>
      <c r="D9" s="1" t="s">
        <v>17</v>
      </c>
      <c r="E9" s="5" t="n">
        <v>107.277148601604</v>
      </c>
      <c r="F9" s="6" t="n">
        <v>338.29541944353</v>
      </c>
      <c r="G9" s="5" t="n">
        <v>679.152326597929</v>
      </c>
      <c r="H9" s="5"/>
      <c r="I9" s="7" t="n">
        <f aca="false">VLOOKUP($A9, prelevements,10,FALSE())</f>
        <v>-21</v>
      </c>
      <c r="J9" s="7" t="n">
        <f aca="false">VLOOKUP($A9, prelevements,11,FALSE())</f>
        <v>14</v>
      </c>
      <c r="K9" s="7" t="n">
        <f aca="false">VLOOKUP($A9, prelevements,12,FALSE())</f>
        <v>50</v>
      </c>
      <c r="L9" s="7" t="str">
        <f aca="false">VLOOKUP($A9, prelevements,13,FALSE())</f>
        <v/>
      </c>
      <c r="M9" s="7" t="str">
        <f aca="false">VLOOKUP($A9, prelevements,15,FALSE())</f>
        <v>lactation</v>
      </c>
      <c r="N9" s="8"/>
      <c r="O9" s="9"/>
    </row>
    <row r="10" customFormat="false" ht="13.2" hidden="false" customHeight="false" outlineLevel="0" collapsed="false">
      <c r="A10" s="1" t="s">
        <v>24</v>
      </c>
      <c r="B10" s="1" t="s">
        <v>14</v>
      </c>
      <c r="C10" s="1" t="str">
        <f aca="false">VLOOKUP(B10,eleveur,2,FALSE())</f>
        <v>PALLAIS</v>
      </c>
      <c r="D10" s="1" t="s">
        <v>17</v>
      </c>
      <c r="E10" s="8" t="n">
        <v>55.8519802023</v>
      </c>
      <c r="F10" s="6" t="n">
        <v>132.857732916545</v>
      </c>
      <c r="G10" s="5" t="n">
        <v>543.363057243618</v>
      </c>
      <c r="H10" s="5"/>
      <c r="I10" s="7" t="n">
        <f aca="false">VLOOKUP($A10, prelevements,10,FALSE())</f>
        <v>-21</v>
      </c>
      <c r="J10" s="7" t="n">
        <f aca="false">VLOOKUP($A10, prelevements,11,FALSE())</f>
        <v>14</v>
      </c>
      <c r="K10" s="7" t="n">
        <f aca="false">VLOOKUP($A10, prelevements,12,FALSE())</f>
        <v>50</v>
      </c>
      <c r="L10" s="7" t="str">
        <f aca="false">VLOOKUP($A10, prelevements,13,FALSE())</f>
        <v/>
      </c>
      <c r="M10" s="7" t="str">
        <f aca="false">VLOOKUP($A10, prelevements,15,FALSE())</f>
        <v>lactation</v>
      </c>
      <c r="N10" s="8"/>
      <c r="O10" s="9"/>
    </row>
    <row r="11" customFormat="false" ht="13.2" hidden="false" customHeight="false" outlineLevel="0" collapsed="false">
      <c r="A11" s="1" t="s">
        <v>25</v>
      </c>
      <c r="B11" s="1" t="s">
        <v>14</v>
      </c>
      <c r="C11" s="1" t="str">
        <f aca="false">VLOOKUP(B11,eleveur,2,FALSE())</f>
        <v>PALLAIS</v>
      </c>
      <c r="D11" s="1" t="s">
        <v>17</v>
      </c>
      <c r="E11" s="5" t="n">
        <v>148.067601055864</v>
      </c>
      <c r="F11" s="6" t="n">
        <v>86.8575552811552</v>
      </c>
      <c r="G11" s="5" t="n">
        <v>232.604215519721</v>
      </c>
      <c r="H11" s="5"/>
      <c r="I11" s="7" t="n">
        <f aca="false">VLOOKUP($A11, prelevements,10,FALSE())</f>
        <v>-26</v>
      </c>
      <c r="J11" s="7" t="n">
        <f aca="false">VLOOKUP($A11, prelevements,11,FALSE())</f>
        <v>9</v>
      </c>
      <c r="K11" s="7" t="n">
        <f aca="false">VLOOKUP($A11, prelevements,12,FALSE())</f>
        <v>45</v>
      </c>
      <c r="L11" s="7" t="str">
        <f aca="false">VLOOKUP($A11, prelevements,13,FALSE())</f>
        <v/>
      </c>
      <c r="M11" s="7" t="str">
        <f aca="false">VLOOKUP($A11, prelevements,15,FALSE())</f>
        <v>lactation</v>
      </c>
      <c r="N11" s="8"/>
      <c r="O11" s="9"/>
    </row>
    <row r="12" customFormat="false" ht="13.2" hidden="false" customHeight="false" outlineLevel="0" collapsed="false">
      <c r="A12" s="1" t="s">
        <v>26</v>
      </c>
      <c r="B12" s="1" t="s">
        <v>14</v>
      </c>
      <c r="C12" s="1" t="str">
        <f aca="false">VLOOKUP(B12,eleveur,2,FALSE())</f>
        <v>PALLAIS</v>
      </c>
      <c r="D12" s="1" t="s">
        <v>15</v>
      </c>
      <c r="E12" s="5" t="n">
        <v>140.231540452809</v>
      </c>
      <c r="F12" s="6" t="n">
        <v>84.739616779156</v>
      </c>
      <c r="G12" s="5" t="n">
        <v>286.275863485852</v>
      </c>
      <c r="H12" s="5"/>
      <c r="I12" s="7" t="n">
        <f aca="false">VLOOKUP($A12, prelevements,10,FALSE())</f>
        <v>-8</v>
      </c>
      <c r="J12" s="7" t="n">
        <f aca="false">VLOOKUP($A12, prelevements,11,FALSE())</f>
        <v>27</v>
      </c>
      <c r="K12" s="7" t="n">
        <f aca="false">VLOOKUP($A12, prelevements,12,FALSE())</f>
        <v>63</v>
      </c>
      <c r="L12" s="7" t="str">
        <f aca="false">VLOOKUP($A12, prelevements,13,FALSE())</f>
        <v/>
      </c>
      <c r="M12" s="7" t="str">
        <f aca="false">VLOOKUP($A12, prelevements,15,FALSE())</f>
        <v>induction</v>
      </c>
      <c r="N12" s="8"/>
      <c r="O12" s="9"/>
    </row>
    <row r="13" customFormat="false" ht="13.2" hidden="false" customHeight="false" outlineLevel="0" collapsed="false">
      <c r="A13" s="1" t="s">
        <v>27</v>
      </c>
      <c r="B13" s="1" t="s">
        <v>28</v>
      </c>
      <c r="C13" s="1" t="str">
        <f aca="false">VLOOKUP(B13,eleveur,2,FALSE())</f>
        <v>PAMPILLES</v>
      </c>
      <c r="D13" s="1" t="s">
        <v>17</v>
      </c>
      <c r="E13" s="5" t="n">
        <v>54.0348738192025</v>
      </c>
      <c r="F13" s="5" t="n">
        <v>195.034061943429</v>
      </c>
      <c r="G13" s="10"/>
      <c r="H13" s="10"/>
      <c r="I13" s="7" t="n">
        <f aca="false">VLOOKUP($A13, prelevements,10,FALSE())</f>
        <v>-18</v>
      </c>
      <c r="J13" s="7" t="n">
        <f aca="false">VLOOKUP($A13, prelevements,11,FALSE())</f>
        <v>23</v>
      </c>
      <c r="K13" s="7" t="n">
        <f aca="false">VLOOKUP($A13, prelevements,12,FALSE())</f>
        <v>47</v>
      </c>
      <c r="L13" s="7" t="str">
        <f aca="false">VLOOKUP($A13, prelevements,13,FALSE())</f>
        <v/>
      </c>
      <c r="M13" s="7" t="str">
        <f aca="false">VLOOKUP($A13, prelevements,15,FALSE())</f>
        <v>lactation</v>
      </c>
    </row>
    <row r="14" customFormat="false" ht="13.2" hidden="false" customHeight="false" outlineLevel="0" collapsed="false">
      <c r="A14" s="1" t="s">
        <v>29</v>
      </c>
      <c r="B14" s="1" t="s">
        <v>28</v>
      </c>
      <c r="C14" s="1" t="str">
        <f aca="false">VLOOKUP(B14,eleveur,2,FALSE())</f>
        <v>PAMPILLES</v>
      </c>
      <c r="D14" s="1" t="s">
        <v>15</v>
      </c>
      <c r="E14" s="8" t="n">
        <v>27.4436581414779</v>
      </c>
      <c r="F14" s="5" t="n">
        <v>207.378540975639</v>
      </c>
      <c r="G14" s="10"/>
      <c r="H14" s="10"/>
      <c r="I14" s="7" t="n">
        <f aca="false">VLOOKUP($A14, prelevements,10,FALSE())</f>
        <v>-19</v>
      </c>
      <c r="J14" s="7" t="n">
        <f aca="false">VLOOKUP($A14, prelevements,11,FALSE())</f>
        <v>22</v>
      </c>
      <c r="K14" s="7" t="n">
        <f aca="false">VLOOKUP($A14, prelevements,12,FALSE())</f>
        <v>46</v>
      </c>
      <c r="L14" s="7" t="str">
        <f aca="false">VLOOKUP($A14, prelevements,13,FALSE())</f>
        <v/>
      </c>
      <c r="M14" s="7" t="str">
        <f aca="false">VLOOKUP($A14, prelevements,15,FALSE())</f>
        <v>induction</v>
      </c>
    </row>
    <row r="15" customFormat="false" ht="13.2" hidden="false" customHeight="false" outlineLevel="0" collapsed="false">
      <c r="A15" s="1" t="s">
        <v>30</v>
      </c>
      <c r="B15" s="1" t="s">
        <v>28</v>
      </c>
      <c r="C15" s="1" t="str">
        <f aca="false">VLOOKUP(B15,eleveur,2,FALSE())</f>
        <v>PAMPILLES</v>
      </c>
      <c r="D15" s="1" t="s">
        <v>15</v>
      </c>
      <c r="E15" s="5" t="n">
        <v>343.43239965258</v>
      </c>
      <c r="F15" s="5" t="n">
        <v>342.631093850289</v>
      </c>
      <c r="G15" s="10"/>
      <c r="H15" s="10"/>
      <c r="I15" s="7" t="n">
        <f aca="false">VLOOKUP($A15, prelevements,10,FALSE())</f>
        <v>-19</v>
      </c>
      <c r="J15" s="7" t="n">
        <f aca="false">VLOOKUP($A15, prelevements,11,FALSE())</f>
        <v>22</v>
      </c>
      <c r="K15" s="7" t="n">
        <f aca="false">VLOOKUP($A15, prelevements,12,FALSE())</f>
        <v>46</v>
      </c>
      <c r="L15" s="7" t="str">
        <f aca="false">VLOOKUP($A15, prelevements,13,FALSE())</f>
        <v/>
      </c>
      <c r="M15" s="7" t="str">
        <f aca="false">VLOOKUP($A15, prelevements,15,FALSE())</f>
        <v>induction</v>
      </c>
    </row>
    <row r="16" customFormat="false" ht="13.2" hidden="false" customHeight="false" outlineLevel="0" collapsed="false">
      <c r="A16" s="1" t="s">
        <v>31</v>
      </c>
      <c r="B16" s="1" t="s">
        <v>28</v>
      </c>
      <c r="C16" s="1" t="str">
        <f aca="false">VLOOKUP(B16,eleveur,2,FALSE())</f>
        <v>PAMPILLES</v>
      </c>
      <c r="D16" s="1" t="s">
        <v>17</v>
      </c>
      <c r="E16" s="5" t="n">
        <v>106.633088826011</v>
      </c>
      <c r="F16" s="5" t="n">
        <v>231.530782560398</v>
      </c>
      <c r="G16" s="10"/>
      <c r="H16" s="10"/>
      <c r="I16" s="7" t="n">
        <f aca="false">VLOOKUP($A16, prelevements,10,FALSE())</f>
        <v>-16</v>
      </c>
      <c r="J16" s="7" t="n">
        <f aca="false">VLOOKUP($A16, prelevements,11,FALSE())</f>
        <v>25</v>
      </c>
      <c r="K16" s="7" t="n">
        <f aca="false">VLOOKUP($A16, prelevements,12,FALSE())</f>
        <v>49</v>
      </c>
      <c r="L16" s="7" t="str">
        <f aca="false">VLOOKUP($A16, prelevements,13,FALSE())</f>
        <v/>
      </c>
      <c r="M16" s="7" t="str">
        <f aca="false">VLOOKUP($A16, prelevements,15,FALSE())</f>
        <v>lactation</v>
      </c>
    </row>
    <row r="17" customFormat="false" ht="13.2" hidden="false" customHeight="false" outlineLevel="0" collapsed="false">
      <c r="A17" s="1" t="s">
        <v>32</v>
      </c>
      <c r="B17" s="1" t="s">
        <v>28</v>
      </c>
      <c r="C17" s="1" t="str">
        <f aca="false">VLOOKUP(B17,eleveur,2,FALSE())</f>
        <v>PAMPILLES</v>
      </c>
      <c r="D17" s="1" t="s">
        <v>17</v>
      </c>
      <c r="E17" s="8" t="n">
        <v>55.6376104424457</v>
      </c>
      <c r="F17" s="5" t="n">
        <v>505.792903667327</v>
      </c>
      <c r="G17" s="10"/>
      <c r="H17" s="10"/>
      <c r="I17" s="7" t="n">
        <f aca="false">VLOOKUP($A17, prelevements,10,FALSE())</f>
        <v>-39</v>
      </c>
      <c r="J17" s="7" t="n">
        <f aca="false">VLOOKUP($A17, prelevements,11,FALSE())</f>
        <v>2</v>
      </c>
      <c r="K17" s="7" t="n">
        <f aca="false">VLOOKUP($A17, prelevements,12,FALSE())</f>
        <v>26</v>
      </c>
      <c r="L17" s="7" t="str">
        <f aca="false">VLOOKUP($A17, prelevements,13,FALSE())</f>
        <v/>
      </c>
      <c r="M17" s="7" t="str">
        <f aca="false">VLOOKUP($A17, prelevements,15,FALSE())</f>
        <v>lactation</v>
      </c>
    </row>
    <row r="18" customFormat="false" ht="13.2" hidden="false" customHeight="false" outlineLevel="0" collapsed="false">
      <c r="A18" s="1" t="s">
        <v>33</v>
      </c>
      <c r="B18" s="1" t="s">
        <v>28</v>
      </c>
      <c r="C18" s="1" t="str">
        <f aca="false">VLOOKUP(B18,eleveur,2,FALSE())</f>
        <v>PAMPILLES</v>
      </c>
      <c r="D18" s="1" t="s">
        <v>17</v>
      </c>
      <c r="E18" s="8" t="n">
        <v>25.3936101563427</v>
      </c>
      <c r="F18" s="5" t="n">
        <v>337.800645533337</v>
      </c>
      <c r="G18" s="2"/>
      <c r="H18" s="2"/>
      <c r="I18" s="7" t="n">
        <f aca="false">VLOOKUP($A18, prelevements,10,FALSE())</f>
        <v>-20</v>
      </c>
      <c r="J18" s="7" t="n">
        <f aca="false">VLOOKUP($A18, prelevements,11,FALSE())</f>
        <v>21</v>
      </c>
      <c r="K18" s="7" t="n">
        <f aca="false">VLOOKUP($A18, prelevements,12,FALSE())</f>
        <v>45</v>
      </c>
      <c r="L18" s="7" t="str">
        <f aca="false">VLOOKUP($A18, prelevements,13,FALSE())</f>
        <v/>
      </c>
      <c r="M18" s="7" t="str">
        <f aca="false">VLOOKUP($A18, prelevements,15,FALSE())</f>
        <v>lactation</v>
      </c>
    </row>
    <row r="19" customFormat="false" ht="13.2" hidden="false" customHeight="false" outlineLevel="0" collapsed="false">
      <c r="A19" s="1" t="s">
        <v>34</v>
      </c>
      <c r="B19" s="1" t="s">
        <v>28</v>
      </c>
      <c r="C19" s="1" t="str">
        <f aca="false">VLOOKUP(B19,eleveur,2,FALSE())</f>
        <v>PAMPILLES</v>
      </c>
      <c r="D19" s="1" t="s">
        <v>15</v>
      </c>
      <c r="E19" s="5" t="n">
        <v>80.5486679144711</v>
      </c>
      <c r="F19" s="5" t="n">
        <v>190.203613626478</v>
      </c>
      <c r="G19" s="2"/>
      <c r="H19" s="2"/>
      <c r="I19" s="7" t="n">
        <f aca="false">VLOOKUP($A19, prelevements,10,FALSE())</f>
        <v>-19</v>
      </c>
      <c r="J19" s="7" t="n">
        <f aca="false">VLOOKUP($A19, prelevements,11,FALSE())</f>
        <v>22</v>
      </c>
      <c r="K19" s="7" t="n">
        <f aca="false">VLOOKUP($A19, prelevements,12,FALSE())</f>
        <v>46</v>
      </c>
      <c r="L19" s="7" t="str">
        <f aca="false">VLOOKUP($A19, prelevements,13,FALSE())</f>
        <v/>
      </c>
      <c r="M19" s="7" t="str">
        <f aca="false">VLOOKUP($A19, prelevements,15,FALSE())</f>
        <v>pas de lait</v>
      </c>
    </row>
    <row r="20" customFormat="false" ht="13.2" hidden="false" customHeight="false" outlineLevel="0" collapsed="false">
      <c r="A20" s="1" t="s">
        <v>35</v>
      </c>
      <c r="B20" s="1" t="s">
        <v>28</v>
      </c>
      <c r="C20" s="1" t="str">
        <f aca="false">VLOOKUP(B20,eleveur,2,FALSE())</f>
        <v>PAMPILLES</v>
      </c>
      <c r="D20" s="1" t="s">
        <v>17</v>
      </c>
      <c r="E20" s="5" t="n">
        <v>202.705338685385</v>
      </c>
      <c r="F20" s="5" t="n">
        <v>181.079433472235</v>
      </c>
      <c r="G20" s="10"/>
      <c r="H20" s="10"/>
      <c r="I20" s="7" t="n">
        <f aca="false">VLOOKUP($A20, prelevements,10,FALSE())</f>
        <v>-16</v>
      </c>
      <c r="J20" s="7" t="n">
        <f aca="false">VLOOKUP($A20, prelevements,11,FALSE())</f>
        <v>25</v>
      </c>
      <c r="K20" s="7" t="n">
        <f aca="false">VLOOKUP($A20, prelevements,12,FALSE())</f>
        <v>49</v>
      </c>
      <c r="L20" s="7" t="str">
        <f aca="false">VLOOKUP($A20, prelevements,13,FALSE())</f>
        <v/>
      </c>
      <c r="M20" s="7" t="str">
        <f aca="false">VLOOKUP($A20, prelevements,15,FALSE())</f>
        <v>lactation</v>
      </c>
    </row>
    <row r="21" customFormat="false" ht="13.2" hidden="false" customHeight="false" outlineLevel="0" collapsed="false">
      <c r="A21" s="1" t="s">
        <v>36</v>
      </c>
      <c r="B21" s="1" t="s">
        <v>28</v>
      </c>
      <c r="C21" s="1" t="str">
        <f aca="false">VLOOKUP(B21,eleveur,2,FALSE())</f>
        <v>PAMPILLES</v>
      </c>
      <c r="D21" s="1" t="s">
        <v>15</v>
      </c>
      <c r="E21" s="5" t="n">
        <v>89.2434748849843</v>
      </c>
      <c r="F21" s="5" t="n">
        <v>601.328437047039</v>
      </c>
      <c r="G21" s="10"/>
      <c r="H21" s="10"/>
      <c r="I21" s="7" t="n">
        <f aca="false">VLOOKUP($A21, prelevements,10,FALSE())</f>
        <v>-19</v>
      </c>
      <c r="J21" s="7" t="n">
        <f aca="false">VLOOKUP($A21, prelevements,11,FALSE())</f>
        <v>22</v>
      </c>
      <c r="K21" s="7" t="n">
        <f aca="false">VLOOKUP($A21, prelevements,12,FALSE())</f>
        <v>46</v>
      </c>
      <c r="L21" s="7" t="str">
        <f aca="false">VLOOKUP($A21, prelevements,13,FALSE())</f>
        <v/>
      </c>
      <c r="M21" s="7" t="str">
        <f aca="false">VLOOKUP($A21, prelevements,15,FALSE())</f>
        <v>induction</v>
      </c>
    </row>
    <row r="22" customFormat="false" ht="13.2" hidden="false" customHeight="false" outlineLevel="0" collapsed="false">
      <c r="A22" s="1" t="s">
        <v>37</v>
      </c>
      <c r="B22" s="1" t="s">
        <v>28</v>
      </c>
      <c r="C22" s="1" t="str">
        <f aca="false">VLOOKUP(B22,eleveur,2,FALSE())</f>
        <v>PAMPILLES</v>
      </c>
      <c r="D22" s="1" t="s">
        <v>17</v>
      </c>
      <c r="E22" s="5" t="n">
        <v>172.971245712148</v>
      </c>
      <c r="F22" s="5" t="n">
        <v>212.208989292591</v>
      </c>
      <c r="G22" s="10"/>
      <c r="H22" s="10"/>
      <c r="I22" s="7" t="n">
        <f aca="false">VLOOKUP($A22, prelevements,10,FALSE())</f>
        <v>-14</v>
      </c>
      <c r="J22" s="7" t="n">
        <f aca="false">VLOOKUP($A22, prelevements,11,FALSE())</f>
        <v>27</v>
      </c>
      <c r="K22" s="7" t="n">
        <f aca="false">VLOOKUP($A22, prelevements,12,FALSE())</f>
        <v>51</v>
      </c>
      <c r="L22" s="7" t="str">
        <f aca="false">VLOOKUP($A22, prelevements,13,FALSE())</f>
        <v/>
      </c>
      <c r="M22" s="7" t="str">
        <f aca="false">VLOOKUP($A22, prelevements,15,FALSE())</f>
        <v>lactation</v>
      </c>
    </row>
    <row r="23" customFormat="false" ht="13.2" hidden="false" customHeight="false" outlineLevel="0" collapsed="false">
      <c r="A23" s="1" t="s">
        <v>38</v>
      </c>
      <c r="B23" s="1" t="s">
        <v>39</v>
      </c>
      <c r="C23" s="1" t="str">
        <f aca="false">VLOOKUP(B23,eleveur,2,FALSE())</f>
        <v>VAUTRIN</v>
      </c>
      <c r="D23" s="1" t="s">
        <v>17</v>
      </c>
      <c r="E23" s="8" t="n">
        <v>5.43935834324345</v>
      </c>
      <c r="F23" s="6"/>
      <c r="G23" s="10"/>
      <c r="H23" s="10"/>
      <c r="I23" s="7" t="n">
        <f aca="false">VLOOKUP($A23, prelevements,10,FALSE())</f>
        <v>-76</v>
      </c>
      <c r="J23" s="7" t="str">
        <f aca="false">VLOOKUP($A23, prelevements,11,FALSE())</f>
        <v/>
      </c>
      <c r="K23" s="7" t="str">
        <f aca="false">VLOOKUP($A23, prelevements,12,FALSE())</f>
        <v/>
      </c>
      <c r="L23" s="7" t="str">
        <f aca="false">VLOOKUP($A23, prelevements,13,FALSE())</f>
        <v/>
      </c>
      <c r="M23" s="7" t="str">
        <f aca="false">VLOOKUP($A23, prelevements,15,FALSE())</f>
        <v>lactation</v>
      </c>
    </row>
    <row r="24" customFormat="false" ht="13.2" hidden="false" customHeight="false" outlineLevel="0" collapsed="false">
      <c r="A24" s="1" t="s">
        <v>40</v>
      </c>
      <c r="B24" s="1" t="s">
        <v>39</v>
      </c>
      <c r="C24" s="1" t="str">
        <f aca="false">VLOOKUP(B24,eleveur,2,FALSE())</f>
        <v>VAUTRIN</v>
      </c>
      <c r="D24" s="1" t="s">
        <v>15</v>
      </c>
      <c r="E24" s="8" t="n">
        <v>9.4230630472015</v>
      </c>
      <c r="F24" s="6"/>
      <c r="G24" s="10"/>
      <c r="H24" s="10"/>
      <c r="I24" s="7" t="n">
        <f aca="false">VLOOKUP($A24, prelevements,10,FALSE())</f>
        <v>-71</v>
      </c>
      <c r="J24" s="7" t="str">
        <f aca="false">VLOOKUP($A24, prelevements,11,FALSE())</f>
        <v/>
      </c>
      <c r="K24" s="7" t="str">
        <f aca="false">VLOOKUP($A24, prelevements,12,FALSE())</f>
        <v/>
      </c>
      <c r="L24" s="7" t="str">
        <f aca="false">VLOOKUP($A24, prelevements,13,FALSE())</f>
        <v/>
      </c>
      <c r="M24" s="7" t="str">
        <f aca="false">VLOOKUP($A24, prelevements,15,FALSE())</f>
        <v>pas de lait</v>
      </c>
    </row>
    <row r="25" customFormat="false" ht="13.2" hidden="false" customHeight="false" outlineLevel="0" collapsed="false">
      <c r="A25" s="1" t="s">
        <v>41</v>
      </c>
      <c r="B25" s="1" t="s">
        <v>39</v>
      </c>
      <c r="C25" s="1" t="str">
        <f aca="false">VLOOKUP(B25,eleveur,2,FALSE())</f>
        <v>VAUTRIN</v>
      </c>
      <c r="D25" s="1" t="s">
        <v>17</v>
      </c>
      <c r="E25" s="8" t="n">
        <v>43.9723226770439</v>
      </c>
      <c r="F25" s="6"/>
      <c r="G25" s="2"/>
      <c r="H25" s="2"/>
      <c r="I25" s="7" t="n">
        <f aca="false">VLOOKUP($A25, prelevements,10,FALSE())</f>
        <v>-71</v>
      </c>
      <c r="J25" s="7" t="str">
        <f aca="false">VLOOKUP($A25, prelevements,11,FALSE())</f>
        <v/>
      </c>
      <c r="K25" s="7" t="str">
        <f aca="false">VLOOKUP($A25, prelevements,12,FALSE())</f>
        <v/>
      </c>
      <c r="L25" s="7" t="str">
        <f aca="false">VLOOKUP($A25, prelevements,13,FALSE())</f>
        <v/>
      </c>
      <c r="M25" s="7" t="str">
        <f aca="false">VLOOKUP($A25, prelevements,15,FALSE())</f>
        <v>lactation</v>
      </c>
    </row>
    <row r="26" customFormat="false" ht="13.2" hidden="false" customHeight="false" outlineLevel="0" collapsed="false">
      <c r="A26" s="1" t="s">
        <v>42</v>
      </c>
      <c r="B26" s="1" t="s">
        <v>39</v>
      </c>
      <c r="C26" s="1" t="str">
        <f aca="false">VLOOKUP(B26,eleveur,2,FALSE())</f>
        <v>VAUTRIN</v>
      </c>
      <c r="D26" s="1" t="s">
        <v>17</v>
      </c>
      <c r="E26" s="8" t="n">
        <v>7.42227862189521</v>
      </c>
      <c r="F26" s="6"/>
      <c r="G26" s="10"/>
      <c r="H26" s="10"/>
      <c r="I26" s="7" t="n">
        <f aca="false">VLOOKUP($A26, prelevements,10,FALSE())</f>
        <v>-72</v>
      </c>
      <c r="J26" s="7" t="str">
        <f aca="false">VLOOKUP($A26, prelevements,11,FALSE())</f>
        <v/>
      </c>
      <c r="K26" s="7" t="str">
        <f aca="false">VLOOKUP($A26, prelevements,12,FALSE())</f>
        <v/>
      </c>
      <c r="L26" s="7" t="str">
        <f aca="false">VLOOKUP($A26, prelevements,13,FALSE())</f>
        <v/>
      </c>
      <c r="M26" s="7" t="str">
        <f aca="false">VLOOKUP($A26, prelevements,15,FALSE())</f>
        <v>lactation</v>
      </c>
    </row>
    <row r="27" customFormat="false" ht="13.2" hidden="false" customHeight="false" outlineLevel="0" collapsed="false">
      <c r="A27" s="1" t="s">
        <v>43</v>
      </c>
      <c r="B27" s="1" t="s">
        <v>39</v>
      </c>
      <c r="C27" s="1" t="str">
        <f aca="false">VLOOKUP(B27,eleveur,2,FALSE())</f>
        <v>VAUTRIN</v>
      </c>
      <c r="D27" s="1" t="s">
        <v>15</v>
      </c>
      <c r="E27" s="8" t="n">
        <v>20.1550863064336</v>
      </c>
      <c r="F27" s="6"/>
      <c r="G27" s="10"/>
      <c r="H27" s="10"/>
      <c r="I27" s="7" t="n">
        <f aca="false">VLOOKUP($A27, prelevements,10,FALSE())</f>
        <v>-71</v>
      </c>
      <c r="J27" s="7" t="str">
        <f aca="false">VLOOKUP($A27, prelevements,11,FALSE())</f>
        <v/>
      </c>
      <c r="K27" s="7" t="str">
        <f aca="false">VLOOKUP($A27, prelevements,12,FALSE())</f>
        <v/>
      </c>
      <c r="L27" s="7" t="str">
        <f aca="false">VLOOKUP($A27, prelevements,13,FALSE())</f>
        <v/>
      </c>
      <c r="M27" s="7" t="str">
        <f aca="false">VLOOKUP($A27, prelevements,15,FALSE())</f>
        <v>pas de lait</v>
      </c>
    </row>
    <row r="28" customFormat="false" ht="13.2" hidden="false" customHeight="false" outlineLevel="0" collapsed="false">
      <c r="A28" s="1" t="s">
        <v>44</v>
      </c>
      <c r="B28" s="1" t="s">
        <v>39</v>
      </c>
      <c r="C28" s="1" t="str">
        <f aca="false">VLOOKUP(B28,eleveur,2,FALSE())</f>
        <v>VAUTRIN</v>
      </c>
      <c r="D28" s="1" t="s">
        <v>15</v>
      </c>
      <c r="E28" s="8" t="n">
        <v>11.6560813790165</v>
      </c>
      <c r="F28" s="6"/>
      <c r="G28" s="10"/>
      <c r="H28" s="10"/>
      <c r="I28" s="7" t="n">
        <f aca="false">VLOOKUP($A28, prelevements,10,FALSE())</f>
        <v>-71</v>
      </c>
      <c r="J28" s="7" t="str">
        <f aca="false">VLOOKUP($A28, prelevements,11,FALSE())</f>
        <v/>
      </c>
      <c r="K28" s="7" t="str">
        <f aca="false">VLOOKUP($A28, prelevements,12,FALSE())</f>
        <v/>
      </c>
      <c r="L28" s="7" t="str">
        <f aca="false">VLOOKUP($A28, prelevements,13,FALSE())</f>
        <v/>
      </c>
      <c r="M28" s="7" t="str">
        <f aca="false">VLOOKUP($A28, prelevements,15,FALSE())</f>
        <v>pas de lait</v>
      </c>
    </row>
    <row r="29" customFormat="false" ht="13.2" hidden="false" customHeight="false" outlineLevel="0" collapsed="false">
      <c r="A29" s="1" t="s">
        <v>45</v>
      </c>
      <c r="B29" s="1" t="s">
        <v>39</v>
      </c>
      <c r="C29" s="1" t="str">
        <f aca="false">VLOOKUP(B29,eleveur,2,FALSE())</f>
        <v>VAUTRIN</v>
      </c>
      <c r="D29" s="1" t="s">
        <v>17</v>
      </c>
      <c r="E29" s="8" t="n">
        <v>59.2283039200043</v>
      </c>
      <c r="F29" s="6"/>
      <c r="G29" s="10"/>
      <c r="H29" s="10"/>
      <c r="I29" s="7" t="n">
        <f aca="false">VLOOKUP($A29, prelevements,10,FALSE())</f>
        <v>-71</v>
      </c>
      <c r="J29" s="7" t="str">
        <f aca="false">VLOOKUP($A29, prelevements,11,FALSE())</f>
        <v/>
      </c>
      <c r="K29" s="7" t="str">
        <f aca="false">VLOOKUP($A29, prelevements,12,FALSE())</f>
        <v/>
      </c>
      <c r="L29" s="7" t="str">
        <f aca="false">VLOOKUP($A29, prelevements,13,FALSE())</f>
        <v/>
      </c>
      <c r="M29" s="7" t="str">
        <f aca="false">VLOOKUP($A29, prelevements,15,FALSE())</f>
        <v>lactation</v>
      </c>
    </row>
    <row r="30" customFormat="false" ht="13.2" hidden="false" customHeight="false" outlineLevel="0" collapsed="false">
      <c r="A30" s="1" t="s">
        <v>46</v>
      </c>
      <c r="B30" s="1" t="s">
        <v>39</v>
      </c>
      <c r="C30" s="1" t="str">
        <f aca="false">VLOOKUP(B30,eleveur,2,FALSE())</f>
        <v>VAUTRIN</v>
      </c>
      <c r="D30" s="1" t="s">
        <v>15</v>
      </c>
      <c r="E30" s="8" t="n">
        <v>10.9193224860466</v>
      </c>
      <c r="F30" s="6"/>
      <c r="G30" s="2"/>
      <c r="H30" s="2"/>
      <c r="I30" s="7" t="n">
        <f aca="false">VLOOKUP($A30, prelevements,10,FALSE())</f>
        <v>-71</v>
      </c>
      <c r="J30" s="7" t="str">
        <f aca="false">VLOOKUP($A30, prelevements,11,FALSE())</f>
        <v/>
      </c>
      <c r="K30" s="7" t="str">
        <f aca="false">VLOOKUP($A30, prelevements,12,FALSE())</f>
        <v/>
      </c>
      <c r="L30" s="7" t="str">
        <f aca="false">VLOOKUP($A30, prelevements,13,FALSE())</f>
        <v/>
      </c>
      <c r="M30" s="7" t="str">
        <f aca="false">VLOOKUP($A30, prelevements,15,FALSE())</f>
        <v>pas de lait</v>
      </c>
    </row>
    <row r="31" customFormat="false" ht="13.2" hidden="false" customHeight="false" outlineLevel="0" collapsed="false">
      <c r="A31" s="1" t="s">
        <v>47</v>
      </c>
      <c r="B31" s="1" t="s">
        <v>39</v>
      </c>
      <c r="C31" s="1" t="str">
        <f aca="false">VLOOKUP(B31,eleveur,2,FALSE())</f>
        <v>VAUTRIN</v>
      </c>
      <c r="D31" s="1" t="s">
        <v>15</v>
      </c>
      <c r="E31" s="8" t="n">
        <v>11.5534996922821</v>
      </c>
      <c r="F31" s="6"/>
      <c r="G31" s="10"/>
      <c r="H31" s="10"/>
      <c r="I31" s="7" t="n">
        <f aca="false">VLOOKUP($A31, prelevements,10,FALSE())</f>
        <v>-71</v>
      </c>
      <c r="J31" s="7" t="str">
        <f aca="false">VLOOKUP($A31, prelevements,11,FALSE())</f>
        <v/>
      </c>
      <c r="K31" s="7" t="str">
        <f aca="false">VLOOKUP($A31, prelevements,12,FALSE())</f>
        <v/>
      </c>
      <c r="L31" s="7" t="str">
        <f aca="false">VLOOKUP($A31, prelevements,13,FALSE())</f>
        <v/>
      </c>
      <c r="M31" s="7" t="str">
        <f aca="false">VLOOKUP($A31, prelevements,15,FALSE())</f>
        <v>pas de lait</v>
      </c>
    </row>
    <row r="32" customFormat="false" ht="13.2" hidden="false" customHeight="false" outlineLevel="0" collapsed="false">
      <c r="A32" s="1" t="s">
        <v>48</v>
      </c>
      <c r="B32" s="1" t="s">
        <v>39</v>
      </c>
      <c r="C32" s="1" t="str">
        <f aca="false">VLOOKUP(B32,eleveur,2,FALSE())</f>
        <v>VAUTRIN</v>
      </c>
      <c r="D32" s="1" t="s">
        <v>15</v>
      </c>
      <c r="E32" s="8" t="n">
        <v>2.32666794522228</v>
      </c>
      <c r="F32" s="6"/>
      <c r="G32" s="2"/>
      <c r="H32" s="2"/>
      <c r="I32" s="7" t="n">
        <f aca="false">VLOOKUP($A32, prelevements,10,FALSE())</f>
        <v>-71</v>
      </c>
      <c r="J32" s="7" t="str">
        <f aca="false">VLOOKUP($A32, prelevements,11,FALSE())</f>
        <v/>
      </c>
      <c r="K32" s="7" t="str">
        <f aca="false">VLOOKUP($A32, prelevements,12,FALSE())</f>
        <v/>
      </c>
      <c r="L32" s="7" t="str">
        <f aca="false">VLOOKUP($A32, prelevements,13,FALSE())</f>
        <v/>
      </c>
      <c r="M32" s="7" t="str">
        <f aca="false">VLOOKUP($A32, prelevements,15,FALSE())</f>
        <v>pas de lait</v>
      </c>
    </row>
    <row r="33" customFormat="false" ht="13.2" hidden="false" customHeight="false" outlineLevel="0" collapsed="false">
      <c r="A33" s="1" t="s">
        <v>49</v>
      </c>
      <c r="B33" s="1" t="s">
        <v>39</v>
      </c>
      <c r="C33" s="1" t="str">
        <f aca="false">VLOOKUP(B33,eleveur,2,FALSE())</f>
        <v>VAUTRIN</v>
      </c>
      <c r="D33" s="1" t="s">
        <v>15</v>
      </c>
      <c r="E33" s="8" t="n">
        <v>2.82686405154885</v>
      </c>
      <c r="F33" s="6"/>
      <c r="G33" s="10"/>
      <c r="H33" s="10"/>
      <c r="I33" s="7" t="n">
        <f aca="false">VLOOKUP($A33, prelevements,10,FALSE())</f>
        <v>-71</v>
      </c>
      <c r="J33" s="7" t="str">
        <f aca="false">VLOOKUP($A33, prelevements,11,FALSE())</f>
        <v/>
      </c>
      <c r="K33" s="7" t="str">
        <f aca="false">VLOOKUP($A33, prelevements,12,FALSE())</f>
        <v/>
      </c>
      <c r="L33" s="7" t="str">
        <f aca="false">VLOOKUP($A33, prelevements,13,FALSE())</f>
        <v/>
      </c>
      <c r="M33" s="7" t="str">
        <f aca="false">VLOOKUP($A33, prelevements,15,FALSE())</f>
        <v>pas de lait</v>
      </c>
    </row>
    <row r="34" customFormat="false" ht="13.2" hidden="false" customHeight="false" outlineLevel="0" collapsed="false">
      <c r="A34" s="1" t="s">
        <v>50</v>
      </c>
      <c r="B34" s="1" t="s">
        <v>51</v>
      </c>
      <c r="C34" s="1" t="str">
        <f aca="false">VLOOKUP(B34,eleveur,2,FALSE())</f>
        <v>VIGNON</v>
      </c>
      <c r="D34" s="1" t="s">
        <v>17</v>
      </c>
      <c r="E34" s="8" t="n">
        <v>51.9933245249236</v>
      </c>
      <c r="F34" s="5" t="n">
        <v>502.572604789359</v>
      </c>
      <c r="I34" s="7" t="str">
        <f aca="false">VLOOKUP($A34, prelevements,10,FALSE())</f>
        <v/>
      </c>
      <c r="J34" s="7" t="str">
        <f aca="false">VLOOKUP($A34, prelevements,11,FALSE())</f>
        <v/>
      </c>
      <c r="K34" s="7" t="str">
        <f aca="false">VLOOKUP($A34, prelevements,12,FALSE())</f>
        <v/>
      </c>
      <c r="L34" s="7" t="str">
        <f aca="false">VLOOKUP($A34, prelevements,13,FALSE())</f>
        <v/>
      </c>
      <c r="M34" s="7" t="str">
        <f aca="false">VLOOKUP($A34, prelevements,15,FALSE())</f>
        <v>lactation</v>
      </c>
    </row>
    <row r="35" customFormat="false" ht="13.2" hidden="false" customHeight="false" outlineLevel="0" collapsed="false">
      <c r="A35" s="1" t="s">
        <v>52</v>
      </c>
      <c r="B35" s="1" t="s">
        <v>51</v>
      </c>
      <c r="C35" s="1" t="str">
        <f aca="false">VLOOKUP(B35,eleveur,2,FALSE())</f>
        <v>VIGNON</v>
      </c>
      <c r="D35" s="1" t="s">
        <v>15</v>
      </c>
      <c r="E35" s="5" t="n">
        <v>51.5659780127605</v>
      </c>
      <c r="F35" s="5" t="n">
        <v>222.406602406156</v>
      </c>
      <c r="I35" s="7" t="n">
        <f aca="false">VLOOKUP($A35, prelevements,10,FALSE())</f>
        <v>-10</v>
      </c>
      <c r="J35" s="7" t="n">
        <f aca="false">VLOOKUP($A35, prelevements,11,FALSE())</f>
        <v>14</v>
      </c>
      <c r="K35" s="7" t="n">
        <f aca="false">VLOOKUP($A35, prelevements,12,FALSE())</f>
        <v>39</v>
      </c>
      <c r="L35" s="7" t="str">
        <f aca="false">VLOOKUP($A35, prelevements,13,FALSE())</f>
        <v/>
      </c>
      <c r="M35" s="7" t="str">
        <f aca="false">VLOOKUP($A35, prelevements,15,FALSE())</f>
        <v>induction</v>
      </c>
    </row>
    <row r="36" customFormat="false" ht="13.2" hidden="false" customHeight="false" outlineLevel="0" collapsed="false">
      <c r="A36" s="1" t="s">
        <v>53</v>
      </c>
      <c r="B36" s="1" t="s">
        <v>51</v>
      </c>
      <c r="C36" s="1" t="str">
        <f aca="false">VLOOKUP(B36,eleveur,2,FALSE())</f>
        <v>VIGNON</v>
      </c>
      <c r="D36" s="1" t="s">
        <v>15</v>
      </c>
      <c r="E36" s="8" t="n">
        <v>4.27818881069962</v>
      </c>
      <c r="F36" s="5" t="n">
        <v>570.198881226683</v>
      </c>
      <c r="I36" s="7" t="n">
        <f aca="false">VLOOKUP($A36, prelevements,10,FALSE())</f>
        <v>-10</v>
      </c>
      <c r="J36" s="7" t="n">
        <f aca="false">VLOOKUP($A36, prelevements,11,FALSE())</f>
        <v>14</v>
      </c>
      <c r="K36" s="7" t="n">
        <f aca="false">VLOOKUP($A36, prelevements,12,FALSE())</f>
        <v>39</v>
      </c>
      <c r="L36" s="7" t="str">
        <f aca="false">VLOOKUP($A36, prelevements,13,FALSE())</f>
        <v/>
      </c>
      <c r="M36" s="7" t="str">
        <f aca="false">VLOOKUP($A36, prelevements,15,FALSE())</f>
        <v>pas de lait</v>
      </c>
    </row>
    <row r="37" customFormat="false" ht="13.2" hidden="false" customHeight="false" outlineLevel="0" collapsed="false">
      <c r="A37" s="1" t="s">
        <v>54</v>
      </c>
      <c r="B37" s="1" t="s">
        <v>51</v>
      </c>
      <c r="C37" s="1" t="str">
        <f aca="false">VLOOKUP(B37,eleveur,2,FALSE())</f>
        <v>VIGNON</v>
      </c>
      <c r="D37" s="1" t="s">
        <v>17</v>
      </c>
      <c r="E37" s="8" t="n">
        <v>40.5245423727215</v>
      </c>
      <c r="F37" s="5" t="n">
        <v>335.117063135031</v>
      </c>
      <c r="I37" s="7" t="n">
        <f aca="false">VLOOKUP($A37, prelevements,10,FALSE())</f>
        <v>-13</v>
      </c>
      <c r="J37" s="7" t="n">
        <f aca="false">VLOOKUP($A37, prelevements,11,FALSE())</f>
        <v>11</v>
      </c>
      <c r="K37" s="7" t="n">
        <f aca="false">VLOOKUP($A37, prelevements,12,FALSE())</f>
        <v>36</v>
      </c>
      <c r="L37" s="7" t="str">
        <f aca="false">VLOOKUP($A37, prelevements,13,FALSE())</f>
        <v/>
      </c>
      <c r="M37" s="7" t="str">
        <f aca="false">VLOOKUP($A37, prelevements,15,FALSE())</f>
        <v>lactation</v>
      </c>
    </row>
    <row r="38" customFormat="false" ht="13.2" hidden="false" customHeight="false" outlineLevel="0" collapsed="false">
      <c r="A38" s="1" t="s">
        <v>55</v>
      </c>
      <c r="B38" s="1" t="s">
        <v>51</v>
      </c>
      <c r="C38" s="1" t="str">
        <f aca="false">VLOOKUP(B38,eleveur,2,FALSE())</f>
        <v>VIGNON</v>
      </c>
      <c r="D38" s="1" t="s">
        <v>17</v>
      </c>
      <c r="E38" s="5" t="n">
        <v>248.970299232189</v>
      </c>
      <c r="F38" s="5" t="n">
        <v>327.603032419772</v>
      </c>
      <c r="I38" s="7" t="n">
        <f aca="false">VLOOKUP($A38, prelevements,10,FALSE())</f>
        <v>-15</v>
      </c>
      <c r="J38" s="7" t="n">
        <f aca="false">VLOOKUP($A38, prelevements,11,FALSE())</f>
        <v>9</v>
      </c>
      <c r="K38" s="7" t="n">
        <f aca="false">VLOOKUP($A38, prelevements,12,FALSE())</f>
        <v>34</v>
      </c>
      <c r="L38" s="7" t="str">
        <f aca="false">VLOOKUP($A38, prelevements,13,FALSE())</f>
        <v/>
      </c>
      <c r="M38" s="7" t="str">
        <f aca="false">VLOOKUP($A38, prelevements,15,FALSE())</f>
        <v>lactation</v>
      </c>
    </row>
    <row r="39" customFormat="false" ht="13.2" hidden="false" customHeight="false" outlineLevel="0" collapsed="false">
      <c r="A39" s="1" t="s">
        <v>56</v>
      </c>
      <c r="B39" s="1" t="s">
        <v>51</v>
      </c>
      <c r="C39" s="1" t="str">
        <f aca="false">VLOOKUP(B39,eleveur,2,FALSE())</f>
        <v>VIGNON</v>
      </c>
      <c r="D39" s="1" t="s">
        <v>17</v>
      </c>
      <c r="E39" s="8" t="n">
        <v>16.4972651223916</v>
      </c>
      <c r="F39" s="5" t="n">
        <v>460.708719375777</v>
      </c>
      <c r="I39" s="7" t="n">
        <f aca="false">VLOOKUP($A39, prelevements,10,FALSE())</f>
        <v>-33</v>
      </c>
      <c r="J39" s="7" t="n">
        <f aca="false">VLOOKUP($A39, prelevements,11,FALSE())</f>
        <v>-9</v>
      </c>
      <c r="K39" s="7" t="n">
        <f aca="false">VLOOKUP($A39, prelevements,12,FALSE())</f>
        <v>16</v>
      </c>
      <c r="L39" s="7" t="str">
        <f aca="false">VLOOKUP($A39, prelevements,13,FALSE())</f>
        <v/>
      </c>
      <c r="M39" s="7" t="str">
        <f aca="false">VLOOKUP($A39, prelevements,15,FALSE())</f>
        <v>lactation</v>
      </c>
    </row>
    <row r="40" customFormat="false" ht="13.2" hidden="false" customHeight="false" outlineLevel="0" collapsed="false">
      <c r="A40" s="1" t="s">
        <v>57</v>
      </c>
      <c r="B40" s="1" t="s">
        <v>51</v>
      </c>
      <c r="C40" s="1" t="str">
        <f aca="false">VLOOKUP(B40,eleveur,2,FALSE())</f>
        <v>VIGNON</v>
      </c>
      <c r="D40" s="1" t="s">
        <v>15</v>
      </c>
      <c r="E40" s="8" t="n">
        <v>42.1501797182828</v>
      </c>
      <c r="F40" s="5" t="n">
        <v>303.450790835013</v>
      </c>
      <c r="I40" s="7" t="n">
        <f aca="false">VLOOKUP($A40, prelevements,10,FALSE())</f>
        <v>-10</v>
      </c>
      <c r="J40" s="7" t="n">
        <f aca="false">VLOOKUP($A40, prelevements,11,FALSE())</f>
        <v>14</v>
      </c>
      <c r="K40" s="7" t="n">
        <f aca="false">VLOOKUP($A40, prelevements,12,FALSE())</f>
        <v>39</v>
      </c>
      <c r="L40" s="7" t="str">
        <f aca="false">VLOOKUP($A40, prelevements,13,FALSE())</f>
        <v/>
      </c>
      <c r="M40" s="7" t="str">
        <f aca="false">VLOOKUP($A40, prelevements,15,FALSE())</f>
        <v>induction</v>
      </c>
    </row>
    <row r="41" customFormat="false" ht="13.2" hidden="false" customHeight="false" outlineLevel="0" collapsed="false">
      <c r="A41" s="1" t="s">
        <v>58</v>
      </c>
      <c r="B41" s="1" t="s">
        <v>51</v>
      </c>
      <c r="C41" s="1" t="str">
        <f aca="false">VLOOKUP(B41,eleveur,2,FALSE())</f>
        <v>VIGNON</v>
      </c>
      <c r="D41" s="1" t="s">
        <v>15</v>
      </c>
      <c r="E41" s="8" t="n">
        <v>23.531410024138</v>
      </c>
      <c r="F41" s="5" t="n">
        <v>861.099213203112</v>
      </c>
      <c r="I41" s="7" t="n">
        <f aca="false">VLOOKUP($A41, prelevements,10,FALSE())</f>
        <v>-10</v>
      </c>
      <c r="J41" s="7" t="n">
        <f aca="false">VLOOKUP($A41, prelevements,11,FALSE())</f>
        <v>14</v>
      </c>
      <c r="K41" s="7" t="n">
        <f aca="false">VLOOKUP($A41, prelevements,12,FALSE())</f>
        <v>39</v>
      </c>
      <c r="L41" s="7" t="str">
        <f aca="false">VLOOKUP($A41, prelevements,13,FALSE())</f>
        <v/>
      </c>
      <c r="M41" s="7" t="str">
        <f aca="false">VLOOKUP($A41, prelevements,15,FALSE())</f>
        <v>induction</v>
      </c>
    </row>
    <row r="42" customFormat="false" ht="13.2" hidden="false" customHeight="false" outlineLevel="0" collapsed="false">
      <c r="A42" s="1" t="s">
        <v>59</v>
      </c>
      <c r="B42" s="1" t="s">
        <v>60</v>
      </c>
      <c r="C42" s="1" t="str">
        <f aca="false">VLOOKUP(B42,eleveur,2,FALSE())</f>
        <v>CHEVA</v>
      </c>
      <c r="D42" s="1" t="s">
        <v>15</v>
      </c>
      <c r="E42" s="8" t="n">
        <v>20.1729504530881</v>
      </c>
      <c r="F42" s="5" t="n">
        <v>219.186303528188</v>
      </c>
      <c r="G42" s="10"/>
      <c r="H42" s="10"/>
      <c r="I42" s="7" t="n">
        <f aca="false">VLOOKUP($A42, prelevements,10,FALSE())</f>
        <v>-10</v>
      </c>
      <c r="J42" s="7" t="n">
        <f aca="false">VLOOKUP($A42, prelevements,11,FALSE())</f>
        <v>18</v>
      </c>
      <c r="K42" s="7" t="n">
        <f aca="false">VLOOKUP($A42, prelevements,12,FALSE())</f>
        <v>46</v>
      </c>
      <c r="L42" s="7" t="str">
        <f aca="false">VLOOKUP($A42, prelevements,13,FALSE())</f>
        <v/>
      </c>
      <c r="M42" s="7" t="str">
        <f aca="false">VLOOKUP($A42, prelevements,15,FALSE())</f>
        <v>pas de lait</v>
      </c>
    </row>
    <row r="43" customFormat="false" ht="13.2" hidden="false" customHeight="false" outlineLevel="0" collapsed="false">
      <c r="A43" s="1" t="s">
        <v>61</v>
      </c>
      <c r="B43" s="1" t="s">
        <v>60</v>
      </c>
      <c r="C43" s="1" t="str">
        <f aca="false">VLOOKUP(B43,eleveur,2,FALSE())</f>
        <v>CHEVA</v>
      </c>
      <c r="D43" s="1" t="s">
        <v>17</v>
      </c>
      <c r="E43" s="8" t="n">
        <v>17.3190158684995</v>
      </c>
      <c r="F43" s="5" t="n">
        <v>134.385099741702</v>
      </c>
      <c r="G43" s="10"/>
      <c r="H43" s="10"/>
      <c r="I43" s="7" t="n">
        <f aca="false">VLOOKUP($A43, prelevements,10,FALSE())</f>
        <v>-38</v>
      </c>
      <c r="J43" s="7" t="n">
        <f aca="false">VLOOKUP($A43, prelevements,11,FALSE())</f>
        <v>-10</v>
      </c>
      <c r="K43" s="7" t="n">
        <f aca="false">VLOOKUP($A43, prelevements,12,FALSE())</f>
        <v>18</v>
      </c>
      <c r="L43" s="7" t="str">
        <f aca="false">VLOOKUP($A43, prelevements,13,FALSE())</f>
        <v/>
      </c>
      <c r="M43" s="7" t="str">
        <f aca="false">VLOOKUP($A43, prelevements,15,FALSE())</f>
        <v>lactation</v>
      </c>
    </row>
    <row r="44" customFormat="false" ht="13.2" hidden="false" customHeight="false" outlineLevel="0" collapsed="false">
      <c r="A44" s="1" t="s">
        <v>62</v>
      </c>
      <c r="B44" s="1" t="s">
        <v>60</v>
      </c>
      <c r="C44" s="1" t="str">
        <f aca="false">VLOOKUP(B44,eleveur,2,FALSE())</f>
        <v>CHEVA</v>
      </c>
      <c r="D44" s="1" t="s">
        <v>17</v>
      </c>
      <c r="E44" s="8" t="n">
        <v>31.8961595385881</v>
      </c>
      <c r="F44" s="5" t="n">
        <v>137.068682140008</v>
      </c>
      <c r="G44" s="10"/>
      <c r="H44" s="10"/>
      <c r="I44" s="7" t="n">
        <f aca="false">VLOOKUP($A44, prelevements,10,FALSE())</f>
        <v>-10</v>
      </c>
      <c r="J44" s="7" t="n">
        <f aca="false">VLOOKUP($A44, prelevements,11,FALSE())</f>
        <v>18</v>
      </c>
      <c r="K44" s="7" t="n">
        <f aca="false">VLOOKUP($A44, prelevements,12,FALSE())</f>
        <v>46</v>
      </c>
      <c r="L44" s="7" t="str">
        <f aca="false">VLOOKUP($A44, prelevements,13,FALSE())</f>
        <v/>
      </c>
      <c r="M44" s="7" t="str">
        <f aca="false">VLOOKUP($A44, prelevements,15,FALSE())</f>
        <v>lactation</v>
      </c>
    </row>
    <row r="45" customFormat="false" ht="13.2" hidden="false" customHeight="false" outlineLevel="0" collapsed="false">
      <c r="A45" s="1" t="s">
        <v>63</v>
      </c>
      <c r="B45" s="1" t="s">
        <v>60</v>
      </c>
      <c r="C45" s="1" t="str">
        <f aca="false">VLOOKUP(B45,eleveur,2,FALSE())</f>
        <v>CHEVA</v>
      </c>
      <c r="D45" s="1" t="s">
        <v>17</v>
      </c>
      <c r="E45" s="8" t="n">
        <v>56.5665460684808</v>
      </c>
      <c r="F45" s="5" t="n">
        <v>126.334352546782</v>
      </c>
      <c r="G45" s="10"/>
      <c r="H45" s="10"/>
      <c r="I45" s="7" t="n">
        <f aca="false">VLOOKUP($A45, prelevements,10,FALSE())</f>
        <v>-12</v>
      </c>
      <c r="J45" s="7" t="n">
        <f aca="false">VLOOKUP($A45, prelevements,11,FALSE())</f>
        <v>16</v>
      </c>
      <c r="K45" s="7" t="n">
        <f aca="false">VLOOKUP($A45, prelevements,12,FALSE())</f>
        <v>44</v>
      </c>
      <c r="L45" s="7" t="str">
        <f aca="false">VLOOKUP($A45, prelevements,13,FALSE())</f>
        <v/>
      </c>
      <c r="M45" s="7" t="str">
        <f aca="false">VLOOKUP($A45, prelevements,15,FALSE())</f>
        <v>lactation</v>
      </c>
    </row>
    <row r="46" customFormat="false" ht="13.2" hidden="false" customHeight="false" outlineLevel="0" collapsed="false">
      <c r="A46" s="1" t="s">
        <v>64</v>
      </c>
      <c r="B46" s="1" t="s">
        <v>60</v>
      </c>
      <c r="C46" s="1" t="str">
        <f aca="false">VLOOKUP(B46,eleveur,2,FALSE())</f>
        <v>CHEVA</v>
      </c>
      <c r="D46" s="1" t="s">
        <v>15</v>
      </c>
      <c r="E46" s="8" t="n">
        <v>28.4172541341493</v>
      </c>
      <c r="F46" s="5" t="n">
        <v>140.825697497637</v>
      </c>
      <c r="G46" s="2"/>
      <c r="H46" s="2"/>
      <c r="I46" s="7" t="n">
        <f aca="false">VLOOKUP($A46, prelevements,10,FALSE())</f>
        <v>-10</v>
      </c>
      <c r="J46" s="7" t="n">
        <f aca="false">VLOOKUP($A46, prelevements,11,FALSE())</f>
        <v>18</v>
      </c>
      <c r="K46" s="7" t="n">
        <f aca="false">VLOOKUP($A46, prelevements,12,FALSE())</f>
        <v>46</v>
      </c>
      <c r="L46" s="7" t="str">
        <f aca="false">VLOOKUP($A46, prelevements,13,FALSE())</f>
        <v/>
      </c>
      <c r="M46" s="7" t="str">
        <f aca="false">VLOOKUP($A46, prelevements,15,FALSE())</f>
        <v>induction</v>
      </c>
    </row>
    <row r="47" customFormat="false" ht="13.2" hidden="false" customHeight="false" outlineLevel="0" collapsed="false">
      <c r="A47" s="1" t="s">
        <v>65</v>
      </c>
      <c r="B47" s="1" t="s">
        <v>60</v>
      </c>
      <c r="C47" s="1" t="str">
        <f aca="false">VLOOKUP(B47,eleveur,2,FALSE())</f>
        <v>CHEVA</v>
      </c>
      <c r="D47" s="1" t="s">
        <v>17</v>
      </c>
      <c r="E47" s="8" t="n">
        <v>21.3563130124211</v>
      </c>
      <c r="F47" s="5" t="n">
        <v>169.808387399348</v>
      </c>
      <c r="G47" s="10"/>
      <c r="H47" s="10"/>
      <c r="I47" s="7" t="n">
        <f aca="false">VLOOKUP($A47, prelevements,10,FALSE())</f>
        <v>-10</v>
      </c>
      <c r="J47" s="7" t="n">
        <f aca="false">VLOOKUP($A47, prelevements,11,FALSE())</f>
        <v>18</v>
      </c>
      <c r="K47" s="7" t="n">
        <f aca="false">VLOOKUP($A47, prelevements,12,FALSE())</f>
        <v>46</v>
      </c>
      <c r="L47" s="7" t="str">
        <f aca="false">VLOOKUP($A47, prelevements,13,FALSE())</f>
        <v/>
      </c>
      <c r="M47" s="7" t="str">
        <f aca="false">VLOOKUP($A47, prelevements,15,FALSE())</f>
        <v>lactation</v>
      </c>
    </row>
    <row r="48" customFormat="false" ht="13.2" hidden="false" customHeight="false" outlineLevel="0" collapsed="false">
      <c r="A48" s="1" t="s">
        <v>66</v>
      </c>
      <c r="B48" s="1" t="s">
        <v>60</v>
      </c>
      <c r="C48" s="1" t="str">
        <f aca="false">VLOOKUP(B48,eleveur,2,FALSE())</f>
        <v>CHEVA</v>
      </c>
      <c r="D48" s="1" t="s">
        <v>17</v>
      </c>
      <c r="E48" s="8" t="n">
        <v>7.69024082171302</v>
      </c>
      <c r="F48" s="5" t="n">
        <v>222.406602406156</v>
      </c>
      <c r="G48" s="10"/>
      <c r="H48" s="10"/>
      <c r="I48" s="7" t="n">
        <f aca="false">VLOOKUP($A48, prelevements,10,FALSE())</f>
        <v>-30</v>
      </c>
      <c r="J48" s="7" t="n">
        <f aca="false">VLOOKUP($A48, prelevements,11,FALSE())</f>
        <v>-2</v>
      </c>
      <c r="K48" s="7" t="n">
        <f aca="false">VLOOKUP($A48, prelevements,12,FALSE())</f>
        <v>26</v>
      </c>
      <c r="L48" s="7" t="str">
        <f aca="false">VLOOKUP($A48, prelevements,13,FALSE())</f>
        <v/>
      </c>
      <c r="M48" s="7" t="str">
        <f aca="false">VLOOKUP($A48, prelevements,15,FALSE())</f>
        <v>lactation</v>
      </c>
    </row>
    <row r="49" customFormat="false" ht="13.2" hidden="false" customHeight="false" outlineLevel="0" collapsed="false">
      <c r="A49" s="1" t="s">
        <v>67</v>
      </c>
      <c r="B49" s="1" t="s">
        <v>60</v>
      </c>
      <c r="C49" s="1" t="str">
        <f aca="false">VLOOKUP(B49,eleveur,2,FALSE())</f>
        <v>CHEVA</v>
      </c>
      <c r="D49" s="1" t="s">
        <v>15</v>
      </c>
      <c r="E49" s="8" t="n">
        <v>7.65018364826935</v>
      </c>
      <c r="F49" s="5" t="n">
        <v>373.223933190983</v>
      </c>
      <c r="G49" s="10"/>
      <c r="H49" s="10"/>
      <c r="I49" s="7" t="n">
        <f aca="false">VLOOKUP($A49, prelevements,10,FALSE())</f>
        <v>-10</v>
      </c>
      <c r="J49" s="7" t="n">
        <f aca="false">VLOOKUP($A49, prelevements,11,FALSE())</f>
        <v>18</v>
      </c>
      <c r="K49" s="7" t="n">
        <f aca="false">VLOOKUP($A49, prelevements,12,FALSE())</f>
        <v>46</v>
      </c>
      <c r="L49" s="7" t="str">
        <f aca="false">VLOOKUP($A49, prelevements,13,FALSE())</f>
        <v/>
      </c>
      <c r="M49" s="7" t="str">
        <f aca="false">VLOOKUP($A49, prelevements,15,FALSE())</f>
        <v>pas de lait</v>
      </c>
    </row>
    <row r="50" customFormat="false" ht="13.2" hidden="false" customHeight="false" outlineLevel="0" collapsed="false">
      <c r="A50" s="1" t="s">
        <v>68</v>
      </c>
      <c r="B50" s="1" t="s">
        <v>60</v>
      </c>
      <c r="C50" s="1" t="str">
        <f aca="false">VLOOKUP(B50,eleveur,2,FALSE())</f>
        <v>CHEVA</v>
      </c>
      <c r="D50" s="1" t="s">
        <v>15</v>
      </c>
      <c r="E50" s="8" t="n">
        <v>7.83775718814182</v>
      </c>
      <c r="F50" s="5" t="n">
        <v>117.21017239254</v>
      </c>
      <c r="G50" s="2"/>
      <c r="H50" s="2"/>
      <c r="I50" s="7" t="n">
        <f aca="false">VLOOKUP($A50, prelevements,10,FALSE())</f>
        <v>-10</v>
      </c>
      <c r="J50" s="7" t="n">
        <f aca="false">VLOOKUP($A50, prelevements,11,FALSE())</f>
        <v>18</v>
      </c>
      <c r="K50" s="7" t="n">
        <f aca="false">VLOOKUP($A50, prelevements,12,FALSE())</f>
        <v>46</v>
      </c>
      <c r="L50" s="7" t="str">
        <f aca="false">VLOOKUP($A50, prelevements,13,FALSE())</f>
        <v/>
      </c>
      <c r="M50" s="7" t="str">
        <f aca="false">VLOOKUP($A50, prelevements,15,FALSE())</f>
        <v>pas de lait</v>
      </c>
    </row>
    <row r="51" customFormat="false" ht="13.2" hidden="false" customHeight="false" outlineLevel="0" collapsed="false">
      <c r="A51" s="1" t="s">
        <v>69</v>
      </c>
      <c r="B51" s="1" t="s">
        <v>60</v>
      </c>
      <c r="C51" s="1" t="str">
        <f aca="false">VLOOKUP(B51,eleveur,2,FALSE())</f>
        <v>CHEVA</v>
      </c>
      <c r="D51" s="1" t="s">
        <v>15</v>
      </c>
      <c r="E51" s="8" t="n">
        <v>10.2226207665203</v>
      </c>
      <c r="F51" s="5" t="n">
        <v>240.118246234979</v>
      </c>
      <c r="G51" s="2"/>
      <c r="H51" s="2"/>
      <c r="I51" s="7" t="n">
        <f aca="false">VLOOKUP($A51, prelevements,10,FALSE())</f>
        <v>-10</v>
      </c>
      <c r="J51" s="7" t="n">
        <f aca="false">VLOOKUP($A51, prelevements,11,FALSE())</f>
        <v>18</v>
      </c>
      <c r="K51" s="7" t="n">
        <f aca="false">VLOOKUP($A51, prelevements,12,FALSE())</f>
        <v>46</v>
      </c>
      <c r="L51" s="7" t="str">
        <f aca="false">VLOOKUP($A51, prelevements,13,FALSE())</f>
        <v/>
      </c>
      <c r="M51" s="7" t="str">
        <f aca="false">VLOOKUP($A51, prelevements,15,FALSE())</f>
        <v>pas de lait</v>
      </c>
    </row>
    <row r="52" customFormat="false" ht="13.2" hidden="false" customHeight="false" outlineLevel="0" collapsed="false">
      <c r="A52" s="1" t="s">
        <v>70</v>
      </c>
      <c r="B52" s="1" t="s">
        <v>71</v>
      </c>
      <c r="C52" s="1" t="str">
        <f aca="false">VLOOKUP(B52,eleveur,2,FALSE())</f>
        <v>BRUNET</v>
      </c>
      <c r="D52" s="1" t="s">
        <v>17</v>
      </c>
      <c r="E52" s="8" t="n">
        <v>47.2235973681666</v>
      </c>
      <c r="F52" s="5" t="n">
        <v>318.47885226553</v>
      </c>
      <c r="G52" s="2"/>
      <c r="H52" s="2"/>
      <c r="I52" s="7" t="n">
        <f aca="false">VLOOKUP($A52, prelevements,10,FALSE())</f>
        <v>-17</v>
      </c>
      <c r="J52" s="7" t="n">
        <f aca="false">VLOOKUP($A52, prelevements,11,FALSE())</f>
        <v>13</v>
      </c>
      <c r="K52" s="7" t="str">
        <f aca="false">VLOOKUP($A52, prelevements,12,FALSE())</f>
        <v/>
      </c>
      <c r="L52" s="7" t="str">
        <f aca="false">VLOOKUP($A52, prelevements,13,FALSE())</f>
        <v/>
      </c>
      <c r="M52" s="7" t="str">
        <f aca="false">VLOOKUP($A52, prelevements,15,FALSE())</f>
        <v>lactation</v>
      </c>
    </row>
    <row r="53" customFormat="false" ht="13.2" hidden="false" customHeight="false" outlineLevel="0" collapsed="false">
      <c r="A53" s="1" t="s">
        <v>72</v>
      </c>
      <c r="B53" s="1" t="s">
        <v>71</v>
      </c>
      <c r="C53" s="1" t="str">
        <f aca="false">VLOOKUP(B53,eleveur,2,FALSE())</f>
        <v>BRUNET</v>
      </c>
      <c r="D53" s="1" t="s">
        <v>17</v>
      </c>
      <c r="E53" s="8" t="n">
        <v>39.2561879602505</v>
      </c>
      <c r="F53" s="5" t="n">
        <v>306.671089712981</v>
      </c>
      <c r="G53" s="2"/>
      <c r="H53" s="2"/>
      <c r="I53" s="7" t="n">
        <f aca="false">VLOOKUP($A53, prelevements,10,FALSE())</f>
        <v>-18</v>
      </c>
      <c r="J53" s="7" t="n">
        <f aca="false">VLOOKUP($A53, prelevements,11,FALSE())</f>
        <v>12</v>
      </c>
      <c r="K53" s="7" t="str">
        <f aca="false">VLOOKUP($A53, prelevements,12,FALSE())</f>
        <v/>
      </c>
      <c r="L53" s="7" t="str">
        <f aca="false">VLOOKUP($A53, prelevements,13,FALSE())</f>
        <v/>
      </c>
      <c r="M53" s="7" t="str">
        <f aca="false">VLOOKUP($A53, prelevements,15,FALSE())</f>
        <v>lactation</v>
      </c>
    </row>
    <row r="54" customFormat="false" ht="13.2" hidden="false" customHeight="false" outlineLevel="0" collapsed="false">
      <c r="A54" s="1" t="s">
        <v>73</v>
      </c>
      <c r="B54" s="1" t="s">
        <v>71</v>
      </c>
      <c r="C54" s="1" t="str">
        <f aca="false">VLOOKUP(B54,eleveur,2,FALSE())</f>
        <v>BRUNET</v>
      </c>
      <c r="D54" s="1" t="s">
        <v>17</v>
      </c>
      <c r="E54" s="8" t="n">
        <v>25.7151647961241</v>
      </c>
      <c r="F54" s="5" t="n">
        <v>186.98331474851</v>
      </c>
      <c r="G54" s="10"/>
      <c r="H54" s="10"/>
      <c r="I54" s="7" t="n">
        <f aca="false">VLOOKUP($A54, prelevements,10,FALSE())</f>
        <v>-16</v>
      </c>
      <c r="J54" s="7" t="n">
        <f aca="false">VLOOKUP($A54, prelevements,11,FALSE())</f>
        <v>14</v>
      </c>
      <c r="K54" s="7" t="str">
        <f aca="false">VLOOKUP($A54, prelevements,12,FALSE())</f>
        <v/>
      </c>
      <c r="L54" s="7" t="str">
        <f aca="false">VLOOKUP($A54, prelevements,13,FALSE())</f>
        <v/>
      </c>
      <c r="M54" s="7" t="str">
        <f aca="false">VLOOKUP($A54, prelevements,15,FALSE())</f>
        <v>lactation</v>
      </c>
    </row>
    <row r="55" customFormat="false" ht="13.2" hidden="false" customHeight="false" outlineLevel="0" collapsed="false">
      <c r="A55" s="1" t="s">
        <v>74</v>
      </c>
      <c r="B55" s="1" t="s">
        <v>71</v>
      </c>
      <c r="C55" s="1" t="str">
        <f aca="false">VLOOKUP(B55,eleveur,2,FALSE())</f>
        <v>BRUNET</v>
      </c>
      <c r="D55" s="1" t="s">
        <v>15</v>
      </c>
      <c r="E55" s="8" t="n">
        <v>9.65990014690289</v>
      </c>
      <c r="F55" s="5" t="n">
        <v>234.751081438366</v>
      </c>
      <c r="G55" s="10"/>
      <c r="H55" s="10"/>
      <c r="I55" s="7" t="n">
        <f aca="false">VLOOKUP($A55, prelevements,10,FALSE())</f>
        <v>-14</v>
      </c>
      <c r="J55" s="7" t="n">
        <f aca="false">VLOOKUP($A55, prelevements,11,FALSE())</f>
        <v>16</v>
      </c>
      <c r="K55" s="7" t="str">
        <f aca="false">VLOOKUP($A55, prelevements,12,FALSE())</f>
        <v/>
      </c>
      <c r="L55" s="7" t="str">
        <f aca="false">VLOOKUP($A55, prelevements,13,FALSE())</f>
        <v/>
      </c>
      <c r="M55" s="7" t="str">
        <f aca="false">VLOOKUP($A55, prelevements,15,FALSE())</f>
        <v>pas de lait</v>
      </c>
    </row>
    <row r="56" customFormat="false" ht="13.2" hidden="false" customHeight="false" outlineLevel="0" collapsed="false">
      <c r="A56" s="1" t="s">
        <v>75</v>
      </c>
      <c r="B56" s="1" t="s">
        <v>71</v>
      </c>
      <c r="C56" s="1" t="str">
        <f aca="false">VLOOKUP(B56,eleveur,2,FALSE())</f>
        <v>BRUNET</v>
      </c>
      <c r="D56" s="1" t="s">
        <v>15</v>
      </c>
      <c r="E56" s="8" t="n">
        <v>35.8487391424298</v>
      </c>
      <c r="F56" s="5" t="n">
        <v>329.749898338418</v>
      </c>
      <c r="G56" s="2"/>
      <c r="H56" s="2"/>
      <c r="I56" s="7" t="n">
        <f aca="false">VLOOKUP($A56, prelevements,10,FALSE())</f>
        <v>-14</v>
      </c>
      <c r="J56" s="7" t="n">
        <f aca="false">VLOOKUP($A56, prelevements,11,FALSE())</f>
        <v>16</v>
      </c>
      <c r="K56" s="7" t="str">
        <f aca="false">VLOOKUP($A56, prelevements,12,FALSE())</f>
        <v/>
      </c>
      <c r="L56" s="7" t="str">
        <f aca="false">VLOOKUP($A56, prelevements,13,FALSE())</f>
        <v/>
      </c>
      <c r="M56" s="7" t="str">
        <f aca="false">VLOOKUP($A56, prelevements,15,FALSE())</f>
        <v>induction</v>
      </c>
    </row>
    <row r="57" customFormat="false" ht="13.2" hidden="false" customHeight="false" outlineLevel="0" collapsed="false">
      <c r="A57" s="1" t="s">
        <v>76</v>
      </c>
      <c r="B57" s="1" t="s">
        <v>71</v>
      </c>
      <c r="C57" s="1" t="str">
        <f aca="false">VLOOKUP(B57,eleveur,2,FALSE())</f>
        <v>BRUNET</v>
      </c>
      <c r="D57" s="1" t="s">
        <v>15</v>
      </c>
      <c r="E57" s="11" t="n">
        <v>400</v>
      </c>
      <c r="F57" s="5" t="n">
        <v>240.654962714641</v>
      </c>
      <c r="G57" s="10"/>
      <c r="H57" s="10"/>
      <c r="I57" s="7" t="n">
        <f aca="false">VLOOKUP($A57, prelevements,10,FALSE())</f>
        <v>-14</v>
      </c>
      <c r="J57" s="7" t="n">
        <f aca="false">VLOOKUP($A57, prelevements,11,FALSE())</f>
        <v>16</v>
      </c>
      <c r="K57" s="7" t="str">
        <f aca="false">VLOOKUP($A57, prelevements,12,FALSE())</f>
        <v/>
      </c>
      <c r="L57" s="7" t="str">
        <f aca="false">VLOOKUP($A57, prelevements,13,FALSE())</f>
        <v/>
      </c>
      <c r="M57" s="7" t="str">
        <f aca="false">VLOOKUP($A57, prelevements,15,FALSE())</f>
        <v>induction</v>
      </c>
    </row>
    <row r="58" customFormat="false" ht="13.2" hidden="false" customHeight="false" outlineLevel="0" collapsed="false">
      <c r="A58" s="1" t="s">
        <v>77</v>
      </c>
      <c r="B58" s="1" t="s">
        <v>71</v>
      </c>
      <c r="C58" s="1" t="str">
        <f aca="false">VLOOKUP(B58,eleveur,2,FALSE())</f>
        <v>BRUNET</v>
      </c>
      <c r="D58" s="1" t="s">
        <v>17</v>
      </c>
      <c r="E58" s="8" t="n">
        <v>23.9644784239811</v>
      </c>
      <c r="F58" s="5" t="n">
        <v>249.779142868883</v>
      </c>
      <c r="G58" s="10"/>
      <c r="H58" s="10"/>
      <c r="I58" s="7" t="n">
        <f aca="false">VLOOKUP($A58, prelevements,10,FALSE())</f>
        <v>-15</v>
      </c>
      <c r="J58" s="7" t="n">
        <f aca="false">VLOOKUP($A58, prelevements,11,FALSE())</f>
        <v>15</v>
      </c>
      <c r="K58" s="7" t="str">
        <f aca="false">VLOOKUP($A58, prelevements,12,FALSE())</f>
        <v/>
      </c>
      <c r="L58" s="7" t="str">
        <f aca="false">VLOOKUP($A58, prelevements,13,FALSE())</f>
        <v/>
      </c>
      <c r="M58" s="7" t="str">
        <f aca="false">VLOOKUP($A58, prelevements,15,FALSE())</f>
        <v>lactation</v>
      </c>
    </row>
    <row r="59" customFormat="false" ht="13.2" hidden="false" customHeight="false" outlineLevel="0" collapsed="false">
      <c r="A59" s="1" t="s">
        <v>78</v>
      </c>
      <c r="B59" s="1" t="s">
        <v>71</v>
      </c>
      <c r="C59" s="1" t="str">
        <f aca="false">VLOOKUP(B59,eleveur,2,FALSE())</f>
        <v>BRUNET</v>
      </c>
      <c r="D59" s="1" t="s">
        <v>15</v>
      </c>
      <c r="E59" s="8" t="n">
        <v>8.52552683434085</v>
      </c>
      <c r="F59" s="5" t="n">
        <v>367.85676839437</v>
      </c>
      <c r="G59" s="10"/>
      <c r="H59" s="10"/>
      <c r="I59" s="7" t="n">
        <f aca="false">VLOOKUP($A59, prelevements,10,FALSE())</f>
        <v>-14</v>
      </c>
      <c r="J59" s="7" t="n">
        <f aca="false">VLOOKUP($A59, prelevements,11,FALSE())</f>
        <v>16</v>
      </c>
      <c r="K59" s="7" t="str">
        <f aca="false">VLOOKUP($A59, prelevements,12,FALSE())</f>
        <v/>
      </c>
      <c r="L59" s="7" t="str">
        <f aca="false">VLOOKUP($A59, prelevements,13,FALSE())</f>
        <v/>
      </c>
      <c r="M59" s="7" t="str">
        <f aca="false">VLOOKUP($A59, prelevements,15,FALSE())</f>
        <v>lactation</v>
      </c>
    </row>
    <row r="60" customFormat="false" ht="13.2" hidden="false" customHeight="false" outlineLevel="0" collapsed="false">
      <c r="A60" s="1" t="s">
        <v>79</v>
      </c>
      <c r="B60" s="1" t="s">
        <v>71</v>
      </c>
      <c r="C60" s="1" t="str">
        <f aca="false">VLOOKUP(B60,eleveur,2,FALSE())</f>
        <v>BRUNET</v>
      </c>
      <c r="D60" s="1" t="s">
        <v>17</v>
      </c>
      <c r="E60" s="8" t="n">
        <v>16.6937707355913</v>
      </c>
      <c r="F60" s="5" t="n">
        <v>197.717644341736</v>
      </c>
      <c r="G60" s="10"/>
      <c r="H60" s="10"/>
      <c r="I60" s="7" t="n">
        <f aca="false">VLOOKUP($A60, prelevements,10,FALSE())</f>
        <v>-20</v>
      </c>
      <c r="J60" s="7" t="n">
        <f aca="false">VLOOKUP($A60, prelevements,11,FALSE())</f>
        <v>10</v>
      </c>
      <c r="K60" s="7" t="str">
        <f aca="false">VLOOKUP($A60, prelevements,12,FALSE())</f>
        <v/>
      </c>
      <c r="L60" s="7" t="str">
        <f aca="false">VLOOKUP($A60, prelevements,13,FALSE())</f>
        <v/>
      </c>
      <c r="M60" s="7" t="str">
        <f aca="false">VLOOKUP($A60, prelevements,15,FALSE())</f>
        <v>lactation</v>
      </c>
    </row>
    <row r="61" customFormat="false" ht="13.2" hidden="false" customHeight="false" outlineLevel="0" collapsed="false">
      <c r="A61" s="1" t="s">
        <v>80</v>
      </c>
      <c r="B61" s="1" t="s">
        <v>71</v>
      </c>
      <c r="C61" s="1" t="str">
        <f aca="false">VLOOKUP(B61,eleveur,2,FALSE())</f>
        <v>BRUNET</v>
      </c>
      <c r="D61" s="1" t="s">
        <v>17</v>
      </c>
      <c r="E61" s="8" t="n">
        <v>16.4972651223916</v>
      </c>
      <c r="F61" s="5" t="n">
        <v>318.47885226553</v>
      </c>
      <c r="G61" s="2"/>
      <c r="H61" s="2"/>
      <c r="I61" s="7" t="n">
        <f aca="false">VLOOKUP($A61, prelevements,10,FALSE())</f>
        <v>-10</v>
      </c>
      <c r="J61" s="7" t="n">
        <f aca="false">VLOOKUP($A61, prelevements,11,FALSE())</f>
        <v>20</v>
      </c>
      <c r="K61" s="7" t="str">
        <f aca="false">VLOOKUP($A61, prelevements,12,FALSE())</f>
        <v/>
      </c>
      <c r="L61" s="7" t="str">
        <f aca="false">VLOOKUP($A61, prelevements,13,FALSE())</f>
        <v/>
      </c>
      <c r="M61" s="7" t="str">
        <f aca="false">VLOOKUP($A61, prelevements,15,FALSE())</f>
        <v>lactation</v>
      </c>
    </row>
    <row r="62" customFormat="false" ht="13.2" hidden="false" customHeight="false" outlineLevel="0" collapsed="false">
      <c r="E62" s="6"/>
      <c r="F62" s="6"/>
      <c r="G62" s="2"/>
      <c r="H62" s="2"/>
    </row>
    <row r="63" customFormat="false" ht="13.2" hidden="false" customHeight="false" outlineLevel="0" collapsed="false">
      <c r="F63" s="6"/>
      <c r="G63" s="10"/>
      <c r="H63" s="10"/>
    </row>
    <row r="64" customFormat="false" ht="13.2" hidden="false" customHeight="false" outlineLevel="0" collapsed="false">
      <c r="F64" s="6"/>
      <c r="G64" s="2"/>
      <c r="H64" s="2"/>
    </row>
    <row r="65" customFormat="false" ht="13.2" hidden="false" customHeight="false" outlineLevel="0" collapsed="false">
      <c r="F65" s="6"/>
      <c r="G65" s="10"/>
      <c r="H65" s="10"/>
    </row>
    <row r="66" customFormat="false" ht="13.2" hidden="false" customHeight="false" outlineLevel="0" collapsed="false">
      <c r="F66" s="6"/>
      <c r="G66" s="10"/>
      <c r="H66" s="10"/>
    </row>
    <row r="67" customFormat="false" ht="13.2" hidden="false" customHeight="false" outlineLevel="0" collapsed="false">
      <c r="F67" s="6"/>
      <c r="G67" s="10"/>
      <c r="H67" s="10"/>
    </row>
    <row r="68" customFormat="false" ht="13.2" hidden="false" customHeight="false" outlineLevel="0" collapsed="false">
      <c r="F68" s="6"/>
      <c r="G68" s="10"/>
      <c r="H68" s="10"/>
    </row>
    <row r="69" customFormat="false" ht="13.2" hidden="false" customHeight="false" outlineLevel="0" collapsed="false">
      <c r="F69" s="6"/>
      <c r="G69" s="10"/>
      <c r="H69" s="10"/>
    </row>
    <row r="70" customFormat="false" ht="13.2" hidden="false" customHeight="false" outlineLevel="0" collapsed="false">
      <c r="F70" s="6"/>
      <c r="G70" s="10"/>
      <c r="H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0"/>
  <sheetViews>
    <sheetView showFormulas="false" showGridLines="true" showRowColHeaders="true" showZeros="true" rightToLeft="false" tabSelected="false" showOutlineSymbols="true" defaultGridColor="true" view="normal" topLeftCell="A49" colorId="64" zoomScale="160" zoomScaleNormal="160" zoomScalePageLayoutView="100" workbookViewId="0">
      <selection pane="topLeft" activeCell="I2" activeCellId="0" sqref="I2"/>
    </sheetView>
  </sheetViews>
  <sheetFormatPr defaultColWidth="11.578125" defaultRowHeight="13.2" zeroHeight="false" outlineLevelRow="0" outlineLevelCol="0"/>
  <cols>
    <col collapsed="false" customWidth="false" hidden="false" outlineLevel="0" max="4" min="1" style="1" width="11.57"/>
    <col collapsed="false" customWidth="false" hidden="false" outlineLevel="0" max="6" min="5" style="2" width="11.57"/>
    <col collapsed="false" customWidth="false" hidden="false" outlineLevel="0" max="7" min="7" style="1" width="11.57"/>
    <col collapsed="false" customWidth="true" hidden="false" outlineLevel="0" max="12" min="8" style="1" width="5.33"/>
    <col collapsed="false" customWidth="false" hidden="false" outlineLevel="0" max="1014" min="13" style="1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1" t="s">
        <v>7</v>
      </c>
      <c r="I1" s="1" t="str">
        <f aca="false">prl!I1</f>
        <v>JT1</v>
      </c>
      <c r="J1" s="1" t="str">
        <f aca="false">prl!J1</f>
        <v>JT2</v>
      </c>
      <c r="K1" s="1" t="str">
        <f aca="false">prl!K1</f>
        <v>JT3</v>
      </c>
      <c r="L1" s="1" t="str">
        <f aca="false">prl!L1</f>
        <v>JT4</v>
      </c>
      <c r="M1" s="1" t="str">
        <f aca="false">prl!M1</f>
        <v>lait</v>
      </c>
    </row>
    <row r="2" customFormat="false" ht="13.2" hidden="false" customHeight="false" outlineLevel="0" collapsed="false">
      <c r="A2" s="1" t="s">
        <v>13</v>
      </c>
      <c r="B2" s="1" t="n">
        <v>1</v>
      </c>
      <c r="C2" s="1" t="str">
        <f aca="false">VLOOKUP(B2,eleveur,2,FALSE())</f>
        <v>PALLAIS</v>
      </c>
      <c r="D2" s="1" t="s">
        <v>15</v>
      </c>
      <c r="E2" s="8" t="n">
        <v>15.1643606625319</v>
      </c>
      <c r="F2" s="6" t="n">
        <v>31.0297239789808</v>
      </c>
      <c r="G2" s="1" t="n">
        <v>13.7554009673167</v>
      </c>
      <c r="I2" s="1" t="n">
        <f aca="false">prl!I2</f>
        <v>-8</v>
      </c>
      <c r="J2" s="1" t="n">
        <f aca="false">prl!J2</f>
        <v>27</v>
      </c>
      <c r="K2" s="1" t="n">
        <f aca="false">prl!K2</f>
        <v>63</v>
      </c>
      <c r="L2" s="1" t="str">
        <f aca="false">prl!L2</f>
        <v/>
      </c>
      <c r="M2" s="1" t="str">
        <f aca="false">prl!M2</f>
        <v>induction</v>
      </c>
    </row>
    <row r="3" customFormat="false" ht="13.2" hidden="false" customHeight="false" outlineLevel="0" collapsed="false">
      <c r="A3" s="1" t="s">
        <v>16</v>
      </c>
      <c r="B3" s="1" t="n">
        <v>1</v>
      </c>
      <c r="C3" s="1" t="str">
        <f aca="false">VLOOKUP(B3,eleveur,2,FALSE())</f>
        <v>PALLAIS</v>
      </c>
      <c r="D3" s="1" t="s">
        <v>17</v>
      </c>
      <c r="E3" s="8" t="n">
        <v>16.3694001061097</v>
      </c>
      <c r="F3" s="6" t="n">
        <v>106.202667759273</v>
      </c>
      <c r="G3" s="1" t="n">
        <v>33.4259566366739</v>
      </c>
      <c r="I3" s="1" t="n">
        <f aca="false">prl!I3</f>
        <v>-22</v>
      </c>
      <c r="J3" s="1" t="n">
        <f aca="false">prl!J3</f>
        <v>13</v>
      </c>
      <c r="K3" s="1" t="n">
        <f aca="false">prl!K3</f>
        <v>49</v>
      </c>
      <c r="L3" s="1" t="str">
        <f aca="false">prl!L3</f>
        <v/>
      </c>
      <c r="M3" s="1" t="str">
        <f aca="false">prl!M3</f>
        <v>lactation</v>
      </c>
    </row>
    <row r="4" customFormat="false" ht="13.2" hidden="false" customHeight="false" outlineLevel="0" collapsed="false">
      <c r="A4" s="1" t="s">
        <v>18</v>
      </c>
      <c r="B4" s="1" t="n">
        <v>1</v>
      </c>
      <c r="C4" s="1" t="str">
        <f aca="false">VLOOKUP(B4,eleveur,2,FALSE())</f>
        <v>PALLAIS</v>
      </c>
      <c r="D4" s="1" t="s">
        <v>15</v>
      </c>
      <c r="E4" s="8" t="n">
        <v>8.695740772995</v>
      </c>
      <c r="F4" s="6" t="n">
        <v>26.6293517468422</v>
      </c>
      <c r="G4" s="1" t="n">
        <v>12.798008491817</v>
      </c>
      <c r="I4" s="1" t="n">
        <f aca="false">prl!I4</f>
        <v>-8</v>
      </c>
      <c r="J4" s="1" t="n">
        <f aca="false">prl!J4</f>
        <v>27</v>
      </c>
      <c r="K4" s="1" t="n">
        <f aca="false">prl!K4</f>
        <v>63</v>
      </c>
      <c r="L4" s="1" t="str">
        <f aca="false">prl!L4</f>
        <v/>
      </c>
      <c r="M4" s="1" t="str">
        <f aca="false">prl!M4</f>
        <v>induction</v>
      </c>
    </row>
    <row r="5" customFormat="false" ht="13.2" hidden="false" customHeight="false" outlineLevel="0" collapsed="false">
      <c r="A5" s="1" t="s">
        <v>19</v>
      </c>
      <c r="B5" s="1" t="n">
        <v>1</v>
      </c>
      <c r="C5" s="1" t="str">
        <f aca="false">VLOOKUP(B5,eleveur,2,FALSE())</f>
        <v>PALLAIS</v>
      </c>
      <c r="D5" s="1" t="s">
        <v>15</v>
      </c>
      <c r="E5" s="8" t="n">
        <v>18.5512939110726</v>
      </c>
      <c r="F5" s="6" t="n">
        <v>172.767980370834</v>
      </c>
      <c r="G5" s="1" t="n">
        <v>16.4284039397327</v>
      </c>
      <c r="I5" s="1" t="n">
        <f aca="false">prl!I5</f>
        <v>-8</v>
      </c>
      <c r="J5" s="1" t="n">
        <f aca="false">prl!J5</f>
        <v>27</v>
      </c>
      <c r="K5" s="1" t="n">
        <f aca="false">prl!K5</f>
        <v>63</v>
      </c>
      <c r="L5" s="1" t="str">
        <f aca="false">prl!L5</f>
        <v/>
      </c>
      <c r="M5" s="1" t="str">
        <f aca="false">prl!M5</f>
        <v>induction</v>
      </c>
    </row>
    <row r="6" customFormat="false" ht="13.2" hidden="false" customHeight="false" outlineLevel="0" collapsed="false">
      <c r="A6" s="1" t="s">
        <v>20</v>
      </c>
      <c r="B6" s="1" t="n">
        <v>1</v>
      </c>
      <c r="C6" s="1" t="str">
        <f aca="false">VLOOKUP(B6,eleveur,2,FALSE())</f>
        <v>PALLAIS</v>
      </c>
      <c r="D6" s="1" t="s">
        <v>17</v>
      </c>
      <c r="E6" s="8" t="n">
        <v>31.4641388838716</v>
      </c>
      <c r="F6" s="6" t="n">
        <v>389.657132262647</v>
      </c>
      <c r="G6" s="1" t="n">
        <v>27.832464324039</v>
      </c>
      <c r="I6" s="1" t="n">
        <f aca="false">prl!I6</f>
        <v>-18</v>
      </c>
      <c r="J6" s="1" t="n">
        <f aca="false">prl!J6</f>
        <v>17</v>
      </c>
      <c r="K6" s="1" t="n">
        <f aca="false">prl!K6</f>
        <v>53</v>
      </c>
      <c r="L6" s="1" t="str">
        <f aca="false">prl!L6</f>
        <v/>
      </c>
      <c r="M6" s="1" t="str">
        <f aca="false">prl!M6</f>
        <v>lactation</v>
      </c>
    </row>
    <row r="7" customFormat="false" ht="13.2" hidden="false" customHeight="false" outlineLevel="0" collapsed="false">
      <c r="A7" s="1" t="s">
        <v>21</v>
      </c>
      <c r="B7" s="1" t="n">
        <v>1</v>
      </c>
      <c r="C7" s="1" t="str">
        <f aca="false">VLOOKUP(B7,eleveur,2,FALSE())</f>
        <v>PALLAIS</v>
      </c>
      <c r="D7" s="1" t="s">
        <v>15</v>
      </c>
      <c r="E7" s="8" t="n">
        <v>155.660607621022</v>
      </c>
      <c r="F7" s="6" t="n">
        <v>104.736362834034</v>
      </c>
      <c r="G7" s="1" t="n">
        <v>146.272085291182</v>
      </c>
      <c r="I7" s="1" t="n">
        <f aca="false">prl!I7</f>
        <v>-8</v>
      </c>
      <c r="J7" s="1" t="n">
        <f aca="false">prl!J7</f>
        <v>27</v>
      </c>
      <c r="K7" s="1" t="n">
        <f aca="false">prl!K7</f>
        <v>63</v>
      </c>
      <c r="L7" s="1" t="str">
        <f aca="false">prl!L7</f>
        <v/>
      </c>
      <c r="M7" s="1" t="str">
        <f aca="false">prl!M7</f>
        <v>induction</v>
      </c>
    </row>
    <row r="8" customFormat="false" ht="13.2" hidden="false" customHeight="false" outlineLevel="0" collapsed="false">
      <c r="A8" s="1" t="s">
        <v>22</v>
      </c>
      <c r="B8" s="1" t="n">
        <v>1</v>
      </c>
      <c r="C8" s="1" t="str">
        <f aca="false">VLOOKUP(B8,eleveur,2,FALSE())</f>
        <v>PALLAIS</v>
      </c>
      <c r="D8" s="1" t="s">
        <v>15</v>
      </c>
      <c r="E8" s="8" t="n">
        <v>7.15773231301317</v>
      </c>
      <c r="F8" s="6" t="n">
        <v>122.043542786874</v>
      </c>
      <c r="G8" s="1" t="n">
        <v>226.754900788215</v>
      </c>
      <c r="I8" s="1" t="n">
        <f aca="false">prl!I8</f>
        <v>-8</v>
      </c>
      <c r="J8" s="1" t="n">
        <f aca="false">prl!J8</f>
        <v>27</v>
      </c>
      <c r="K8" s="1" t="n">
        <f aca="false">prl!K8</f>
        <v>63</v>
      </c>
      <c r="L8" s="1" t="str">
        <f aca="false">prl!L8</f>
        <v/>
      </c>
      <c r="M8" s="1" t="str">
        <f aca="false">prl!M8</f>
        <v>pas de lait</v>
      </c>
    </row>
    <row r="9" customFormat="false" ht="13.2" hidden="false" customHeight="false" outlineLevel="0" collapsed="false">
      <c r="A9" s="1" t="s">
        <v>23</v>
      </c>
      <c r="B9" s="1" t="n">
        <v>1</v>
      </c>
      <c r="C9" s="1" t="str">
        <f aca="false">VLOOKUP(B9,eleveur,2,FALSE())</f>
        <v>PALLAIS</v>
      </c>
      <c r="D9" s="1" t="s">
        <v>17</v>
      </c>
      <c r="E9" s="8" t="n">
        <v>7.94437960029735</v>
      </c>
      <c r="F9" s="6" t="n">
        <v>107.689500895302</v>
      </c>
      <c r="G9" s="1" t="n">
        <v>10.8955830249635</v>
      </c>
      <c r="I9" s="1" t="n">
        <f aca="false">prl!I9</f>
        <v>-21</v>
      </c>
      <c r="J9" s="1" t="n">
        <f aca="false">prl!J9</f>
        <v>14</v>
      </c>
      <c r="K9" s="1" t="n">
        <f aca="false">prl!K9</f>
        <v>50</v>
      </c>
      <c r="L9" s="1" t="str">
        <f aca="false">prl!L9</f>
        <v/>
      </c>
      <c r="M9" s="1" t="str">
        <f aca="false">prl!M9</f>
        <v>lactation</v>
      </c>
    </row>
    <row r="10" customFormat="false" ht="13.2" hidden="false" customHeight="false" outlineLevel="0" collapsed="false">
      <c r="A10" s="1" t="s">
        <v>24</v>
      </c>
      <c r="B10" s="1" t="n">
        <v>1</v>
      </c>
      <c r="C10" s="1" t="str">
        <f aca="false">VLOOKUP(B10,eleveur,2,FALSE())</f>
        <v>PALLAIS</v>
      </c>
      <c r="D10" s="1" t="s">
        <v>17</v>
      </c>
      <c r="E10" s="8" t="n">
        <v>36.409456785933</v>
      </c>
      <c r="F10" s="6" t="n">
        <v>124.615399252386</v>
      </c>
      <c r="G10" s="1" t="n">
        <v>9.53693638546393</v>
      </c>
      <c r="I10" s="1" t="n">
        <f aca="false">prl!I10</f>
        <v>-21</v>
      </c>
      <c r="J10" s="1" t="n">
        <f aca="false">prl!J10</f>
        <v>14</v>
      </c>
      <c r="K10" s="1" t="n">
        <f aca="false">prl!K10</f>
        <v>50</v>
      </c>
      <c r="L10" s="1" t="str">
        <f aca="false">prl!L10</f>
        <v/>
      </c>
      <c r="M10" s="1" t="str">
        <f aca="false">prl!M10</f>
        <v>lactation</v>
      </c>
    </row>
    <row r="11" customFormat="false" ht="13.2" hidden="false" customHeight="false" outlineLevel="0" collapsed="false">
      <c r="A11" s="1" t="s">
        <v>25</v>
      </c>
      <c r="B11" s="1" t="n">
        <v>1</v>
      </c>
      <c r="C11" s="1" t="str">
        <f aca="false">VLOOKUP(B11,eleveur,2,FALSE())</f>
        <v>PALLAIS</v>
      </c>
      <c r="D11" s="1" t="s">
        <v>17</v>
      </c>
      <c r="E11" s="8" t="n">
        <v>58.0076301044443</v>
      </c>
      <c r="F11" s="6" t="n">
        <v>187.797966127958</v>
      </c>
      <c r="G11" s="1" t="n">
        <v>66.5169080478613</v>
      </c>
      <c r="I11" s="1" t="n">
        <f aca="false">prl!I11</f>
        <v>-26</v>
      </c>
      <c r="J11" s="1" t="n">
        <f aca="false">prl!J11</f>
        <v>9</v>
      </c>
      <c r="K11" s="1" t="n">
        <f aca="false">prl!K11</f>
        <v>45</v>
      </c>
      <c r="L11" s="1" t="str">
        <f aca="false">prl!L11</f>
        <v/>
      </c>
      <c r="M11" s="1" t="str">
        <f aca="false">prl!M11</f>
        <v>lactation</v>
      </c>
    </row>
    <row r="12" customFormat="false" ht="13.2" hidden="false" customHeight="false" outlineLevel="0" collapsed="false">
      <c r="A12" s="1" t="s">
        <v>26</v>
      </c>
      <c r="B12" s="1" t="n">
        <v>1</v>
      </c>
      <c r="C12" s="1" t="str">
        <f aca="false">VLOOKUP(B12,eleveur,2,FALSE())</f>
        <v>PALLAIS</v>
      </c>
      <c r="D12" s="1" t="s">
        <v>15</v>
      </c>
      <c r="E12" s="8" t="n">
        <v>7.61984563772668</v>
      </c>
      <c r="F12" s="6" t="n">
        <v>84.4324611799727</v>
      </c>
      <c r="G12" s="1" t="n">
        <v>30.081022033054</v>
      </c>
      <c r="I12" s="1" t="n">
        <f aca="false">prl!I12</f>
        <v>-8</v>
      </c>
      <c r="J12" s="1" t="n">
        <f aca="false">prl!J12</f>
        <v>27</v>
      </c>
      <c r="K12" s="1" t="n">
        <f aca="false">prl!K12</f>
        <v>63</v>
      </c>
      <c r="L12" s="1" t="str">
        <f aca="false">prl!L12</f>
        <v/>
      </c>
      <c r="M12" s="1" t="str">
        <f aca="false">prl!M12</f>
        <v>induction</v>
      </c>
    </row>
    <row r="13" customFormat="false" ht="13.2" hidden="false" customHeight="false" outlineLevel="0" collapsed="false">
      <c r="A13" s="1" t="s">
        <v>27</v>
      </c>
      <c r="B13" s="1" t="n">
        <v>2</v>
      </c>
      <c r="C13" s="1" t="str">
        <f aca="false">VLOOKUP(B13,eleveur,2,FALSE())</f>
        <v>PAMPILLES</v>
      </c>
      <c r="D13" s="1" t="s">
        <v>17</v>
      </c>
      <c r="E13" s="8" t="n">
        <v>39.8529795686233</v>
      </c>
      <c r="F13" s="1" t="n">
        <v>223.011101887736</v>
      </c>
      <c r="G13" s="10"/>
      <c r="I13" s="1" t="n">
        <f aca="false">prl!I13</f>
        <v>-18</v>
      </c>
      <c r="J13" s="1" t="n">
        <f aca="false">prl!J13</f>
        <v>23</v>
      </c>
      <c r="K13" s="1" t="n">
        <f aca="false">prl!K13</f>
        <v>47</v>
      </c>
      <c r="L13" s="1" t="str">
        <f aca="false">prl!L13</f>
        <v/>
      </c>
      <c r="M13" s="1" t="str">
        <f aca="false">prl!M13</f>
        <v>lactation</v>
      </c>
    </row>
    <row r="14" customFormat="false" ht="13.2" hidden="false" customHeight="false" outlineLevel="0" collapsed="false">
      <c r="A14" s="1" t="s">
        <v>29</v>
      </c>
      <c r="B14" s="1" t="n">
        <v>2</v>
      </c>
      <c r="C14" s="1" t="str">
        <f aca="false">VLOOKUP(B14,eleveur,2,FALSE())</f>
        <v>PAMPILLES</v>
      </c>
      <c r="D14" s="1" t="s">
        <v>15</v>
      </c>
      <c r="E14" s="8" t="n">
        <v>14.2447025150989</v>
      </c>
      <c r="F14" s="1" t="n">
        <v>1439.15882276607</v>
      </c>
      <c r="G14" s="10"/>
      <c r="I14" s="1" t="n">
        <f aca="false">prl!I14</f>
        <v>-19</v>
      </c>
      <c r="J14" s="1" t="n">
        <f aca="false">prl!J14</f>
        <v>22</v>
      </c>
      <c r="K14" s="1" t="n">
        <f aca="false">prl!K14</f>
        <v>46</v>
      </c>
      <c r="L14" s="1" t="str">
        <f aca="false">prl!L14</f>
        <v/>
      </c>
      <c r="M14" s="1" t="str">
        <f aca="false">prl!M14</f>
        <v>induction</v>
      </c>
    </row>
    <row r="15" customFormat="false" ht="13.2" hidden="false" customHeight="false" outlineLevel="0" collapsed="false">
      <c r="A15" s="1" t="s">
        <v>30</v>
      </c>
      <c r="B15" s="1" t="n">
        <v>2</v>
      </c>
      <c r="C15" s="1" t="str">
        <f aca="false">VLOOKUP(B15,eleveur,2,FALSE())</f>
        <v>PAMPILLES</v>
      </c>
      <c r="D15" s="1" t="s">
        <v>15</v>
      </c>
      <c r="E15" s="8" t="n">
        <v>10.7868496071644</v>
      </c>
      <c r="F15" s="1" t="n">
        <v>83.9759321927177</v>
      </c>
      <c r="G15" s="10"/>
      <c r="I15" s="1" t="n">
        <f aca="false">prl!I15</f>
        <v>-19</v>
      </c>
      <c r="J15" s="1" t="n">
        <f aca="false">prl!J15</f>
        <v>22</v>
      </c>
      <c r="K15" s="1" t="n">
        <f aca="false">prl!K15</f>
        <v>46</v>
      </c>
      <c r="L15" s="1" t="str">
        <f aca="false">prl!L15</f>
        <v/>
      </c>
      <c r="M15" s="1" t="str">
        <f aca="false">prl!M15</f>
        <v>induction</v>
      </c>
    </row>
    <row r="16" customFormat="false" ht="13.2" hidden="false" customHeight="false" outlineLevel="0" collapsed="false">
      <c r="A16" s="1" t="s">
        <v>31</v>
      </c>
      <c r="B16" s="1" t="n">
        <v>2</v>
      </c>
      <c r="C16" s="1" t="str">
        <f aca="false">VLOOKUP(B16,eleveur,2,FALSE())</f>
        <v>PAMPILLES</v>
      </c>
      <c r="D16" s="1" t="s">
        <v>17</v>
      </c>
      <c r="E16" s="8" t="n">
        <v>10.2745270700067</v>
      </c>
      <c r="F16" s="1" t="n">
        <v>83.9759321927177</v>
      </c>
      <c r="G16" s="10"/>
      <c r="I16" s="1" t="n">
        <f aca="false">prl!I16</f>
        <v>-16</v>
      </c>
      <c r="J16" s="1" t="n">
        <f aca="false">prl!J16</f>
        <v>25</v>
      </c>
      <c r="K16" s="1" t="n">
        <f aca="false">prl!K16</f>
        <v>49</v>
      </c>
      <c r="L16" s="1" t="str">
        <f aca="false">prl!L16</f>
        <v/>
      </c>
      <c r="M16" s="1" t="str">
        <f aca="false">prl!M16</f>
        <v>lactation</v>
      </c>
    </row>
    <row r="17" customFormat="false" ht="13.2" hidden="false" customHeight="false" outlineLevel="0" collapsed="false">
      <c r="A17" s="1" t="s">
        <v>32</v>
      </c>
      <c r="B17" s="1" t="n">
        <v>2</v>
      </c>
      <c r="C17" s="1" t="str">
        <f aca="false">VLOOKUP(B17,eleveur,2,FALSE())</f>
        <v>PAMPILLES</v>
      </c>
      <c r="D17" s="1" t="s">
        <v>17</v>
      </c>
      <c r="E17" s="8" t="n">
        <v>54.1122301089495</v>
      </c>
      <c r="F17" s="1" t="n">
        <v>269.320079569435</v>
      </c>
      <c r="G17" s="10"/>
      <c r="I17" s="1" t="n">
        <f aca="false">prl!I17</f>
        <v>-39</v>
      </c>
      <c r="J17" s="1" t="n">
        <f aca="false">prl!J17</f>
        <v>2</v>
      </c>
      <c r="K17" s="1" t="n">
        <f aca="false">prl!K17</f>
        <v>26</v>
      </c>
      <c r="L17" s="1" t="str">
        <f aca="false">prl!L17</f>
        <v/>
      </c>
      <c r="M17" s="1" t="str">
        <f aca="false">prl!M17</f>
        <v>lactation</v>
      </c>
    </row>
    <row r="18" customFormat="false" ht="13.2" hidden="false" customHeight="false" outlineLevel="0" collapsed="false">
      <c r="A18" s="1" t="s">
        <v>33</v>
      </c>
      <c r="B18" s="1" t="n">
        <v>2</v>
      </c>
      <c r="C18" s="1" t="str">
        <f aca="false">VLOOKUP(B18,eleveur,2,FALSE())</f>
        <v>PAMPILLES</v>
      </c>
      <c r="D18" s="1" t="s">
        <v>17</v>
      </c>
      <c r="E18" s="8" t="n">
        <v>12.3099144524362</v>
      </c>
      <c r="F18" s="1" t="n">
        <v>52.3961295287218</v>
      </c>
      <c r="G18" s="2"/>
      <c r="I18" s="1" t="n">
        <f aca="false">prl!I18</f>
        <v>-20</v>
      </c>
      <c r="J18" s="1" t="n">
        <f aca="false">prl!J18</f>
        <v>21</v>
      </c>
      <c r="K18" s="1" t="n">
        <f aca="false">prl!K18</f>
        <v>45</v>
      </c>
      <c r="L18" s="1" t="str">
        <f aca="false">prl!L18</f>
        <v/>
      </c>
      <c r="M18" s="1" t="str">
        <f aca="false">prl!M18</f>
        <v>lactation</v>
      </c>
    </row>
    <row r="19" customFormat="false" ht="13.2" hidden="false" customHeight="false" outlineLevel="0" collapsed="false">
      <c r="A19" s="1" t="s">
        <v>34</v>
      </c>
      <c r="B19" s="1" t="n">
        <v>2</v>
      </c>
      <c r="C19" s="1" t="str">
        <f aca="false">VLOOKUP(B19,eleveur,2,FALSE())</f>
        <v>PAMPILLES</v>
      </c>
      <c r="D19" s="1" t="s">
        <v>15</v>
      </c>
      <c r="E19" s="8" t="n">
        <v>17.4262317359888</v>
      </c>
      <c r="F19" s="1" t="n">
        <v>436.460044816192</v>
      </c>
      <c r="G19" s="2"/>
      <c r="I19" s="1" t="n">
        <f aca="false">prl!I19</f>
        <v>-19</v>
      </c>
      <c r="J19" s="1" t="n">
        <f aca="false">prl!J19</f>
        <v>22</v>
      </c>
      <c r="K19" s="1" t="n">
        <f aca="false">prl!K19</f>
        <v>46</v>
      </c>
      <c r="L19" s="1" t="str">
        <f aca="false">prl!L19</f>
        <v/>
      </c>
      <c r="M19" s="1" t="str">
        <f aca="false">prl!M19</f>
        <v>pas de lait</v>
      </c>
    </row>
    <row r="20" customFormat="false" ht="13.2" hidden="false" customHeight="false" outlineLevel="0" collapsed="false">
      <c r="A20" s="1" t="s">
        <v>35</v>
      </c>
      <c r="B20" s="1" t="n">
        <v>2</v>
      </c>
      <c r="C20" s="1" t="str">
        <f aca="false">VLOOKUP(B20,eleveur,2,FALSE())</f>
        <v>PAMPILLES</v>
      </c>
      <c r="D20" s="1" t="s">
        <v>17</v>
      </c>
      <c r="E20" s="8" t="n">
        <v>20.4474790611392</v>
      </c>
      <c r="F20" s="1" t="n">
        <v>208.643898653304</v>
      </c>
      <c r="G20" s="10"/>
      <c r="I20" s="1" t="n">
        <f aca="false">prl!I20</f>
        <v>-16</v>
      </c>
      <c r="J20" s="1" t="n">
        <f aca="false">prl!J20</f>
        <v>25</v>
      </c>
      <c r="K20" s="1" t="n">
        <f aca="false">prl!K20</f>
        <v>49</v>
      </c>
      <c r="L20" s="1" t="str">
        <f aca="false">prl!L20</f>
        <v/>
      </c>
      <c r="M20" s="1" t="str">
        <f aca="false">prl!M20</f>
        <v>lactation</v>
      </c>
    </row>
    <row r="21" customFormat="false" ht="13.2" hidden="false" customHeight="false" outlineLevel="0" collapsed="false">
      <c r="A21" s="1" t="s">
        <v>36</v>
      </c>
      <c r="B21" s="1" t="n">
        <v>2</v>
      </c>
      <c r="C21" s="1" t="str">
        <f aca="false">VLOOKUP(B21,eleveur,2,FALSE())</f>
        <v>PAMPILLES</v>
      </c>
      <c r="D21" s="1" t="s">
        <v>15</v>
      </c>
      <c r="E21" s="8" t="n">
        <v>12.9237282622101</v>
      </c>
      <c r="F21" s="1" t="n">
        <v>84.4432422021223</v>
      </c>
      <c r="G21" s="10"/>
      <c r="I21" s="1" t="n">
        <f aca="false">prl!I21</f>
        <v>-19</v>
      </c>
      <c r="J21" s="1" t="n">
        <f aca="false">prl!J21</f>
        <v>22</v>
      </c>
      <c r="K21" s="1" t="n">
        <f aca="false">prl!K21</f>
        <v>46</v>
      </c>
      <c r="L21" s="1" t="str">
        <f aca="false">prl!L21</f>
        <v/>
      </c>
      <c r="M21" s="1" t="str">
        <f aca="false">prl!M21</f>
        <v>induction</v>
      </c>
    </row>
    <row r="22" customFormat="false" ht="13.2" hidden="false" customHeight="false" outlineLevel="0" collapsed="false">
      <c r="A22" s="1" t="s">
        <v>37</v>
      </c>
      <c r="B22" s="1" t="n">
        <v>2</v>
      </c>
      <c r="C22" s="1" t="str">
        <f aca="false">VLOOKUP(B22,eleveur,2,FALSE())</f>
        <v>PAMPILLES</v>
      </c>
      <c r="D22" s="1" t="s">
        <v>17</v>
      </c>
      <c r="E22" s="8" t="n">
        <v>9.00329394790943</v>
      </c>
      <c r="F22" s="1" t="n">
        <v>31.0994697936973</v>
      </c>
      <c r="G22" s="10"/>
      <c r="I22" s="1" t="n">
        <f aca="false">prl!I22</f>
        <v>-14</v>
      </c>
      <c r="J22" s="1" t="n">
        <f aca="false">prl!J22</f>
        <v>27</v>
      </c>
      <c r="K22" s="1" t="n">
        <f aca="false">prl!K22</f>
        <v>51</v>
      </c>
      <c r="L22" s="1" t="str">
        <f aca="false">prl!L22</f>
        <v/>
      </c>
      <c r="M22" s="1" t="str">
        <f aca="false">prl!M22</f>
        <v>lactation</v>
      </c>
    </row>
    <row r="23" customFormat="false" ht="13.2" hidden="false" customHeight="false" outlineLevel="0" collapsed="false">
      <c r="A23" s="1" t="s">
        <v>38</v>
      </c>
      <c r="B23" s="1" t="n">
        <v>3</v>
      </c>
      <c r="C23" s="1" t="str">
        <f aca="false">VLOOKUP(B23,eleveur,2,FALSE())</f>
        <v>VAUTRIN</v>
      </c>
      <c r="D23" s="1" t="s">
        <v>17</v>
      </c>
      <c r="E23" s="8" t="n">
        <v>75.0217129293194</v>
      </c>
      <c r="F23" s="6"/>
      <c r="G23" s="10"/>
      <c r="I23" s="1" t="n">
        <f aca="false">prl!I23</f>
        <v>-76</v>
      </c>
      <c r="J23" s="1" t="str">
        <f aca="false">prl!J23</f>
        <v/>
      </c>
      <c r="K23" s="1" t="str">
        <f aca="false">prl!K23</f>
        <v/>
      </c>
      <c r="L23" s="1" t="str">
        <f aca="false">prl!L23</f>
        <v/>
      </c>
      <c r="M23" s="1" t="str">
        <f aca="false">prl!M23</f>
        <v>lactation</v>
      </c>
    </row>
    <row r="24" customFormat="false" ht="13.2" hidden="false" customHeight="false" outlineLevel="0" collapsed="false">
      <c r="A24" s="1" t="s">
        <v>40</v>
      </c>
      <c r="B24" s="1" t="n">
        <v>3</v>
      </c>
      <c r="C24" s="1" t="str">
        <f aca="false">VLOOKUP(B24,eleveur,2,FALSE())</f>
        <v>VAUTRIN</v>
      </c>
      <c r="D24" s="1" t="s">
        <v>15</v>
      </c>
      <c r="E24" s="8" t="n">
        <v>20.1651675157832</v>
      </c>
      <c r="F24" s="6"/>
      <c r="G24" s="10"/>
      <c r="I24" s="1" t="n">
        <f aca="false">prl!I24</f>
        <v>-71</v>
      </c>
      <c r="J24" s="1" t="str">
        <f aca="false">prl!J24</f>
        <v/>
      </c>
      <c r="K24" s="1" t="str">
        <f aca="false">prl!K24</f>
        <v/>
      </c>
      <c r="L24" s="1" t="str">
        <f aca="false">prl!L24</f>
        <v/>
      </c>
      <c r="M24" s="1" t="str">
        <f aca="false">prl!M24</f>
        <v>pas de lait</v>
      </c>
    </row>
    <row r="25" customFormat="false" ht="13.2" hidden="false" customHeight="false" outlineLevel="0" collapsed="false">
      <c r="A25" s="1" t="s">
        <v>41</v>
      </c>
      <c r="B25" s="1" t="n">
        <v>3</v>
      </c>
      <c r="C25" s="1" t="str">
        <f aca="false">VLOOKUP(B25,eleveur,2,FALSE())</f>
        <v>VAUTRIN</v>
      </c>
      <c r="D25" s="1" t="s">
        <v>17</v>
      </c>
      <c r="E25" s="8" t="n">
        <v>51.5421641461994</v>
      </c>
      <c r="F25" s="6"/>
      <c r="G25" s="2"/>
      <c r="I25" s="1" t="n">
        <f aca="false">prl!I25</f>
        <v>-71</v>
      </c>
      <c r="J25" s="1" t="str">
        <f aca="false">prl!J25</f>
        <v/>
      </c>
      <c r="K25" s="1" t="str">
        <f aca="false">prl!K25</f>
        <v/>
      </c>
      <c r="L25" s="1" t="str">
        <f aca="false">prl!L25</f>
        <v/>
      </c>
      <c r="M25" s="1" t="str">
        <f aca="false">prl!M25</f>
        <v>lactation</v>
      </c>
    </row>
    <row r="26" customFormat="false" ht="13.2" hidden="false" customHeight="false" outlineLevel="0" collapsed="false">
      <c r="A26" s="1" t="s">
        <v>42</v>
      </c>
      <c r="B26" s="1" t="n">
        <v>3</v>
      </c>
      <c r="C26" s="1" t="str">
        <f aca="false">VLOOKUP(B26,eleveur,2,FALSE())</f>
        <v>VAUTRIN</v>
      </c>
      <c r="D26" s="1" t="s">
        <v>17</v>
      </c>
      <c r="E26" s="8" t="n">
        <v>14.1460247927481</v>
      </c>
      <c r="F26" s="6"/>
      <c r="G26" s="10"/>
      <c r="I26" s="1" t="n">
        <f aca="false">prl!I26</f>
        <v>-72</v>
      </c>
      <c r="J26" s="1" t="str">
        <f aca="false">prl!J26</f>
        <v/>
      </c>
      <c r="K26" s="1" t="str">
        <f aca="false">prl!K26</f>
        <v/>
      </c>
      <c r="L26" s="1" t="str">
        <f aca="false">prl!L26</f>
        <v/>
      </c>
      <c r="M26" s="1" t="str">
        <f aca="false">prl!M26</f>
        <v>lactation</v>
      </c>
    </row>
    <row r="27" customFormat="false" ht="13.2" hidden="false" customHeight="false" outlineLevel="0" collapsed="false">
      <c r="A27" s="1" t="s">
        <v>43</v>
      </c>
      <c r="B27" s="1" t="n">
        <v>3</v>
      </c>
      <c r="C27" s="1" t="str">
        <f aca="false">VLOOKUP(B27,eleveur,2,FALSE())</f>
        <v>VAUTRIN</v>
      </c>
      <c r="D27" s="1" t="s">
        <v>15</v>
      </c>
      <c r="E27" s="8" t="n">
        <v>48.0809411032757</v>
      </c>
      <c r="F27" s="6"/>
      <c r="G27" s="10"/>
      <c r="I27" s="1" t="n">
        <f aca="false">prl!I27</f>
        <v>-71</v>
      </c>
      <c r="J27" s="1" t="str">
        <f aca="false">prl!J27</f>
        <v/>
      </c>
      <c r="K27" s="1" t="str">
        <f aca="false">prl!K27</f>
        <v/>
      </c>
      <c r="L27" s="1" t="str">
        <f aca="false">prl!L27</f>
        <v/>
      </c>
      <c r="M27" s="1" t="str">
        <f aca="false">prl!M27</f>
        <v>pas de lait</v>
      </c>
    </row>
    <row r="28" customFormat="false" ht="13.2" hidden="false" customHeight="false" outlineLevel="0" collapsed="false">
      <c r="A28" s="1" t="s">
        <v>44</v>
      </c>
      <c r="B28" s="1" t="n">
        <v>3</v>
      </c>
      <c r="C28" s="1" t="str">
        <f aca="false">VLOOKUP(B28,eleveur,2,FALSE())</f>
        <v>VAUTRIN</v>
      </c>
      <c r="D28" s="1" t="s">
        <v>15</v>
      </c>
      <c r="E28" s="8" t="n">
        <v>13.1960734705734</v>
      </c>
      <c r="F28" s="6"/>
      <c r="G28" s="10"/>
      <c r="I28" s="1" t="n">
        <f aca="false">prl!I28</f>
        <v>-71</v>
      </c>
      <c r="J28" s="1" t="str">
        <f aca="false">prl!J28</f>
        <v/>
      </c>
      <c r="K28" s="1" t="str">
        <f aca="false">prl!K28</f>
        <v/>
      </c>
      <c r="L28" s="1" t="str">
        <f aca="false">prl!L28</f>
        <v/>
      </c>
      <c r="M28" s="1" t="str">
        <f aca="false">prl!M28</f>
        <v>pas de lait</v>
      </c>
    </row>
    <row r="29" customFormat="false" ht="13.2" hidden="false" customHeight="false" outlineLevel="0" collapsed="false">
      <c r="A29" s="1" t="s">
        <v>45</v>
      </c>
      <c r="B29" s="1" t="n">
        <v>3</v>
      </c>
      <c r="C29" s="1" t="str">
        <f aca="false">VLOOKUP(B29,eleveur,2,FALSE())</f>
        <v>VAUTRIN</v>
      </c>
      <c r="D29" s="1" t="s">
        <v>17</v>
      </c>
      <c r="E29" s="8" t="n">
        <v>51.9017042599411</v>
      </c>
      <c r="F29" s="6"/>
      <c r="G29" s="10"/>
      <c r="I29" s="1" t="n">
        <f aca="false">prl!I29</f>
        <v>-71</v>
      </c>
      <c r="J29" s="1" t="str">
        <f aca="false">prl!J29</f>
        <v/>
      </c>
      <c r="K29" s="1" t="str">
        <f aca="false">prl!K29</f>
        <v/>
      </c>
      <c r="L29" s="1" t="str">
        <f aca="false">prl!L29</f>
        <v/>
      </c>
      <c r="M29" s="1" t="str">
        <f aca="false">prl!M29</f>
        <v>lactation</v>
      </c>
    </row>
    <row r="30" customFormat="false" ht="13.2" hidden="false" customHeight="false" outlineLevel="0" collapsed="false">
      <c r="A30" s="1" t="s">
        <v>46</v>
      </c>
      <c r="B30" s="1" t="n">
        <v>3</v>
      </c>
      <c r="C30" s="1" t="str">
        <f aca="false">VLOOKUP(B30,eleveur,2,FALSE())</f>
        <v>VAUTRIN</v>
      </c>
      <c r="D30" s="1" t="s">
        <v>15</v>
      </c>
      <c r="E30" s="8" t="n">
        <v>58.0076301044443</v>
      </c>
      <c r="F30" s="6"/>
      <c r="G30" s="2"/>
      <c r="I30" s="1" t="n">
        <f aca="false">prl!I30</f>
        <v>-71</v>
      </c>
      <c r="J30" s="1" t="str">
        <f aca="false">prl!J30</f>
        <v/>
      </c>
      <c r="K30" s="1" t="str">
        <f aca="false">prl!K30</f>
        <v/>
      </c>
      <c r="L30" s="1" t="str">
        <f aca="false">prl!L30</f>
        <v/>
      </c>
      <c r="M30" s="1" t="str">
        <f aca="false">prl!M30</f>
        <v>pas de lait</v>
      </c>
    </row>
    <row r="31" customFormat="false" ht="13.2" hidden="false" customHeight="false" outlineLevel="0" collapsed="false">
      <c r="A31" s="1" t="s">
        <v>47</v>
      </c>
      <c r="B31" s="1" t="n">
        <v>3</v>
      </c>
      <c r="C31" s="1" t="str">
        <f aca="false">VLOOKUP(B31,eleveur,2,FALSE())</f>
        <v>VAUTRIN</v>
      </c>
      <c r="D31" s="1" t="s">
        <v>15</v>
      </c>
      <c r="E31" s="8" t="n">
        <v>16.2560039072767</v>
      </c>
      <c r="F31" s="6"/>
      <c r="G31" s="10"/>
      <c r="I31" s="1" t="n">
        <f aca="false">prl!I31</f>
        <v>-71</v>
      </c>
      <c r="J31" s="1" t="str">
        <f aca="false">prl!J31</f>
        <v/>
      </c>
      <c r="K31" s="1" t="str">
        <f aca="false">prl!K31</f>
        <v/>
      </c>
      <c r="L31" s="1" t="str">
        <f aca="false">prl!L31</f>
        <v/>
      </c>
      <c r="M31" s="1" t="str">
        <f aca="false">prl!M31</f>
        <v>pas de lait</v>
      </c>
    </row>
    <row r="32" customFormat="false" ht="13.2" hidden="false" customHeight="false" outlineLevel="0" collapsed="false">
      <c r="A32" s="1" t="s">
        <v>48</v>
      </c>
      <c r="B32" s="1" t="n">
        <v>3</v>
      </c>
      <c r="C32" s="1" t="str">
        <f aca="false">VLOOKUP(B32,eleveur,2,FALSE())</f>
        <v>VAUTRIN</v>
      </c>
      <c r="D32" s="1" t="s">
        <v>15</v>
      </c>
      <c r="E32" s="8" t="n">
        <v>147.240393473384</v>
      </c>
      <c r="F32" s="6"/>
      <c r="G32" s="2"/>
      <c r="I32" s="1" t="n">
        <f aca="false">prl!I32</f>
        <v>-71</v>
      </c>
      <c r="J32" s="1" t="str">
        <f aca="false">prl!J32</f>
        <v/>
      </c>
      <c r="K32" s="1" t="str">
        <f aca="false">prl!K32</f>
        <v/>
      </c>
      <c r="L32" s="1" t="str">
        <f aca="false">prl!L32</f>
        <v/>
      </c>
      <c r="M32" s="1" t="str">
        <f aca="false">prl!M32</f>
        <v>pas de lait</v>
      </c>
    </row>
    <row r="33" customFormat="false" ht="13.2" hidden="false" customHeight="false" outlineLevel="0" collapsed="false">
      <c r="A33" s="1" t="s">
        <v>49</v>
      </c>
      <c r="B33" s="1" t="n">
        <v>3</v>
      </c>
      <c r="C33" s="1" t="str">
        <f aca="false">VLOOKUP(B33,eleveur,2,FALSE())</f>
        <v>VAUTRIN</v>
      </c>
      <c r="D33" s="1" t="s">
        <v>15</v>
      </c>
      <c r="E33" s="8" t="n">
        <v>32.1271911615457</v>
      </c>
      <c r="F33" s="6"/>
      <c r="G33" s="10"/>
      <c r="I33" s="1" t="n">
        <f aca="false">prl!I33</f>
        <v>-71</v>
      </c>
      <c r="J33" s="1" t="str">
        <f aca="false">prl!J33</f>
        <v/>
      </c>
      <c r="K33" s="1" t="str">
        <f aca="false">prl!K33</f>
        <v/>
      </c>
      <c r="L33" s="1" t="str">
        <f aca="false">prl!L33</f>
        <v/>
      </c>
      <c r="M33" s="1" t="str">
        <f aca="false">prl!M33</f>
        <v>pas de lait</v>
      </c>
    </row>
    <row r="34" customFormat="false" ht="13.2" hidden="false" customHeight="false" outlineLevel="0" collapsed="false">
      <c r="A34" s="1" t="s">
        <v>50</v>
      </c>
      <c r="B34" s="1" t="n">
        <v>4</v>
      </c>
      <c r="C34" s="1" t="str">
        <f aca="false">VLOOKUP(B34,eleveur,2,FALSE())</f>
        <v>VIGNON</v>
      </c>
      <c r="D34" s="1" t="s">
        <v>17</v>
      </c>
      <c r="E34" s="8" t="n">
        <v>21.7675972379218</v>
      </c>
      <c r="F34" s="1" t="n">
        <v>515.521139525312</v>
      </c>
      <c r="I34" s="1" t="str">
        <f aca="false">prl!I34</f>
        <v/>
      </c>
      <c r="J34" s="1" t="str">
        <f aca="false">prl!J34</f>
        <v/>
      </c>
      <c r="K34" s="1" t="str">
        <f aca="false">prl!K34</f>
        <v/>
      </c>
      <c r="L34" s="1" t="str">
        <f aca="false">prl!L34</f>
        <v/>
      </c>
      <c r="M34" s="1" t="str">
        <f aca="false">prl!M34</f>
        <v>lactation</v>
      </c>
    </row>
    <row r="35" customFormat="false" ht="13.2" hidden="false" customHeight="false" outlineLevel="0" collapsed="false">
      <c r="A35" s="1" t="s">
        <v>52</v>
      </c>
      <c r="B35" s="1" t="n">
        <v>4</v>
      </c>
      <c r="C35" s="1" t="str">
        <f aca="false">VLOOKUP(B35,eleveur,2,FALSE())</f>
        <v>VIGNON</v>
      </c>
      <c r="D35" s="1" t="s">
        <v>15</v>
      </c>
      <c r="E35" s="8" t="n">
        <v>133.586140704161</v>
      </c>
      <c r="F35" s="1" t="n">
        <v>31.0994697936973</v>
      </c>
      <c r="I35" s="1" t="n">
        <f aca="false">prl!I35</f>
        <v>-10</v>
      </c>
      <c r="J35" s="1" t="n">
        <f aca="false">prl!J35</f>
        <v>14</v>
      </c>
      <c r="K35" s="1" t="n">
        <f aca="false">prl!K35</f>
        <v>39</v>
      </c>
      <c r="L35" s="1" t="str">
        <f aca="false">prl!L35</f>
        <v/>
      </c>
      <c r="M35" s="1" t="str">
        <f aca="false">prl!M35</f>
        <v>induction</v>
      </c>
    </row>
    <row r="36" customFormat="false" ht="13.2" hidden="false" customHeight="false" outlineLevel="0" collapsed="false">
      <c r="A36" s="1" t="s">
        <v>53</v>
      </c>
      <c r="B36" s="1" t="n">
        <v>4</v>
      </c>
      <c r="C36" s="1" t="str">
        <f aca="false">VLOOKUP(B36,eleveur,2,FALSE())</f>
        <v>VIGNON</v>
      </c>
      <c r="D36" s="1" t="s">
        <v>15</v>
      </c>
      <c r="E36" s="8" t="n">
        <v>435.497969057939</v>
      </c>
      <c r="F36" s="1" t="n">
        <v>107.200730804798</v>
      </c>
      <c r="I36" s="1" t="n">
        <f aca="false">prl!I36</f>
        <v>-10</v>
      </c>
      <c r="J36" s="1" t="n">
        <f aca="false">prl!J36</f>
        <v>14</v>
      </c>
      <c r="K36" s="1" t="n">
        <f aca="false">prl!K36</f>
        <v>39</v>
      </c>
      <c r="L36" s="1" t="str">
        <f aca="false">prl!L36</f>
        <v/>
      </c>
      <c r="M36" s="1" t="str">
        <f aca="false">prl!M36</f>
        <v>pas de lait</v>
      </c>
    </row>
    <row r="37" customFormat="false" ht="13.2" hidden="false" customHeight="false" outlineLevel="0" collapsed="false">
      <c r="A37" s="1" t="s">
        <v>54</v>
      </c>
      <c r="B37" s="1" t="n">
        <v>4</v>
      </c>
      <c r="C37" s="1" t="str">
        <f aca="false">VLOOKUP(B37,eleveur,2,FALSE())</f>
        <v>VIGNON</v>
      </c>
      <c r="D37" s="1" t="s">
        <v>17</v>
      </c>
      <c r="E37" s="8" t="n">
        <v>28.5463301538645</v>
      </c>
      <c r="F37" s="1" t="n">
        <v>23.0467351230481</v>
      </c>
      <c r="I37" s="1" t="n">
        <f aca="false">prl!I37</f>
        <v>-13</v>
      </c>
      <c r="J37" s="1" t="n">
        <f aca="false">prl!J37</f>
        <v>11</v>
      </c>
      <c r="K37" s="1" t="n">
        <f aca="false">prl!K37</f>
        <v>36</v>
      </c>
      <c r="L37" s="1" t="str">
        <f aca="false">prl!L37</f>
        <v/>
      </c>
      <c r="M37" s="1" t="str">
        <f aca="false">prl!M37</f>
        <v>lactation</v>
      </c>
    </row>
    <row r="38" customFormat="false" ht="13.2" hidden="false" customHeight="false" outlineLevel="0" collapsed="false">
      <c r="A38" s="1" t="s">
        <v>55</v>
      </c>
      <c r="B38" s="1" t="n">
        <v>4</v>
      </c>
      <c r="C38" s="1" t="str">
        <f aca="false">VLOOKUP(B38,eleveur,2,FALSE())</f>
        <v>VIGNON</v>
      </c>
      <c r="D38" s="1" t="s">
        <v>17</v>
      </c>
      <c r="E38" s="8" t="n">
        <v>17.4262317359888</v>
      </c>
      <c r="F38" s="1" t="n">
        <v>16.3374889369524</v>
      </c>
      <c r="I38" s="1" t="n">
        <f aca="false">prl!I38</f>
        <v>-15</v>
      </c>
      <c r="J38" s="1" t="n">
        <f aca="false">prl!J38</f>
        <v>9</v>
      </c>
      <c r="K38" s="1" t="n">
        <f aca="false">prl!K38</f>
        <v>34</v>
      </c>
      <c r="L38" s="1" t="str">
        <f aca="false">prl!L38</f>
        <v/>
      </c>
      <c r="M38" s="1" t="str">
        <f aca="false">prl!M38</f>
        <v>lactation</v>
      </c>
    </row>
    <row r="39" customFormat="false" ht="13.2" hidden="false" customHeight="false" outlineLevel="0" collapsed="false">
      <c r="A39" s="1" t="s">
        <v>56</v>
      </c>
      <c r="B39" s="1" t="n">
        <v>4</v>
      </c>
      <c r="C39" s="1" t="str">
        <f aca="false">VLOOKUP(B39,eleveur,2,FALSE())</f>
        <v>VIGNON</v>
      </c>
      <c r="D39" s="1" t="s">
        <v>17</v>
      </c>
      <c r="E39" s="8" t="n">
        <v>146.220411016707</v>
      </c>
      <c r="F39" s="1" t="n">
        <v>37.1428396232378</v>
      </c>
      <c r="I39" s="1" t="n">
        <f aca="false">prl!I39</f>
        <v>-33</v>
      </c>
      <c r="J39" s="1" t="n">
        <f aca="false">prl!J39</f>
        <v>-9</v>
      </c>
      <c r="K39" s="1" t="n">
        <f aca="false">prl!K39</f>
        <v>16</v>
      </c>
      <c r="L39" s="1" t="str">
        <f aca="false">prl!L39</f>
        <v/>
      </c>
      <c r="M39" s="1" t="str">
        <f aca="false">prl!M39</f>
        <v>lactation</v>
      </c>
    </row>
    <row r="40" customFormat="false" ht="13.2" hidden="false" customHeight="false" outlineLevel="0" collapsed="false">
      <c r="A40" s="1" t="s">
        <v>57</v>
      </c>
      <c r="B40" s="1" t="n">
        <v>4</v>
      </c>
      <c r="C40" s="1" t="str">
        <f aca="false">VLOOKUP(B40,eleveur,2,FALSE())</f>
        <v>VIGNON</v>
      </c>
      <c r="D40" s="1" t="s">
        <v>15</v>
      </c>
      <c r="E40" s="8" t="n">
        <v>18.6807012503516</v>
      </c>
      <c r="F40" s="1" t="n">
        <v>327.055194202627</v>
      </c>
      <c r="I40" s="1" t="n">
        <f aca="false">prl!I40</f>
        <v>-10</v>
      </c>
      <c r="J40" s="1" t="n">
        <f aca="false">prl!J40</f>
        <v>14</v>
      </c>
      <c r="K40" s="1" t="n">
        <f aca="false">prl!K40</f>
        <v>39</v>
      </c>
      <c r="L40" s="1" t="str">
        <f aca="false">prl!L40</f>
        <v/>
      </c>
      <c r="M40" s="1" t="str">
        <f aca="false">prl!M40</f>
        <v>induction</v>
      </c>
    </row>
    <row r="41" customFormat="false" ht="13.2" hidden="false" customHeight="false" outlineLevel="0" collapsed="false">
      <c r="A41" s="1" t="s">
        <v>58</v>
      </c>
      <c r="B41" s="1" t="n">
        <v>4</v>
      </c>
      <c r="C41" s="1" t="str">
        <f aca="false">VLOOKUP(B41,eleveur,2,FALSE())</f>
        <v>VIGNON</v>
      </c>
      <c r="D41" s="1" t="s">
        <v>15</v>
      </c>
      <c r="E41" s="8" t="n">
        <v>41.8401834045539</v>
      </c>
      <c r="F41" s="1" t="n">
        <v>7.85337922072714</v>
      </c>
      <c r="I41" s="1" t="n">
        <f aca="false">prl!I41</f>
        <v>-10</v>
      </c>
      <c r="J41" s="1" t="n">
        <f aca="false">prl!J41</f>
        <v>14</v>
      </c>
      <c r="K41" s="1" t="n">
        <f aca="false">prl!K41</f>
        <v>39</v>
      </c>
      <c r="L41" s="1" t="str">
        <f aca="false">prl!L41</f>
        <v/>
      </c>
      <c r="M41" s="1" t="str">
        <f aca="false">prl!M41</f>
        <v>induction</v>
      </c>
    </row>
    <row r="42" customFormat="false" ht="13.2" hidden="false" customHeight="false" outlineLevel="0" collapsed="false">
      <c r="A42" s="1" t="s">
        <v>59</v>
      </c>
      <c r="B42" s="1" t="n">
        <v>6</v>
      </c>
      <c r="C42" s="1" t="str">
        <f aca="false">VLOOKUP(B42,eleveur,2,FALSE())</f>
        <v>CHEVA</v>
      </c>
      <c r="D42" s="1" t="s">
        <v>15</v>
      </c>
      <c r="E42" s="8" t="n">
        <v>26.2616891405619</v>
      </c>
      <c r="F42" s="1" t="n">
        <v>5.69210273305289</v>
      </c>
      <c r="G42" s="10"/>
      <c r="I42" s="1" t="n">
        <f aca="false">prl!I42</f>
        <v>-10</v>
      </c>
      <c r="J42" s="1" t="n">
        <f aca="false">prl!J42</f>
        <v>18</v>
      </c>
      <c r="K42" s="1" t="n">
        <f aca="false">prl!K42</f>
        <v>46</v>
      </c>
      <c r="L42" s="1" t="str">
        <f aca="false">prl!L42</f>
        <v/>
      </c>
      <c r="M42" s="1" t="str">
        <f aca="false">prl!M42</f>
        <v>pas de lait</v>
      </c>
    </row>
    <row r="43" customFormat="false" ht="13.2" hidden="false" customHeight="false" outlineLevel="0" collapsed="false">
      <c r="A43" s="1" t="s">
        <v>61</v>
      </c>
      <c r="B43" s="1" t="n">
        <v>6</v>
      </c>
      <c r="C43" s="1" t="str">
        <f aca="false">VLOOKUP(B43,eleveur,2,FALSE())</f>
        <v>CHEVA</v>
      </c>
      <c r="D43" s="1" t="s">
        <v>17</v>
      </c>
      <c r="E43" s="8" t="n">
        <v>228.150810861627</v>
      </c>
      <c r="F43" s="1" t="n">
        <v>29.4206540296032</v>
      </c>
      <c r="G43" s="10"/>
      <c r="I43" s="1" t="n">
        <f aca="false">prl!I43</f>
        <v>-38</v>
      </c>
      <c r="J43" s="1" t="n">
        <f aca="false">prl!J43</f>
        <v>-10</v>
      </c>
      <c r="K43" s="1" t="n">
        <f aca="false">prl!K43</f>
        <v>18</v>
      </c>
      <c r="L43" s="1" t="str">
        <f aca="false">prl!L43</f>
        <v/>
      </c>
      <c r="M43" s="1" t="str">
        <f aca="false">prl!M43</f>
        <v>lactation</v>
      </c>
    </row>
    <row r="44" customFormat="false" ht="13.2" hidden="false" customHeight="false" outlineLevel="0" collapsed="false">
      <c r="A44" s="1" t="s">
        <v>62</v>
      </c>
      <c r="B44" s="1" t="n">
        <v>6</v>
      </c>
      <c r="C44" s="1" t="str">
        <f aca="false">VLOOKUP(B44,eleveur,2,FALSE())</f>
        <v>CHEVA</v>
      </c>
      <c r="D44" s="1" t="s">
        <v>17</v>
      </c>
      <c r="E44" s="8" t="n">
        <v>52.2637523997915</v>
      </c>
      <c r="F44" s="1" t="n">
        <v>26.3300084889156</v>
      </c>
      <c r="G44" s="10"/>
      <c r="I44" s="1" t="n">
        <f aca="false">prl!I44</f>
        <v>-10</v>
      </c>
      <c r="J44" s="1" t="n">
        <f aca="false">prl!J44</f>
        <v>18</v>
      </c>
      <c r="K44" s="1" t="n">
        <f aca="false">prl!K44</f>
        <v>46</v>
      </c>
      <c r="L44" s="1" t="str">
        <f aca="false">prl!L44</f>
        <v/>
      </c>
      <c r="M44" s="1" t="str">
        <f aca="false">prl!M44</f>
        <v>lactation</v>
      </c>
    </row>
    <row r="45" customFormat="false" ht="13.2" hidden="false" customHeight="false" outlineLevel="0" collapsed="false">
      <c r="A45" s="1" t="s">
        <v>63</v>
      </c>
      <c r="B45" s="1" t="n">
        <v>6</v>
      </c>
      <c r="C45" s="1" t="str">
        <f aca="false">VLOOKUP(B45,eleveur,2,FALSE())</f>
        <v>CHEVA</v>
      </c>
      <c r="D45" s="1" t="s">
        <v>17</v>
      </c>
      <c r="E45" s="8" t="n">
        <v>251.470811159463</v>
      </c>
      <c r="F45" s="1" t="n">
        <v>23.5640358752323</v>
      </c>
      <c r="G45" s="10"/>
      <c r="I45" s="1" t="n">
        <f aca="false">prl!I45</f>
        <v>-12</v>
      </c>
      <c r="J45" s="1" t="n">
        <f aca="false">prl!J45</f>
        <v>16</v>
      </c>
      <c r="K45" s="1" t="n">
        <f aca="false">prl!K45</f>
        <v>44</v>
      </c>
      <c r="L45" s="1" t="str">
        <f aca="false">prl!L45</f>
        <v/>
      </c>
      <c r="M45" s="1" t="str">
        <f aca="false">prl!M45</f>
        <v>lactation</v>
      </c>
    </row>
    <row r="46" customFormat="false" ht="13.2" hidden="false" customHeight="false" outlineLevel="0" collapsed="false">
      <c r="A46" s="1" t="s">
        <v>64</v>
      </c>
      <c r="B46" s="1" t="n">
        <v>6</v>
      </c>
      <c r="C46" s="1" t="str">
        <f aca="false">VLOOKUP(B46,eleveur,2,FALSE())</f>
        <v>CHEVA</v>
      </c>
      <c r="D46" s="1" t="s">
        <v>15</v>
      </c>
      <c r="E46" s="8" t="n">
        <v>28.7454593708938</v>
      </c>
      <c r="F46" s="1" t="n">
        <v>171.811952181292</v>
      </c>
      <c r="G46" s="2"/>
      <c r="I46" s="1" t="n">
        <f aca="false">prl!I46</f>
        <v>-10</v>
      </c>
      <c r="J46" s="1" t="n">
        <f aca="false">prl!J46</f>
        <v>18</v>
      </c>
      <c r="K46" s="1" t="n">
        <f aca="false">prl!K46</f>
        <v>46</v>
      </c>
      <c r="L46" s="1" t="str">
        <f aca="false">prl!L46</f>
        <v/>
      </c>
      <c r="M46" s="1" t="str">
        <f aca="false">prl!M46</f>
        <v>induction</v>
      </c>
    </row>
    <row r="47" customFormat="false" ht="13.2" hidden="false" customHeight="false" outlineLevel="0" collapsed="false">
      <c r="A47" s="1" t="s">
        <v>65</v>
      </c>
      <c r="B47" s="1" t="n">
        <v>6</v>
      </c>
      <c r="C47" s="1" t="str">
        <f aca="false">VLOOKUP(B47,eleveur,2,FALSE())</f>
        <v>CHEVA</v>
      </c>
      <c r="D47" s="1" t="s">
        <v>17</v>
      </c>
      <c r="E47" s="8" t="n">
        <v>44.8521503835057</v>
      </c>
      <c r="F47" s="1" t="n">
        <v>119.121184624762</v>
      </c>
      <c r="G47" s="10"/>
      <c r="I47" s="1" t="n">
        <f aca="false">prl!I47</f>
        <v>-10</v>
      </c>
      <c r="J47" s="1" t="n">
        <f aca="false">prl!J47</f>
        <v>18</v>
      </c>
      <c r="K47" s="1" t="n">
        <f aca="false">prl!K47</f>
        <v>46</v>
      </c>
      <c r="L47" s="1" t="str">
        <f aca="false">prl!L47</f>
        <v/>
      </c>
      <c r="M47" s="1" t="str">
        <f aca="false">prl!M47</f>
        <v>lactation</v>
      </c>
    </row>
    <row r="48" customFormat="false" ht="13.2" hidden="false" customHeight="false" outlineLevel="0" collapsed="false">
      <c r="A48" s="1" t="s">
        <v>66</v>
      </c>
      <c r="B48" s="1" t="n">
        <v>6</v>
      </c>
      <c r="C48" s="1" t="str">
        <f aca="false">VLOOKUP(B48,eleveur,2,FALSE())</f>
        <v>CHEVA</v>
      </c>
      <c r="D48" s="1" t="s">
        <v>17</v>
      </c>
      <c r="E48" s="8" t="n">
        <v>10.7868496071644</v>
      </c>
      <c r="F48" s="1" t="n">
        <v>225.500036194478</v>
      </c>
      <c r="G48" s="10"/>
      <c r="I48" s="1" t="n">
        <f aca="false">prl!I48</f>
        <v>-30</v>
      </c>
      <c r="J48" s="1" t="n">
        <f aca="false">prl!J48</f>
        <v>-2</v>
      </c>
      <c r="K48" s="1" t="n">
        <f aca="false">prl!K48</f>
        <v>26</v>
      </c>
      <c r="L48" s="1" t="str">
        <f aca="false">prl!L48</f>
        <v/>
      </c>
      <c r="M48" s="1" t="str">
        <f aca="false">prl!M48</f>
        <v>lactation</v>
      </c>
    </row>
    <row r="49" customFormat="false" ht="13.2" hidden="false" customHeight="false" outlineLevel="0" collapsed="false">
      <c r="A49" s="1" t="s">
        <v>67</v>
      </c>
      <c r="B49" s="1" t="n">
        <v>6</v>
      </c>
      <c r="C49" s="1" t="str">
        <f aca="false">VLOOKUP(B49,eleveur,2,FALSE())</f>
        <v>CHEVA</v>
      </c>
      <c r="D49" s="1" t="s">
        <v>15</v>
      </c>
      <c r="E49" s="8" t="n">
        <v>14.7485127825157</v>
      </c>
      <c r="F49" s="1" t="n">
        <v>27.0708149474556</v>
      </c>
      <c r="G49" s="10"/>
      <c r="I49" s="1" t="n">
        <f aca="false">prl!I49</f>
        <v>-10</v>
      </c>
      <c r="J49" s="1" t="n">
        <f aca="false">prl!J49</f>
        <v>18</v>
      </c>
      <c r="K49" s="1" t="n">
        <f aca="false">prl!K49</f>
        <v>46</v>
      </c>
      <c r="L49" s="1" t="str">
        <f aca="false">prl!L49</f>
        <v/>
      </c>
      <c r="M49" s="1" t="str">
        <f aca="false">prl!M49</f>
        <v>pas de lait</v>
      </c>
    </row>
    <row r="50" customFormat="false" ht="13.2" hidden="false" customHeight="false" outlineLevel="0" collapsed="false">
      <c r="A50" s="1" t="s">
        <v>68</v>
      </c>
      <c r="B50" s="1" t="n">
        <v>6</v>
      </c>
      <c r="C50" s="1" t="str">
        <f aca="false">VLOOKUP(B50,eleveur,2,FALSE())</f>
        <v>CHEVA</v>
      </c>
      <c r="D50" s="1" t="s">
        <v>15</v>
      </c>
      <c r="E50" s="8" t="n">
        <v>15.7006976335917</v>
      </c>
      <c r="F50" s="1" t="n">
        <v>23.8270242950855</v>
      </c>
      <c r="G50" s="2"/>
      <c r="I50" s="1" t="n">
        <f aca="false">prl!I50</f>
        <v>-10</v>
      </c>
      <c r="J50" s="1" t="n">
        <f aca="false">prl!J50</f>
        <v>18</v>
      </c>
      <c r="K50" s="1" t="n">
        <f aca="false">prl!K50</f>
        <v>46</v>
      </c>
      <c r="L50" s="1" t="str">
        <f aca="false">prl!L50</f>
        <v/>
      </c>
      <c r="M50" s="1" t="str">
        <f aca="false">prl!M50</f>
        <v>pas de lait</v>
      </c>
    </row>
    <row r="51" customFormat="false" ht="13.2" hidden="false" customHeight="false" outlineLevel="0" collapsed="false">
      <c r="A51" s="1" t="s">
        <v>69</v>
      </c>
      <c r="B51" s="1" t="n">
        <v>6</v>
      </c>
      <c r="C51" s="1" t="str">
        <f aca="false">VLOOKUP(B51,eleveur,2,FALSE())</f>
        <v>CHEVA</v>
      </c>
      <c r="D51" s="1" t="s">
        <v>15</v>
      </c>
      <c r="E51" s="8" t="n">
        <v>11.9723432259172</v>
      </c>
      <c r="F51" s="1" t="n">
        <v>85.8608331410182</v>
      </c>
      <c r="G51" s="2"/>
      <c r="I51" s="1" t="n">
        <f aca="false">prl!I51</f>
        <v>-10</v>
      </c>
      <c r="J51" s="1" t="n">
        <f aca="false">prl!J51</f>
        <v>18</v>
      </c>
      <c r="K51" s="1" t="n">
        <f aca="false">prl!K51</f>
        <v>46</v>
      </c>
      <c r="L51" s="1" t="str">
        <f aca="false">prl!L51</f>
        <v/>
      </c>
      <c r="M51" s="1" t="str">
        <f aca="false">prl!M51</f>
        <v>pas de lait</v>
      </c>
    </row>
    <row r="52" customFormat="false" ht="13.2" hidden="false" customHeight="false" outlineLevel="0" collapsed="false">
      <c r="A52" s="1" t="s">
        <v>70</v>
      </c>
      <c r="B52" s="1" t="n">
        <v>8</v>
      </c>
      <c r="C52" s="1" t="str">
        <f aca="false">VLOOKUP(B52,eleveur,2,FALSE())</f>
        <v>BRUNET</v>
      </c>
      <c r="D52" s="1" t="s">
        <v>17</v>
      </c>
      <c r="E52" s="8" t="n">
        <v>49.7814800769201</v>
      </c>
      <c r="F52" s="1" t="n">
        <v>22.6662258537296</v>
      </c>
      <c r="G52" s="2"/>
      <c r="I52" s="1" t="n">
        <f aca="false">prl!I52</f>
        <v>-17</v>
      </c>
      <c r="J52" s="1" t="n">
        <f aca="false">prl!J52</f>
        <v>13</v>
      </c>
      <c r="K52" s="1" t="str">
        <f aca="false">prl!K52</f>
        <v/>
      </c>
      <c r="L52" s="1" t="str">
        <f aca="false">prl!L52</f>
        <v/>
      </c>
      <c r="M52" s="1" t="str">
        <f aca="false">prl!M52</f>
        <v>lactation</v>
      </c>
    </row>
    <row r="53" customFormat="false" ht="13.2" hidden="false" customHeight="false" outlineLevel="0" collapsed="false">
      <c r="A53" s="1" t="s">
        <v>72</v>
      </c>
      <c r="B53" s="1" t="n">
        <v>8</v>
      </c>
      <c r="C53" s="1" t="str">
        <f aca="false">VLOOKUP(B53,eleveur,2,FALSE())</f>
        <v>BRUNET</v>
      </c>
      <c r="D53" s="1" t="s">
        <v>17</v>
      </c>
      <c r="E53" s="8" t="n">
        <v>22.6946927360628</v>
      </c>
      <c r="F53" s="1" t="n">
        <v>63.6284763686328</v>
      </c>
      <c r="G53" s="2"/>
      <c r="I53" s="1" t="n">
        <f aca="false">prl!I53</f>
        <v>-18</v>
      </c>
      <c r="J53" s="1" t="n">
        <f aca="false">prl!J53</f>
        <v>12</v>
      </c>
      <c r="K53" s="1" t="str">
        <f aca="false">prl!K53</f>
        <v/>
      </c>
      <c r="L53" s="1" t="str">
        <f aca="false">prl!L53</f>
        <v/>
      </c>
      <c r="M53" s="1" t="str">
        <f aca="false">prl!M53</f>
        <v>lactation</v>
      </c>
    </row>
    <row r="54" customFormat="false" ht="13.2" hidden="false" customHeight="false" outlineLevel="0" collapsed="false">
      <c r="A54" s="1" t="s">
        <v>73</v>
      </c>
      <c r="B54" s="1" t="n">
        <v>8</v>
      </c>
      <c r="C54" s="1" t="str">
        <f aca="false">VLOOKUP(B54,eleveur,2,FALSE())</f>
        <v>BRUNET</v>
      </c>
      <c r="D54" s="1" t="s">
        <v>17</v>
      </c>
      <c r="E54" s="8" t="n">
        <v>31.2461764829372</v>
      </c>
      <c r="F54" s="1" t="n">
        <v>101.413806526302</v>
      </c>
      <c r="G54" s="10"/>
      <c r="I54" s="1" t="n">
        <f aca="false">prl!I54</f>
        <v>-16</v>
      </c>
      <c r="J54" s="1" t="n">
        <f aca="false">prl!J54</f>
        <v>14</v>
      </c>
      <c r="K54" s="1" t="str">
        <f aca="false">prl!K54</f>
        <v/>
      </c>
      <c r="L54" s="1" t="str">
        <f aca="false">prl!L54</f>
        <v/>
      </c>
      <c r="M54" s="1" t="str">
        <f aca="false">prl!M54</f>
        <v>lactation</v>
      </c>
    </row>
    <row r="55" customFormat="false" ht="13.2" hidden="false" customHeight="false" outlineLevel="0" collapsed="false">
      <c r="A55" s="1" t="s">
        <v>74</v>
      </c>
      <c r="B55" s="1" t="n">
        <v>8</v>
      </c>
      <c r="C55" s="1" t="str">
        <f aca="false">VLOOKUP(B55,eleveur,2,FALSE())</f>
        <v>BRUNET</v>
      </c>
      <c r="D55" s="1" t="s">
        <v>15</v>
      </c>
      <c r="E55" s="8" t="n">
        <v>15.5919337559215</v>
      </c>
      <c r="F55" s="1" t="n">
        <v>14.9494166940818</v>
      </c>
      <c r="G55" s="10"/>
      <c r="I55" s="1" t="n">
        <f aca="false">prl!I55</f>
        <v>-14</v>
      </c>
      <c r="J55" s="1" t="n">
        <f aca="false">prl!J55</f>
        <v>16</v>
      </c>
      <c r="K55" s="1" t="str">
        <f aca="false">prl!K55</f>
        <v/>
      </c>
      <c r="L55" s="1" t="str">
        <f aca="false">prl!L55</f>
        <v/>
      </c>
      <c r="M55" s="1" t="str">
        <f aca="false">prl!M55</f>
        <v>pas de lait</v>
      </c>
    </row>
    <row r="56" customFormat="false" ht="13.2" hidden="false" customHeight="false" outlineLevel="0" collapsed="false">
      <c r="A56" s="1" t="s">
        <v>75</v>
      </c>
      <c r="B56" s="1" t="n">
        <v>8</v>
      </c>
      <c r="C56" s="1" t="str">
        <f aca="false">VLOOKUP(B56,eleveur,2,FALSE())</f>
        <v>BRUNET</v>
      </c>
      <c r="D56" s="1" t="s">
        <v>15</v>
      </c>
      <c r="E56" s="8" t="n">
        <v>76.6026657027732</v>
      </c>
      <c r="F56" s="1" t="n">
        <v>34.1762265737522</v>
      </c>
      <c r="G56" s="2"/>
      <c r="I56" s="1" t="n">
        <f aca="false">prl!I56</f>
        <v>-14</v>
      </c>
      <c r="J56" s="1" t="n">
        <f aca="false">prl!J56</f>
        <v>16</v>
      </c>
      <c r="K56" s="1" t="str">
        <f aca="false">prl!K56</f>
        <v/>
      </c>
      <c r="L56" s="1" t="str">
        <f aca="false">prl!L56</f>
        <v/>
      </c>
      <c r="M56" s="1" t="str">
        <f aca="false">prl!M56</f>
        <v>induction</v>
      </c>
    </row>
    <row r="57" customFormat="false" ht="13.2" hidden="false" customHeight="false" outlineLevel="0" collapsed="false">
      <c r="A57" s="1" t="s">
        <v>76</v>
      </c>
      <c r="B57" s="1" t="n">
        <v>8</v>
      </c>
      <c r="C57" s="1" t="str">
        <f aca="false">VLOOKUP(B57,eleveur,2,FALSE())</f>
        <v>BRUNET</v>
      </c>
      <c r="D57" s="1" t="s">
        <v>15</v>
      </c>
      <c r="E57" s="8" t="n">
        <v>6.72364432306764</v>
      </c>
      <c r="F57" s="1" t="n">
        <v>10.4804519463265</v>
      </c>
      <c r="G57" s="10"/>
      <c r="I57" s="1" t="n">
        <f aca="false">prl!I57</f>
        <v>-14</v>
      </c>
      <c r="J57" s="1" t="n">
        <f aca="false">prl!J57</f>
        <v>16</v>
      </c>
      <c r="K57" s="1" t="str">
        <f aca="false">prl!K57</f>
        <v/>
      </c>
      <c r="L57" s="1" t="str">
        <f aca="false">prl!L57</f>
        <v/>
      </c>
      <c r="M57" s="1" t="str">
        <f aca="false">prl!M57</f>
        <v>induction</v>
      </c>
    </row>
    <row r="58" customFormat="false" ht="13.2" hidden="false" customHeight="false" outlineLevel="0" collapsed="false">
      <c r="A58" s="1" t="s">
        <v>77</v>
      </c>
      <c r="B58" s="1" t="n">
        <v>8</v>
      </c>
      <c r="C58" s="1" t="str">
        <f aca="false">VLOOKUP(B58,eleveur,2,FALSE())</f>
        <v>BRUNET</v>
      </c>
      <c r="D58" s="1" t="s">
        <v>17</v>
      </c>
      <c r="E58" s="8" t="n">
        <v>157.839849953334</v>
      </c>
      <c r="F58" s="1" t="n">
        <v>7.18613728709242</v>
      </c>
      <c r="G58" s="10"/>
      <c r="I58" s="1" t="n">
        <f aca="false">prl!I58</f>
        <v>-15</v>
      </c>
      <c r="J58" s="1" t="n">
        <f aca="false">prl!J58</f>
        <v>15</v>
      </c>
      <c r="K58" s="1" t="str">
        <f aca="false">prl!K58</f>
        <v/>
      </c>
      <c r="L58" s="1" t="str">
        <f aca="false">prl!L58</f>
        <v/>
      </c>
      <c r="M58" s="1" t="str">
        <f aca="false">prl!M58</f>
        <v>lactation</v>
      </c>
    </row>
    <row r="59" customFormat="false" ht="13.2" hidden="false" customHeight="false" outlineLevel="0" collapsed="false">
      <c r="A59" s="1" t="s">
        <v>78</v>
      </c>
      <c r="B59" s="1" t="n">
        <v>8</v>
      </c>
      <c r="C59" s="1" t="str">
        <f aca="false">VLOOKUP(B59,eleveur,2,FALSE())</f>
        <v>BRUNET</v>
      </c>
      <c r="D59" s="1" t="s">
        <v>15</v>
      </c>
      <c r="E59" s="8" t="n">
        <v>143.202662714978</v>
      </c>
      <c r="F59" s="1" t="n">
        <v>71.0972573541098</v>
      </c>
      <c r="G59" s="10"/>
      <c r="I59" s="1" t="n">
        <f aca="false">prl!I59</f>
        <v>-14</v>
      </c>
      <c r="J59" s="1" t="n">
        <f aca="false">prl!J59</f>
        <v>16</v>
      </c>
      <c r="K59" s="1" t="str">
        <f aca="false">prl!K59</f>
        <v/>
      </c>
      <c r="L59" s="1" t="str">
        <f aca="false">prl!L59</f>
        <v/>
      </c>
      <c r="M59" s="1" t="str">
        <f aca="false">prl!M59</f>
        <v>lactation</v>
      </c>
    </row>
    <row r="60" customFormat="false" ht="13.2" hidden="false" customHeight="false" outlineLevel="0" collapsed="false">
      <c r="A60" s="1" t="s">
        <v>79</v>
      </c>
      <c r="B60" s="1" t="n">
        <v>8</v>
      </c>
      <c r="C60" s="1" t="str">
        <f aca="false">VLOOKUP(B60,eleveur,2,FALSE())</f>
        <v>BRUNET</v>
      </c>
      <c r="D60" s="1" t="s">
        <v>17</v>
      </c>
      <c r="E60" s="8" t="n">
        <v>46.1167980077231</v>
      </c>
      <c r="F60" s="1" t="n">
        <v>143.857084467912</v>
      </c>
      <c r="G60" s="10"/>
      <c r="I60" s="1" t="n">
        <f aca="false">prl!I60</f>
        <v>-20</v>
      </c>
      <c r="J60" s="1" t="n">
        <f aca="false">prl!J60</f>
        <v>10</v>
      </c>
      <c r="K60" s="1" t="str">
        <f aca="false">prl!K60</f>
        <v/>
      </c>
      <c r="L60" s="1" t="str">
        <f aca="false">prl!L60</f>
        <v/>
      </c>
      <c r="M60" s="1" t="str">
        <f aca="false">prl!M60</f>
        <v>lactation</v>
      </c>
    </row>
    <row r="61" customFormat="false" ht="13.2" hidden="false" customHeight="false" outlineLevel="0" collapsed="false">
      <c r="A61" s="1" t="s">
        <v>80</v>
      </c>
      <c r="B61" s="1" t="n">
        <v>8</v>
      </c>
      <c r="C61" s="1" t="str">
        <f aca="false">VLOOKUP(B61,eleveur,2,FALSE())</f>
        <v>BRUNET</v>
      </c>
      <c r="D61" s="1" t="s">
        <v>17</v>
      </c>
      <c r="E61" s="8" t="n">
        <v>112.276063683369</v>
      </c>
      <c r="F61" s="1" t="n">
        <v>86.3386322638732</v>
      </c>
      <c r="G61" s="2"/>
      <c r="I61" s="1" t="n">
        <f aca="false">prl!I61</f>
        <v>-10</v>
      </c>
      <c r="J61" s="1" t="n">
        <f aca="false">prl!J61</f>
        <v>20</v>
      </c>
      <c r="K61" s="1" t="str">
        <f aca="false">prl!K61</f>
        <v/>
      </c>
      <c r="L61" s="1" t="str">
        <f aca="false">prl!L61</f>
        <v/>
      </c>
      <c r="M61" s="1" t="str">
        <f aca="false">prl!M61</f>
        <v>lactation</v>
      </c>
    </row>
    <row r="62" customFormat="false" ht="13.2" hidden="false" customHeight="false" outlineLevel="0" collapsed="false">
      <c r="E62" s="6"/>
      <c r="F62" s="6"/>
      <c r="G62" s="2"/>
    </row>
    <row r="63" customFormat="false" ht="13.2" hidden="false" customHeight="false" outlineLevel="0" collapsed="false">
      <c r="F63" s="6"/>
      <c r="G63" s="10"/>
    </row>
    <row r="64" customFormat="false" ht="13.2" hidden="false" customHeight="false" outlineLevel="0" collapsed="false">
      <c r="F64" s="6"/>
      <c r="G64" s="2"/>
    </row>
    <row r="65" customFormat="false" ht="13.2" hidden="false" customHeight="false" outlineLevel="0" collapsed="false">
      <c r="F65" s="6"/>
      <c r="G65" s="10"/>
    </row>
    <row r="66" customFormat="false" ht="13.2" hidden="false" customHeight="false" outlineLevel="0" collapsed="false">
      <c r="F66" s="6"/>
      <c r="G66" s="10"/>
    </row>
    <row r="67" customFormat="false" ht="13.2" hidden="false" customHeight="false" outlineLevel="0" collapsed="false">
      <c r="F67" s="6"/>
      <c r="G67" s="10"/>
    </row>
    <row r="68" customFormat="false" ht="13.2" hidden="false" customHeight="false" outlineLevel="0" collapsed="false">
      <c r="F68" s="6"/>
      <c r="G68" s="10"/>
    </row>
    <row r="69" customFormat="false" ht="13.2" hidden="false" customHeight="false" outlineLevel="0" collapsed="false">
      <c r="F69" s="6"/>
      <c r="G69" s="10"/>
    </row>
    <row r="70" customFormat="false" ht="13.2" hidden="false" customHeight="false" outlineLevel="0" collapsed="false">
      <c r="F70" s="6"/>
      <c r="G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0" colorId="64" zoomScale="160" zoomScaleNormal="160" zoomScalePageLayoutView="100" workbookViewId="0">
      <selection pane="topLeft" activeCell="A29" activeCellId="0" sqref="A29"/>
    </sheetView>
  </sheetViews>
  <sheetFormatPr defaultColWidth="11.578125" defaultRowHeight="13.2" zeroHeight="false" outlineLevelRow="0" outlineLevelCol="0"/>
  <cols>
    <col collapsed="false" customWidth="false" hidden="false" outlineLevel="0" max="4" min="1" style="1" width="11.57"/>
    <col collapsed="false" customWidth="false" hidden="false" outlineLevel="0" max="6" min="5" style="2" width="11.57"/>
    <col collapsed="false" customWidth="false" hidden="false" outlineLevel="0" max="1019" min="7" style="1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1" t="s">
        <v>7</v>
      </c>
      <c r="I1" s="1" t="str">
        <f aca="false">prl!I1</f>
        <v>JT1</v>
      </c>
      <c r="J1" s="1" t="str">
        <f aca="false">prl!J1</f>
        <v>JT2</v>
      </c>
      <c r="K1" s="1" t="str">
        <f aca="false">prl!K1</f>
        <v>JT3</v>
      </c>
      <c r="L1" s="1" t="str">
        <f aca="false">prl!L1</f>
        <v>JT4</v>
      </c>
      <c r="M1" s="1" t="str">
        <f aca="false">prl!M1</f>
        <v>lait</v>
      </c>
    </row>
    <row r="2" customFormat="false" ht="13.2" hidden="false" customHeight="false" outlineLevel="0" collapsed="false">
      <c r="A2" s="1" t="s">
        <v>13</v>
      </c>
      <c r="B2" s="1" t="s">
        <v>14</v>
      </c>
      <c r="C2" s="1" t="str">
        <f aca="false">VLOOKUP(B2,eleveur,2,FALSE())</f>
        <v>PALLAIS</v>
      </c>
      <c r="D2" s="1" t="s">
        <v>15</v>
      </c>
      <c r="E2" s="10" t="n">
        <v>1.6098158056681</v>
      </c>
      <c r="F2" s="12" t="n">
        <v>0.53395239585105</v>
      </c>
      <c r="G2" s="12" t="n">
        <v>3.22950036947695</v>
      </c>
      <c r="H2" s="10"/>
      <c r="I2" s="1" t="n">
        <f aca="false">prl!I2</f>
        <v>-8</v>
      </c>
      <c r="J2" s="1" t="n">
        <f aca="false">prl!J2</f>
        <v>27</v>
      </c>
      <c r="K2" s="1" t="n">
        <f aca="false">prl!K2</f>
        <v>63</v>
      </c>
      <c r="L2" s="1" t="str">
        <f aca="false">prl!L2</f>
        <v/>
      </c>
      <c r="M2" s="1" t="str">
        <f aca="false">prl!M2</f>
        <v>induction</v>
      </c>
    </row>
    <row r="3" customFormat="false" ht="13.2" hidden="false" customHeight="false" outlineLevel="0" collapsed="false">
      <c r="A3" s="1" t="s">
        <v>16</v>
      </c>
      <c r="B3" s="1" t="s">
        <v>14</v>
      </c>
      <c r="C3" s="1" t="str">
        <f aca="false">VLOOKUP(B3,eleveur,2,FALSE())</f>
        <v>PALLAIS</v>
      </c>
      <c r="D3" s="1" t="s">
        <v>17</v>
      </c>
      <c r="E3" s="10" t="n">
        <v>6.71448444733692</v>
      </c>
      <c r="F3" s="12" t="n">
        <v>0.719761064964505</v>
      </c>
      <c r="G3" s="12" t="n">
        <v>1.14793778408645</v>
      </c>
      <c r="H3" s="10"/>
      <c r="I3" s="1" t="n">
        <f aca="false">prl!I3</f>
        <v>-22</v>
      </c>
      <c r="J3" s="1" t="n">
        <f aca="false">prl!J3</f>
        <v>13</v>
      </c>
      <c r="K3" s="1" t="n">
        <f aca="false">prl!K3</f>
        <v>49</v>
      </c>
      <c r="L3" s="1" t="str">
        <f aca="false">prl!L3</f>
        <v/>
      </c>
      <c r="M3" s="1" t="str">
        <f aca="false">prl!M3</f>
        <v>lactation</v>
      </c>
    </row>
    <row r="4" customFormat="false" ht="13.2" hidden="false" customHeight="false" outlineLevel="0" collapsed="false">
      <c r="A4" s="1" t="s">
        <v>18</v>
      </c>
      <c r="B4" s="1" t="s">
        <v>14</v>
      </c>
      <c r="C4" s="1" t="str">
        <f aca="false">VLOOKUP(B4,eleveur,2,FALSE())</f>
        <v>PALLAIS</v>
      </c>
      <c r="D4" s="1" t="s">
        <v>15</v>
      </c>
      <c r="E4" s="10" t="n">
        <v>7.84647931559925</v>
      </c>
      <c r="F4" s="12" t="n">
        <v>1.13379966044107</v>
      </c>
      <c r="G4" s="12" t="n">
        <v>2.55765116878005</v>
      </c>
      <c r="H4" s="10"/>
      <c r="I4" s="1" t="n">
        <f aca="false">prl!I4</f>
        <v>-8</v>
      </c>
      <c r="J4" s="1" t="n">
        <f aca="false">prl!J4</f>
        <v>27</v>
      </c>
      <c r="K4" s="1" t="n">
        <f aca="false">prl!K4</f>
        <v>63</v>
      </c>
      <c r="L4" s="1" t="str">
        <f aca="false">prl!L4</f>
        <v/>
      </c>
      <c r="M4" s="1" t="str">
        <f aca="false">prl!M4</f>
        <v>induction</v>
      </c>
    </row>
    <row r="5" customFormat="false" ht="13.2" hidden="false" customHeight="false" outlineLevel="0" collapsed="false">
      <c r="A5" s="1" t="s">
        <v>19</v>
      </c>
      <c r="B5" s="1" t="s">
        <v>14</v>
      </c>
      <c r="C5" s="1" t="str">
        <f aca="false">VLOOKUP(B5,eleveur,2,FALSE())</f>
        <v>PALLAIS</v>
      </c>
      <c r="D5" s="1" t="s">
        <v>15</v>
      </c>
      <c r="E5" s="10" t="n">
        <v>9.16931718779174</v>
      </c>
      <c r="F5" s="12" t="n">
        <v>3.69522639293268</v>
      </c>
      <c r="G5" s="12" t="n">
        <v>6.63476576021539</v>
      </c>
      <c r="H5" s="10"/>
      <c r="I5" s="1" t="n">
        <f aca="false">prl!I5</f>
        <v>-8</v>
      </c>
      <c r="J5" s="1" t="n">
        <f aca="false">prl!J5</f>
        <v>27</v>
      </c>
      <c r="K5" s="1" t="n">
        <f aca="false">prl!K5</f>
        <v>63</v>
      </c>
      <c r="L5" s="1" t="str">
        <f aca="false">prl!L5</f>
        <v/>
      </c>
      <c r="M5" s="1" t="str">
        <f aca="false">prl!M5</f>
        <v>induction</v>
      </c>
    </row>
    <row r="6" customFormat="false" ht="13.2" hidden="false" customHeight="false" outlineLevel="0" collapsed="false">
      <c r="A6" s="1" t="s">
        <v>20</v>
      </c>
      <c r="B6" s="1" t="s">
        <v>14</v>
      </c>
      <c r="C6" s="1" t="str">
        <f aca="false">VLOOKUP(B6,eleveur,2,FALSE())</f>
        <v>PALLAIS</v>
      </c>
      <c r="D6" s="1" t="s">
        <v>17</v>
      </c>
      <c r="E6" s="10" t="n">
        <v>6.13116604222852</v>
      </c>
      <c r="F6" s="12" t="n">
        <v>6.80222801573891</v>
      </c>
      <c r="G6" s="12" t="n">
        <v>2.83062405519113</v>
      </c>
      <c r="H6" s="10"/>
      <c r="I6" s="1" t="n">
        <f aca="false">prl!I6</f>
        <v>-18</v>
      </c>
      <c r="J6" s="1" t="n">
        <f aca="false">prl!J6</f>
        <v>17</v>
      </c>
      <c r="K6" s="1" t="n">
        <f aca="false">prl!K6</f>
        <v>53</v>
      </c>
      <c r="L6" s="1" t="str">
        <f aca="false">prl!L6</f>
        <v/>
      </c>
      <c r="M6" s="1" t="str">
        <f aca="false">prl!M6</f>
        <v>lactation</v>
      </c>
    </row>
    <row r="7" customFormat="false" ht="13.2" hidden="false" customHeight="false" outlineLevel="0" collapsed="false">
      <c r="A7" s="1" t="s">
        <v>21</v>
      </c>
      <c r="B7" s="1" t="s">
        <v>14</v>
      </c>
      <c r="C7" s="1" t="str">
        <f aca="false">VLOOKUP(B7,eleveur,2,FALSE())</f>
        <v>PALLAIS</v>
      </c>
      <c r="D7" s="1" t="s">
        <v>15</v>
      </c>
      <c r="E7" s="10" t="n">
        <v>34.0272506222767</v>
      </c>
      <c r="F7" s="12" t="n">
        <v>0.738695370176301</v>
      </c>
      <c r="G7" s="12" t="n">
        <v>11.5891195003049</v>
      </c>
      <c r="H7" s="10"/>
      <c r="I7" s="1" t="n">
        <f aca="false">prl!I7</f>
        <v>-8</v>
      </c>
      <c r="J7" s="1" t="n">
        <f aca="false">prl!J7</f>
        <v>27</v>
      </c>
      <c r="K7" s="1" t="n">
        <f aca="false">prl!K7</f>
        <v>63</v>
      </c>
      <c r="L7" s="1" t="str">
        <f aca="false">prl!L7</f>
        <v/>
      </c>
      <c r="M7" s="1" t="str">
        <f aca="false">prl!M7</f>
        <v>induction</v>
      </c>
    </row>
    <row r="8" customFormat="false" ht="13.2" hidden="false" customHeight="false" outlineLevel="0" collapsed="false">
      <c r="A8" s="1" t="s">
        <v>22</v>
      </c>
      <c r="B8" s="1" t="s">
        <v>14</v>
      </c>
      <c r="C8" s="1" t="str">
        <f aca="false">VLOOKUP(B8,eleveur,2,FALSE())</f>
        <v>PALLAIS</v>
      </c>
      <c r="D8" s="1" t="s">
        <v>15</v>
      </c>
      <c r="E8" s="10" t="n">
        <v>4.98111836285139</v>
      </c>
      <c r="F8" s="12" t="n">
        <v>0.321810724441132</v>
      </c>
      <c r="G8" s="12" t="n">
        <v>5.47202308081805</v>
      </c>
      <c r="H8" s="10"/>
      <c r="I8" s="1" t="n">
        <f aca="false">prl!I8</f>
        <v>-8</v>
      </c>
      <c r="J8" s="1" t="n">
        <f aca="false">prl!J8</f>
        <v>27</v>
      </c>
      <c r="K8" s="1" t="n">
        <f aca="false">prl!K8</f>
        <v>63</v>
      </c>
      <c r="L8" s="1" t="str">
        <f aca="false">prl!L8</f>
        <v/>
      </c>
      <c r="M8" s="1" t="str">
        <f aca="false">prl!M8</f>
        <v>pas de lait</v>
      </c>
    </row>
    <row r="9" customFormat="false" ht="13.2" hidden="false" customHeight="false" outlineLevel="0" collapsed="false">
      <c r="A9" s="1" t="s">
        <v>23</v>
      </c>
      <c r="B9" s="1" t="s">
        <v>14</v>
      </c>
      <c r="C9" s="1" t="str">
        <f aca="false">VLOOKUP(B9,eleveur,2,FALSE())</f>
        <v>PALLAIS</v>
      </c>
      <c r="D9" s="1" t="s">
        <v>17</v>
      </c>
      <c r="E9" s="10" t="n">
        <v>9.65808559973901</v>
      </c>
      <c r="F9" s="12" t="n">
        <v>3.65278552118291E-006</v>
      </c>
      <c r="G9" s="12" t="n">
        <v>3.43209947839191</v>
      </c>
      <c r="H9" s="10"/>
      <c r="I9" s="1" t="n">
        <f aca="false">prl!I9</f>
        <v>-21</v>
      </c>
      <c r="J9" s="1" t="n">
        <f aca="false">prl!J9</f>
        <v>14</v>
      </c>
      <c r="K9" s="1" t="n">
        <f aca="false">prl!K9</f>
        <v>50</v>
      </c>
      <c r="L9" s="1" t="str">
        <f aca="false">prl!L9</f>
        <v/>
      </c>
      <c r="M9" s="1" t="str">
        <f aca="false">prl!M9</f>
        <v>lactation</v>
      </c>
    </row>
    <row r="10" customFormat="false" ht="13.2" hidden="false" customHeight="false" outlineLevel="0" collapsed="false">
      <c r="A10" s="1" t="s">
        <v>24</v>
      </c>
      <c r="B10" s="1" t="s">
        <v>14</v>
      </c>
      <c r="C10" s="1" t="str">
        <f aca="false">VLOOKUP(B10,eleveur,2,FALSE())</f>
        <v>PALLAIS</v>
      </c>
      <c r="D10" s="1" t="s">
        <v>17</v>
      </c>
      <c r="E10" s="10" t="n">
        <v>8.70528396358437</v>
      </c>
      <c r="F10" s="12" t="n">
        <v>0.475068153329302</v>
      </c>
      <c r="G10" s="12" t="n">
        <v>2.43120103153954</v>
      </c>
      <c r="H10" s="10"/>
      <c r="I10" s="1" t="n">
        <f aca="false">prl!I10</f>
        <v>-21</v>
      </c>
      <c r="J10" s="1" t="n">
        <f aca="false">prl!J10</f>
        <v>14</v>
      </c>
      <c r="K10" s="1" t="n">
        <f aca="false">prl!K10</f>
        <v>50</v>
      </c>
      <c r="L10" s="1" t="str">
        <f aca="false">prl!L10</f>
        <v/>
      </c>
      <c r="M10" s="1" t="str">
        <f aca="false">prl!M10</f>
        <v>lactation</v>
      </c>
    </row>
    <row r="11" customFormat="false" ht="13.2" hidden="false" customHeight="false" outlineLevel="0" collapsed="false">
      <c r="A11" s="1" t="s">
        <v>25</v>
      </c>
      <c r="B11" s="1" t="s">
        <v>14</v>
      </c>
      <c r="C11" s="1" t="str">
        <f aca="false">VLOOKUP(B11,eleveur,2,FALSE())</f>
        <v>PALLAIS</v>
      </c>
      <c r="D11" s="1" t="s">
        <v>17</v>
      </c>
      <c r="E11" s="10" t="n">
        <v>12.0433076243067</v>
      </c>
      <c r="F11" s="12" t="n">
        <v>2.67102660362895</v>
      </c>
      <c r="G11" s="12" t="n">
        <v>5.30805795783885</v>
      </c>
      <c r="H11" s="10"/>
      <c r="I11" s="1" t="n">
        <f aca="false">prl!I11</f>
        <v>-26</v>
      </c>
      <c r="J11" s="1" t="n">
        <f aca="false">prl!J11</f>
        <v>9</v>
      </c>
      <c r="K11" s="1" t="n">
        <f aca="false">prl!K11</f>
        <v>45</v>
      </c>
      <c r="L11" s="1" t="str">
        <f aca="false">prl!L11</f>
        <v/>
      </c>
      <c r="M11" s="1" t="str">
        <f aca="false">prl!M11</f>
        <v>lactation</v>
      </c>
    </row>
    <row r="12" customFormat="false" ht="13.2" hidden="false" customHeight="false" outlineLevel="0" collapsed="false">
      <c r="A12" s="1" t="s">
        <v>26</v>
      </c>
      <c r="B12" s="1" t="s">
        <v>14</v>
      </c>
      <c r="C12" s="1" t="str">
        <f aca="false">VLOOKUP(B12,eleveur,2,FALSE())</f>
        <v>PALLAIS</v>
      </c>
      <c r="D12" s="1" t="s">
        <v>15</v>
      </c>
      <c r="E12" s="10" t="n">
        <v>3.50822143038521</v>
      </c>
      <c r="F12" s="12" t="n">
        <v>0.232614978059081</v>
      </c>
      <c r="G12" s="12" t="n">
        <v>1.40604789035628</v>
      </c>
      <c r="H12" s="10"/>
      <c r="I12" s="1" t="n">
        <f aca="false">prl!I12</f>
        <v>-8</v>
      </c>
      <c r="J12" s="1" t="n">
        <f aca="false">prl!J12</f>
        <v>27</v>
      </c>
      <c r="K12" s="1" t="n">
        <f aca="false">prl!K12</f>
        <v>63</v>
      </c>
      <c r="L12" s="1" t="str">
        <f aca="false">prl!L12</f>
        <v/>
      </c>
      <c r="M12" s="1" t="str">
        <f aca="false">prl!M12</f>
        <v>induction</v>
      </c>
    </row>
    <row r="13" customFormat="false" ht="13.2" hidden="false" customHeight="false" outlineLevel="0" collapsed="false">
      <c r="A13" s="1" t="s">
        <v>27</v>
      </c>
      <c r="B13" s="1" t="s">
        <v>28</v>
      </c>
      <c r="C13" s="1" t="str">
        <f aca="false">VLOOKUP(B13,eleveur,2,FALSE())</f>
        <v>PAMPILLES</v>
      </c>
      <c r="D13" s="1" t="s">
        <v>17</v>
      </c>
      <c r="E13" s="10" t="n">
        <v>41.883510554902</v>
      </c>
      <c r="F13" s="12" t="n">
        <v>13.4931007392977</v>
      </c>
      <c r="G13" s="10"/>
      <c r="I13" s="1" t="n">
        <f aca="false">prl!I13</f>
        <v>-18</v>
      </c>
      <c r="J13" s="1" t="n">
        <f aca="false">prl!J13</f>
        <v>23</v>
      </c>
      <c r="K13" s="1" t="n">
        <f aca="false">prl!K13</f>
        <v>47</v>
      </c>
      <c r="L13" s="1" t="str">
        <f aca="false">prl!L13</f>
        <v/>
      </c>
      <c r="M13" s="1" t="str">
        <f aca="false">prl!M13</f>
        <v>lactation</v>
      </c>
    </row>
    <row r="14" customFormat="false" ht="13.2" hidden="false" customHeight="false" outlineLevel="0" collapsed="false">
      <c r="A14" s="1" t="s">
        <v>29</v>
      </c>
      <c r="B14" s="1" t="s">
        <v>28</v>
      </c>
      <c r="C14" s="1" t="str">
        <f aca="false">VLOOKUP(B14,eleveur,2,FALSE())</f>
        <v>PAMPILLES</v>
      </c>
      <c r="D14" s="1" t="s">
        <v>15</v>
      </c>
      <c r="E14" s="10" t="n">
        <v>2.56899153445127</v>
      </c>
      <c r="F14" s="12" t="n">
        <v>2.48101304386113</v>
      </c>
      <c r="G14" s="10"/>
      <c r="I14" s="1" t="n">
        <f aca="false">prl!I14</f>
        <v>-19</v>
      </c>
      <c r="J14" s="1" t="n">
        <f aca="false">prl!J14</f>
        <v>22</v>
      </c>
      <c r="K14" s="1" t="n">
        <f aca="false">prl!K14</f>
        <v>46</v>
      </c>
      <c r="L14" s="1" t="str">
        <f aca="false">prl!L14</f>
        <v/>
      </c>
      <c r="M14" s="1" t="str">
        <f aca="false">prl!M14</f>
        <v>induction</v>
      </c>
    </row>
    <row r="15" customFormat="false" ht="13.2" hidden="false" customHeight="false" outlineLevel="0" collapsed="false">
      <c r="A15" s="1" t="s">
        <v>30</v>
      </c>
      <c r="B15" s="1" t="s">
        <v>28</v>
      </c>
      <c r="C15" s="1" t="str">
        <f aca="false">VLOOKUP(B15,eleveur,2,FALSE())</f>
        <v>PAMPILLES</v>
      </c>
      <c r="D15" s="1" t="s">
        <v>15</v>
      </c>
      <c r="E15" s="10" t="n">
        <v>0.778071362477514</v>
      </c>
      <c r="F15" s="12" t="n">
        <v>2.08813969658709</v>
      </c>
      <c r="G15" s="10"/>
      <c r="I15" s="1" t="n">
        <f aca="false">prl!I15</f>
        <v>-19</v>
      </c>
      <c r="J15" s="1" t="n">
        <f aca="false">prl!J15</f>
        <v>22</v>
      </c>
      <c r="K15" s="1" t="n">
        <f aca="false">prl!K15</f>
        <v>46</v>
      </c>
      <c r="L15" s="1" t="str">
        <f aca="false">prl!L15</f>
        <v/>
      </c>
      <c r="M15" s="1" t="str">
        <f aca="false">prl!M15</f>
        <v>induction</v>
      </c>
    </row>
    <row r="16" customFormat="false" ht="13.2" hidden="false" customHeight="false" outlineLevel="0" collapsed="false">
      <c r="A16" s="1" t="s">
        <v>31</v>
      </c>
      <c r="B16" s="1" t="s">
        <v>28</v>
      </c>
      <c r="C16" s="1" t="str">
        <f aca="false">VLOOKUP(B16,eleveur,2,FALSE())</f>
        <v>PAMPILLES</v>
      </c>
      <c r="D16" s="1" t="s">
        <v>17</v>
      </c>
      <c r="E16" s="10" t="n">
        <v>4.37463402700178</v>
      </c>
      <c r="F16" s="12" t="n">
        <v>1.42037886429806</v>
      </c>
      <c r="G16" s="10"/>
      <c r="I16" s="1" t="n">
        <f aca="false">prl!I16</f>
        <v>-16</v>
      </c>
      <c r="J16" s="1" t="n">
        <f aca="false">prl!J16</f>
        <v>25</v>
      </c>
      <c r="K16" s="1" t="n">
        <f aca="false">prl!K16</f>
        <v>49</v>
      </c>
      <c r="L16" s="1" t="str">
        <f aca="false">prl!L16</f>
        <v/>
      </c>
      <c r="M16" s="1" t="str">
        <f aca="false">prl!M16</f>
        <v>lactation</v>
      </c>
    </row>
    <row r="17" customFormat="false" ht="13.2" hidden="false" customHeight="false" outlineLevel="0" collapsed="false">
      <c r="A17" s="1" t="s">
        <v>32</v>
      </c>
      <c r="B17" s="1" t="s">
        <v>28</v>
      </c>
      <c r="C17" s="1" t="str">
        <f aca="false">VLOOKUP(B17,eleveur,2,FALSE())</f>
        <v>PAMPILLES</v>
      </c>
      <c r="D17" s="1" t="s">
        <v>17</v>
      </c>
      <c r="E17" s="10" t="n">
        <v>3.84199319834007</v>
      </c>
      <c r="F17" s="12" t="n">
        <v>2.63665663401006</v>
      </c>
      <c r="G17" s="10"/>
      <c r="I17" s="1" t="n">
        <f aca="false">prl!I17</f>
        <v>-39</v>
      </c>
      <c r="J17" s="1" t="n">
        <f aca="false">prl!J17</f>
        <v>2</v>
      </c>
      <c r="K17" s="1" t="n">
        <f aca="false">prl!K17</f>
        <v>26</v>
      </c>
      <c r="L17" s="1" t="str">
        <f aca="false">prl!L17</f>
        <v/>
      </c>
      <c r="M17" s="1" t="str">
        <f aca="false">prl!M17</f>
        <v>lactation</v>
      </c>
    </row>
    <row r="18" customFormat="false" ht="13.2" hidden="false" customHeight="false" outlineLevel="0" collapsed="false">
      <c r="A18" s="1" t="s">
        <v>33</v>
      </c>
      <c r="B18" s="1" t="s">
        <v>28</v>
      </c>
      <c r="C18" s="1" t="str">
        <f aca="false">VLOOKUP(B18,eleveur,2,FALSE())</f>
        <v>PAMPILLES</v>
      </c>
      <c r="D18" s="1" t="s">
        <v>17</v>
      </c>
      <c r="E18" s="10" t="n">
        <v>10.5769547103841</v>
      </c>
      <c r="F18" s="12" t="n">
        <v>0.846828971076937</v>
      </c>
      <c r="G18" s="12"/>
      <c r="I18" s="1" t="n">
        <f aca="false">prl!I18</f>
        <v>-20</v>
      </c>
      <c r="J18" s="1" t="n">
        <f aca="false">prl!J18</f>
        <v>21</v>
      </c>
      <c r="K18" s="1" t="n">
        <f aca="false">prl!K18</f>
        <v>45</v>
      </c>
      <c r="L18" s="1" t="str">
        <f aca="false">prl!L18</f>
        <v/>
      </c>
      <c r="M18" s="1" t="str">
        <f aca="false">prl!M18</f>
        <v>lactation</v>
      </c>
    </row>
    <row r="19" customFormat="false" ht="13.2" hidden="false" customHeight="false" outlineLevel="0" collapsed="false">
      <c r="A19" s="1" t="s">
        <v>34</v>
      </c>
      <c r="B19" s="1" t="s">
        <v>28</v>
      </c>
      <c r="C19" s="1" t="str">
        <f aca="false">VLOOKUP(B19,eleveur,2,FALSE())</f>
        <v>PAMPILLES</v>
      </c>
      <c r="D19" s="1" t="s">
        <v>15</v>
      </c>
      <c r="E19" s="10" t="n">
        <v>24.5959738310699</v>
      </c>
      <c r="F19" s="12" t="n">
        <v>16.5269808972727</v>
      </c>
      <c r="G19" s="12"/>
      <c r="I19" s="1" t="n">
        <f aca="false">prl!I19</f>
        <v>-19</v>
      </c>
      <c r="J19" s="1" t="n">
        <f aca="false">prl!J19</f>
        <v>22</v>
      </c>
      <c r="K19" s="1" t="n">
        <f aca="false">prl!K19</f>
        <v>46</v>
      </c>
      <c r="L19" s="1" t="str">
        <f aca="false">prl!L19</f>
        <v/>
      </c>
      <c r="M19" s="1" t="str">
        <f aca="false">prl!M19</f>
        <v>pas de lait</v>
      </c>
    </row>
    <row r="20" customFormat="false" ht="13.2" hidden="false" customHeight="false" outlineLevel="0" collapsed="false">
      <c r="A20" s="1" t="s">
        <v>35</v>
      </c>
      <c r="B20" s="1" t="s">
        <v>28</v>
      </c>
      <c r="C20" s="1" t="str">
        <f aca="false">VLOOKUP(B20,eleveur,2,FALSE())</f>
        <v>PAMPILLES</v>
      </c>
      <c r="D20" s="1" t="s">
        <v>17</v>
      </c>
      <c r="E20" s="10" t="n">
        <v>11.7346124956723</v>
      </c>
      <c r="F20" s="12" t="n">
        <v>3.57417834913367</v>
      </c>
      <c r="G20" s="10"/>
      <c r="I20" s="1" t="n">
        <f aca="false">prl!I20</f>
        <v>-16</v>
      </c>
      <c r="J20" s="1" t="n">
        <f aca="false">prl!J20</f>
        <v>25</v>
      </c>
      <c r="K20" s="1" t="n">
        <f aca="false">prl!K20</f>
        <v>49</v>
      </c>
      <c r="L20" s="1" t="str">
        <f aca="false">prl!L20</f>
        <v/>
      </c>
      <c r="M20" s="1" t="str">
        <f aca="false">prl!M20</f>
        <v>lactation</v>
      </c>
    </row>
    <row r="21" customFormat="false" ht="13.2" hidden="false" customHeight="false" outlineLevel="0" collapsed="false">
      <c r="A21" s="1" t="s">
        <v>36</v>
      </c>
      <c r="B21" s="1" t="s">
        <v>28</v>
      </c>
      <c r="C21" s="1" t="str">
        <f aca="false">VLOOKUP(B21,eleveur,2,FALSE())</f>
        <v>PAMPILLES</v>
      </c>
      <c r="D21" s="1" t="s">
        <v>15</v>
      </c>
      <c r="E21" s="10" t="n">
        <v>6.29245480151072</v>
      </c>
      <c r="F21" s="12" t="n">
        <v>2.24175509981721</v>
      </c>
      <c r="G21" s="10"/>
      <c r="I21" s="1" t="n">
        <f aca="false">prl!I21</f>
        <v>-19</v>
      </c>
      <c r="J21" s="1" t="n">
        <f aca="false">prl!J21</f>
        <v>22</v>
      </c>
      <c r="K21" s="1" t="n">
        <f aca="false">prl!K21</f>
        <v>46</v>
      </c>
      <c r="L21" s="1" t="str">
        <f aca="false">prl!L21</f>
        <v/>
      </c>
      <c r="M21" s="1" t="str">
        <f aca="false">prl!M21</f>
        <v>induction</v>
      </c>
    </row>
    <row r="22" customFormat="false" ht="13.2" hidden="false" customHeight="false" outlineLevel="0" collapsed="false">
      <c r="A22" s="1" t="s">
        <v>37</v>
      </c>
      <c r="B22" s="1" t="s">
        <v>28</v>
      </c>
      <c r="C22" s="1" t="str">
        <f aca="false">VLOOKUP(B22,eleveur,2,FALSE())</f>
        <v>PAMPILLES</v>
      </c>
      <c r="D22" s="1" t="s">
        <v>17</v>
      </c>
      <c r="E22" s="10" t="n">
        <v>6.9811699836218</v>
      </c>
      <c r="F22" s="12" t="n">
        <v>1.79348697861554</v>
      </c>
      <c r="G22" s="10"/>
      <c r="I22" s="1" t="n">
        <f aca="false">prl!I22</f>
        <v>-14</v>
      </c>
      <c r="J22" s="1" t="n">
        <f aca="false">prl!J22</f>
        <v>27</v>
      </c>
      <c r="K22" s="1" t="n">
        <f aca="false">prl!K22</f>
        <v>51</v>
      </c>
      <c r="L22" s="1" t="str">
        <f aca="false">prl!L22</f>
        <v/>
      </c>
      <c r="M22" s="1" t="str">
        <f aca="false">prl!M22</f>
        <v>lactation</v>
      </c>
    </row>
    <row r="23" customFormat="false" ht="13.2" hidden="false" customHeight="false" outlineLevel="0" collapsed="false">
      <c r="A23" s="1" t="s">
        <v>38</v>
      </c>
      <c r="B23" s="1" t="s">
        <v>39</v>
      </c>
      <c r="C23" s="1" t="str">
        <f aca="false">VLOOKUP(B23,eleveur,2,FALSE())</f>
        <v>VAUTRIN</v>
      </c>
      <c r="D23" s="1" t="s">
        <v>17</v>
      </c>
      <c r="E23" s="10" t="n">
        <v>15.4126578067968</v>
      </c>
      <c r="F23" s="10"/>
      <c r="G23" s="10"/>
      <c r="I23" s="1" t="n">
        <f aca="false">prl!I23</f>
        <v>-76</v>
      </c>
      <c r="J23" s="1" t="str">
        <f aca="false">prl!J23</f>
        <v/>
      </c>
      <c r="K23" s="1" t="str">
        <f aca="false">prl!K23</f>
        <v/>
      </c>
      <c r="L23" s="1" t="str">
        <f aca="false">prl!L23</f>
        <v/>
      </c>
      <c r="M23" s="1" t="str">
        <f aca="false">prl!M23</f>
        <v>lactation</v>
      </c>
    </row>
    <row r="24" customFormat="false" ht="13.2" hidden="false" customHeight="false" outlineLevel="0" collapsed="false">
      <c r="A24" s="1" t="s">
        <v>40</v>
      </c>
      <c r="B24" s="1" t="s">
        <v>39</v>
      </c>
      <c r="C24" s="1" t="str">
        <f aca="false">VLOOKUP(B24,eleveur,2,FALSE())</f>
        <v>VAUTRIN</v>
      </c>
      <c r="D24" s="1" t="s">
        <v>15</v>
      </c>
      <c r="E24" s="10" t="n">
        <v>2.92514775573929</v>
      </c>
      <c r="F24" s="10"/>
      <c r="G24" s="10"/>
      <c r="I24" s="1" t="n">
        <f aca="false">prl!I24</f>
        <v>-71</v>
      </c>
      <c r="J24" s="1" t="str">
        <f aca="false">prl!J24</f>
        <v/>
      </c>
      <c r="K24" s="1" t="str">
        <f aca="false">prl!K24</f>
        <v/>
      </c>
      <c r="L24" s="1" t="str">
        <f aca="false">prl!L24</f>
        <v/>
      </c>
      <c r="M24" s="1" t="str">
        <f aca="false">prl!M24</f>
        <v>pas de lait</v>
      </c>
    </row>
    <row r="25" customFormat="false" ht="13.2" hidden="false" customHeight="false" outlineLevel="0" collapsed="false">
      <c r="A25" s="1" t="s">
        <v>41</v>
      </c>
      <c r="B25" s="1" t="s">
        <v>39</v>
      </c>
      <c r="C25" s="1" t="str">
        <f aca="false">VLOOKUP(B25,eleveur,2,FALSE())</f>
        <v>VAUTRIN</v>
      </c>
      <c r="D25" s="1" t="s">
        <v>17</v>
      </c>
      <c r="E25" s="10" t="n">
        <v>5.04621064256656</v>
      </c>
      <c r="F25" s="10"/>
      <c r="G25" s="12"/>
      <c r="I25" s="1" t="n">
        <f aca="false">prl!I25</f>
        <v>-71</v>
      </c>
      <c r="J25" s="1" t="str">
        <f aca="false">prl!J25</f>
        <v/>
      </c>
      <c r="K25" s="1" t="str">
        <f aca="false">prl!K25</f>
        <v/>
      </c>
      <c r="L25" s="1" t="str">
        <f aca="false">prl!L25</f>
        <v/>
      </c>
      <c r="M25" s="1" t="str">
        <f aca="false">prl!M25</f>
        <v>lactation</v>
      </c>
    </row>
    <row r="26" customFormat="false" ht="13.2" hidden="false" customHeight="false" outlineLevel="0" collapsed="false">
      <c r="A26" s="1" t="s">
        <v>42</v>
      </c>
      <c r="B26" s="1" t="s">
        <v>39</v>
      </c>
      <c r="C26" s="1" t="str">
        <f aca="false">VLOOKUP(B26,eleveur,2,FALSE())</f>
        <v>VAUTRIN</v>
      </c>
      <c r="D26" s="1" t="s">
        <v>17</v>
      </c>
      <c r="E26" s="10" t="n">
        <v>7.54673836255871</v>
      </c>
      <c r="F26" s="10"/>
      <c r="G26" s="10"/>
      <c r="I26" s="1" t="n">
        <f aca="false">prl!I26</f>
        <v>-72</v>
      </c>
      <c r="J26" s="1" t="str">
        <f aca="false">prl!J26</f>
        <v/>
      </c>
      <c r="K26" s="1" t="str">
        <f aca="false">prl!K26</f>
        <v/>
      </c>
      <c r="L26" s="1" t="str">
        <f aca="false">prl!L26</f>
        <v/>
      </c>
      <c r="M26" s="1" t="str">
        <f aca="false">prl!M26</f>
        <v>lactation</v>
      </c>
    </row>
    <row r="27" customFormat="false" ht="13.2" hidden="false" customHeight="false" outlineLevel="0" collapsed="false">
      <c r="A27" s="1" t="s">
        <v>43</v>
      </c>
      <c r="B27" s="1" t="s">
        <v>39</v>
      </c>
      <c r="C27" s="1" t="str">
        <f aca="false">VLOOKUP(B27,eleveur,2,FALSE())</f>
        <v>VAUTRIN</v>
      </c>
      <c r="D27" s="1" t="s">
        <v>15</v>
      </c>
      <c r="E27" s="10" t="n">
        <v>6.62787270423953</v>
      </c>
      <c r="F27" s="10"/>
      <c r="G27" s="10"/>
      <c r="I27" s="1" t="n">
        <f aca="false">prl!I27</f>
        <v>-71</v>
      </c>
      <c r="J27" s="1" t="str">
        <f aca="false">prl!J27</f>
        <v/>
      </c>
      <c r="K27" s="1" t="str">
        <f aca="false">prl!K27</f>
        <v/>
      </c>
      <c r="L27" s="1" t="str">
        <f aca="false">prl!L27</f>
        <v/>
      </c>
      <c r="M27" s="1" t="str">
        <f aca="false">prl!M27</f>
        <v>pas de lait</v>
      </c>
    </row>
    <row r="28" customFormat="false" ht="13.2" hidden="false" customHeight="false" outlineLevel="0" collapsed="false">
      <c r="A28" s="1" t="s">
        <v>44</v>
      </c>
      <c r="B28" s="1" t="s">
        <v>39</v>
      </c>
      <c r="C28" s="1" t="str">
        <f aca="false">VLOOKUP(B28,eleveur,2,FALSE())</f>
        <v>VAUTRIN</v>
      </c>
      <c r="D28" s="1" t="s">
        <v>15</v>
      </c>
      <c r="E28" s="10" t="n">
        <v>0.683335991996246</v>
      </c>
      <c r="F28" s="10"/>
      <c r="G28" s="10"/>
      <c r="I28" s="1" t="n">
        <f aca="false">prl!I28</f>
        <v>-71</v>
      </c>
      <c r="J28" s="1" t="str">
        <f aca="false">prl!J28</f>
        <v/>
      </c>
      <c r="K28" s="1" t="str">
        <f aca="false">prl!K28</f>
        <v/>
      </c>
      <c r="L28" s="1" t="str">
        <f aca="false">prl!L28</f>
        <v/>
      </c>
      <c r="M28" s="1" t="str">
        <f aca="false">prl!M28</f>
        <v>pas de lait</v>
      </c>
    </row>
    <row r="29" customFormat="false" ht="13.2" hidden="false" customHeight="false" outlineLevel="0" collapsed="false">
      <c r="A29" s="1" t="s">
        <v>45</v>
      </c>
      <c r="B29" s="1" t="s">
        <v>39</v>
      </c>
      <c r="C29" s="1" t="str">
        <f aca="false">VLOOKUP(B29,eleveur,2,FALSE())</f>
        <v>VAUTRIN</v>
      </c>
      <c r="D29" s="1" t="s">
        <v>17</v>
      </c>
      <c r="E29" s="10" t="n">
        <v>9.65808559973901</v>
      </c>
      <c r="F29" s="10"/>
      <c r="G29" s="10"/>
      <c r="I29" s="1" t="n">
        <f aca="false">prl!I29</f>
        <v>-71</v>
      </c>
      <c r="J29" s="1" t="str">
        <f aca="false">prl!J29</f>
        <v/>
      </c>
      <c r="K29" s="1" t="str">
        <f aca="false">prl!K29</f>
        <v/>
      </c>
      <c r="L29" s="1" t="str">
        <f aca="false">prl!L29</f>
        <v/>
      </c>
      <c r="M29" s="1" t="str">
        <f aca="false">prl!M29</f>
        <v>lactation</v>
      </c>
    </row>
    <row r="30" customFormat="false" ht="13.2" hidden="false" customHeight="false" outlineLevel="0" collapsed="false">
      <c r="A30" s="1" t="s">
        <v>46</v>
      </c>
      <c r="B30" s="1" t="s">
        <v>39</v>
      </c>
      <c r="C30" s="1" t="str">
        <f aca="false">VLOOKUP(B30,eleveur,2,FALSE())</f>
        <v>VAUTRIN</v>
      </c>
      <c r="D30" s="1" t="s">
        <v>15</v>
      </c>
      <c r="E30" s="10" t="n">
        <v>5.52630652051037</v>
      </c>
      <c r="F30" s="10"/>
      <c r="G30" s="12"/>
      <c r="I30" s="1" t="n">
        <f aca="false">prl!I30</f>
        <v>-71</v>
      </c>
      <c r="J30" s="1" t="str">
        <f aca="false">prl!J30</f>
        <v/>
      </c>
      <c r="K30" s="1" t="str">
        <f aca="false">prl!K30</f>
        <v/>
      </c>
      <c r="L30" s="1" t="str">
        <f aca="false">prl!L30</f>
        <v/>
      </c>
      <c r="M30" s="1" t="str">
        <f aca="false">prl!M30</f>
        <v>pas de lait</v>
      </c>
    </row>
    <row r="31" customFormat="false" ht="13.2" hidden="false" customHeight="false" outlineLevel="0" collapsed="false">
      <c r="A31" s="1" t="s">
        <v>47</v>
      </c>
      <c r="B31" s="1" t="s">
        <v>39</v>
      </c>
      <c r="C31" s="1" t="str">
        <f aca="false">VLOOKUP(B31,eleveur,2,FALSE())</f>
        <v>VAUTRIN</v>
      </c>
      <c r="D31" s="1" t="s">
        <v>15</v>
      </c>
      <c r="E31" s="10" t="n">
        <v>1.290985776995</v>
      </c>
      <c r="F31" s="10"/>
      <c r="G31" s="10"/>
      <c r="I31" s="1" t="n">
        <f aca="false">prl!I31</f>
        <v>-71</v>
      </c>
      <c r="J31" s="1" t="str">
        <f aca="false">prl!J31</f>
        <v/>
      </c>
      <c r="K31" s="1" t="str">
        <f aca="false">prl!K31</f>
        <v/>
      </c>
      <c r="L31" s="1" t="str">
        <f aca="false">prl!L31</f>
        <v/>
      </c>
      <c r="M31" s="1" t="str">
        <f aca="false">prl!M31</f>
        <v>pas de lait</v>
      </c>
    </row>
    <row r="32" customFormat="false" ht="13.2" hidden="false" customHeight="false" outlineLevel="0" collapsed="false">
      <c r="A32" s="1" t="s">
        <v>48</v>
      </c>
      <c r="B32" s="1" t="s">
        <v>39</v>
      </c>
      <c r="C32" s="1" t="str">
        <f aca="false">VLOOKUP(B32,eleveur,2,FALSE())</f>
        <v>VAUTRIN</v>
      </c>
      <c r="D32" s="1" t="s">
        <v>15</v>
      </c>
      <c r="E32" s="10" t="n">
        <v>3.1213349529914</v>
      </c>
      <c r="F32" s="10"/>
      <c r="G32" s="12"/>
      <c r="I32" s="1" t="n">
        <f aca="false">prl!I32</f>
        <v>-71</v>
      </c>
      <c r="J32" s="1" t="str">
        <f aca="false">prl!J32</f>
        <v/>
      </c>
      <c r="K32" s="1" t="str">
        <f aca="false">prl!K32</f>
        <v/>
      </c>
      <c r="L32" s="1" t="str">
        <f aca="false">prl!L32</f>
        <v/>
      </c>
      <c r="M32" s="1" t="str">
        <f aca="false">prl!M32</f>
        <v>pas de lait</v>
      </c>
    </row>
    <row r="33" customFormat="false" ht="13.2" hidden="false" customHeight="false" outlineLevel="0" collapsed="false">
      <c r="A33" s="1" t="s">
        <v>49</v>
      </c>
      <c r="B33" s="1" t="s">
        <v>39</v>
      </c>
      <c r="C33" s="1" t="str">
        <f aca="false">VLOOKUP(B33,eleveur,2,FALSE())</f>
        <v>VAUTRIN</v>
      </c>
      <c r="D33" s="1" t="s">
        <v>15</v>
      </c>
      <c r="E33" s="10" t="n">
        <v>28.3718510267472</v>
      </c>
      <c r="F33" s="10"/>
      <c r="G33" s="10"/>
      <c r="I33" s="1" t="n">
        <f aca="false">prl!I33</f>
        <v>-71</v>
      </c>
      <c r="J33" s="1" t="str">
        <f aca="false">prl!J33</f>
        <v/>
      </c>
      <c r="K33" s="1" t="str">
        <f aca="false">prl!K33</f>
        <v/>
      </c>
      <c r="L33" s="1" t="str">
        <f aca="false">prl!L33</f>
        <v/>
      </c>
      <c r="M33" s="1" t="str">
        <f aca="false">prl!M33</f>
        <v>pas de lait</v>
      </c>
    </row>
    <row r="34" customFormat="false" ht="13.2" hidden="false" customHeight="false" outlineLevel="0" collapsed="false">
      <c r="A34" s="1" t="s">
        <v>50</v>
      </c>
      <c r="B34" s="1" t="s">
        <v>51</v>
      </c>
      <c r="C34" s="1" t="str">
        <f aca="false">VLOOKUP(B34,eleveur,2,FALSE())</f>
        <v>VIGNON</v>
      </c>
      <c r="D34" s="1" t="s">
        <v>17</v>
      </c>
      <c r="E34" s="10" t="n">
        <v>3.24530796869976</v>
      </c>
      <c r="F34" s="12" t="n">
        <v>19.8365943002822</v>
      </c>
      <c r="G34" s="10"/>
      <c r="I34" s="1" t="str">
        <f aca="false">prl!I34</f>
        <v/>
      </c>
      <c r="J34" s="1" t="str">
        <f aca="false">prl!J34</f>
        <v/>
      </c>
      <c r="K34" s="1" t="str">
        <f aca="false">prl!K34</f>
        <v/>
      </c>
      <c r="L34" s="1" t="str">
        <f aca="false">prl!L34</f>
        <v/>
      </c>
      <c r="M34" s="1" t="str">
        <f aca="false">prl!M34</f>
        <v>lactation</v>
      </c>
    </row>
    <row r="35" customFormat="false" ht="13.2" hidden="false" customHeight="false" outlineLevel="0" collapsed="false">
      <c r="A35" s="1" t="s">
        <v>52</v>
      </c>
      <c r="B35" s="1" t="s">
        <v>51</v>
      </c>
      <c r="C35" s="1" t="str">
        <f aca="false">VLOOKUP(B35,eleveur,2,FALSE())</f>
        <v>VIGNON</v>
      </c>
      <c r="D35" s="1" t="s">
        <v>15</v>
      </c>
      <c r="E35" s="10" t="n">
        <v>1.58905040601781</v>
      </c>
      <c r="F35" s="12" t="n">
        <v>2.80206435144336</v>
      </c>
      <c r="G35" s="10"/>
      <c r="I35" s="1" t="n">
        <f aca="false">prl!I35</f>
        <v>-10</v>
      </c>
      <c r="J35" s="1" t="n">
        <f aca="false">prl!J35</f>
        <v>14</v>
      </c>
      <c r="K35" s="1" t="n">
        <f aca="false">prl!K35</f>
        <v>39</v>
      </c>
      <c r="L35" s="1" t="str">
        <f aca="false">prl!L35</f>
        <v/>
      </c>
      <c r="M35" s="1" t="str">
        <f aca="false">prl!M35</f>
        <v>induction</v>
      </c>
    </row>
    <row r="36" customFormat="false" ht="13.2" hidden="false" customHeight="false" outlineLevel="0" collapsed="false">
      <c r="A36" s="1" t="s">
        <v>53</v>
      </c>
      <c r="B36" s="1" t="s">
        <v>51</v>
      </c>
      <c r="C36" s="1" t="str">
        <f aca="false">VLOOKUP(B36,eleveur,2,FALSE())</f>
        <v>VIGNON</v>
      </c>
      <c r="D36" s="1" t="s">
        <v>15</v>
      </c>
      <c r="E36" s="10" t="n">
        <v>106.663553446818</v>
      </c>
      <c r="F36" s="12" t="n">
        <v>39.5316646922895</v>
      </c>
      <c r="G36" s="10"/>
      <c r="I36" s="1" t="n">
        <f aca="false">prl!I36</f>
        <v>-10</v>
      </c>
      <c r="J36" s="1" t="n">
        <f aca="false">prl!J36</f>
        <v>14</v>
      </c>
      <c r="K36" s="1" t="n">
        <f aca="false">prl!K36</f>
        <v>39</v>
      </c>
      <c r="L36" s="1" t="str">
        <f aca="false">prl!L36</f>
        <v/>
      </c>
      <c r="M36" s="1" t="str">
        <f aca="false">prl!M36</f>
        <v>pas de lait</v>
      </c>
    </row>
    <row r="37" customFormat="false" ht="13.2" hidden="false" customHeight="false" outlineLevel="0" collapsed="false">
      <c r="A37" s="1" t="s">
        <v>54</v>
      </c>
      <c r="B37" s="1" t="s">
        <v>51</v>
      </c>
      <c r="C37" s="1" t="str">
        <f aca="false">VLOOKUP(B37,eleveur,2,FALSE())</f>
        <v>VIGNON</v>
      </c>
      <c r="D37" s="1" t="s">
        <v>17</v>
      </c>
      <c r="E37" s="10" t="n">
        <v>6.29245480151072</v>
      </c>
      <c r="F37" s="12" t="n">
        <v>3.16466076188398</v>
      </c>
      <c r="G37" s="10"/>
      <c r="I37" s="1" t="n">
        <f aca="false">prl!I37</f>
        <v>-13</v>
      </c>
      <c r="J37" s="1" t="n">
        <f aca="false">prl!J37</f>
        <v>11</v>
      </c>
      <c r="K37" s="1" t="n">
        <f aca="false">prl!K37</f>
        <v>36</v>
      </c>
      <c r="L37" s="1" t="str">
        <f aca="false">prl!L37</f>
        <v/>
      </c>
      <c r="M37" s="1" t="str">
        <f aca="false">prl!M37</f>
        <v>lactation</v>
      </c>
    </row>
    <row r="38" customFormat="false" ht="13.2" hidden="false" customHeight="false" outlineLevel="0" collapsed="false">
      <c r="A38" s="1" t="s">
        <v>55</v>
      </c>
      <c r="B38" s="1" t="s">
        <v>51</v>
      </c>
      <c r="C38" s="1" t="str">
        <f aca="false">VLOOKUP(B38,eleveur,2,FALSE())</f>
        <v>VIGNON</v>
      </c>
      <c r="D38" s="1" t="s">
        <v>17</v>
      </c>
      <c r="E38" s="10" t="n">
        <v>11.1407569271856</v>
      </c>
      <c r="F38" s="12" t="n">
        <v>0.855460173471175</v>
      </c>
      <c r="G38" s="12"/>
      <c r="I38" s="1" t="n">
        <f aca="false">prl!I38</f>
        <v>-15</v>
      </c>
      <c r="J38" s="1" t="n">
        <f aca="false">prl!J38</f>
        <v>9</v>
      </c>
      <c r="K38" s="1" t="n">
        <f aca="false">prl!K38</f>
        <v>34</v>
      </c>
      <c r="L38" s="1" t="str">
        <f aca="false">prl!L38</f>
        <v/>
      </c>
      <c r="M38" s="1" t="str">
        <f aca="false">prl!M38</f>
        <v>lactation</v>
      </c>
    </row>
    <row r="39" customFormat="false" ht="13.2" hidden="false" customHeight="false" outlineLevel="0" collapsed="false">
      <c r="A39" s="1" t="s">
        <v>56</v>
      </c>
      <c r="B39" s="1" t="s">
        <v>51</v>
      </c>
      <c r="C39" s="1" t="str">
        <f aca="false">VLOOKUP(B39,eleveur,2,FALSE())</f>
        <v>VIGNON</v>
      </c>
      <c r="D39" s="1" t="s">
        <v>17</v>
      </c>
      <c r="E39" s="10" t="n">
        <v>8.37273607722905</v>
      </c>
      <c r="F39" s="12" t="n">
        <v>6.30674329523709</v>
      </c>
      <c r="G39" s="10"/>
      <c r="I39" s="1" t="n">
        <f aca="false">prl!I39</f>
        <v>-33</v>
      </c>
      <c r="J39" s="1" t="n">
        <f aca="false">prl!J39</f>
        <v>-9</v>
      </c>
      <c r="K39" s="1" t="n">
        <f aca="false">prl!K39</f>
        <v>16</v>
      </c>
      <c r="L39" s="1" t="str">
        <f aca="false">prl!L39</f>
        <v/>
      </c>
      <c r="M39" s="1" t="str">
        <f aca="false">prl!M39</f>
        <v>lactation</v>
      </c>
    </row>
    <row r="40" customFormat="false" ht="13.2" hidden="false" customHeight="false" outlineLevel="0" collapsed="false">
      <c r="A40" s="1" t="s">
        <v>57</v>
      </c>
      <c r="B40" s="1" t="s">
        <v>51</v>
      </c>
      <c r="C40" s="1" t="str">
        <f aca="false">VLOOKUP(B40,eleveur,2,FALSE())</f>
        <v>VIGNON</v>
      </c>
      <c r="D40" s="1" t="s">
        <v>15</v>
      </c>
      <c r="E40" s="10" t="n">
        <v>1.74023247189091</v>
      </c>
      <c r="F40" s="12" t="n">
        <v>3.29566845270415</v>
      </c>
      <c r="G40" s="12"/>
      <c r="I40" s="1" t="n">
        <f aca="false">prl!I40</f>
        <v>-10</v>
      </c>
      <c r="J40" s="1" t="n">
        <f aca="false">prl!J40</f>
        <v>14</v>
      </c>
      <c r="K40" s="1" t="n">
        <f aca="false">prl!K40</f>
        <v>39</v>
      </c>
      <c r="L40" s="1" t="str">
        <f aca="false">prl!L40</f>
        <v/>
      </c>
      <c r="M40" s="1" t="str">
        <f aca="false">prl!M40</f>
        <v>induction</v>
      </c>
    </row>
    <row r="41" customFormat="false" ht="13.2" hidden="false" customHeight="false" outlineLevel="0" collapsed="false">
      <c r="A41" s="1" t="s">
        <v>58</v>
      </c>
      <c r="B41" s="1" t="s">
        <v>51</v>
      </c>
      <c r="C41" s="1" t="str">
        <f aca="false">VLOOKUP(B41,eleveur,2,FALSE())</f>
        <v>VIGNON</v>
      </c>
      <c r="D41" s="1" t="s">
        <v>15</v>
      </c>
      <c r="E41" s="10" t="n">
        <v>1.20984264910408</v>
      </c>
      <c r="F41" s="12" t="n">
        <v>6.43595991313748</v>
      </c>
      <c r="G41" s="10"/>
      <c r="I41" s="1" t="n">
        <f aca="false">prl!I41</f>
        <v>-10</v>
      </c>
      <c r="J41" s="1" t="n">
        <f aca="false">prl!J41</f>
        <v>14</v>
      </c>
      <c r="K41" s="1" t="n">
        <f aca="false">prl!K41</f>
        <v>39</v>
      </c>
      <c r="L41" s="1" t="str">
        <f aca="false">prl!L41</f>
        <v/>
      </c>
      <c r="M41" s="1" t="str">
        <f aca="false">prl!M41</f>
        <v>induction</v>
      </c>
    </row>
    <row r="42" customFormat="false" ht="13.2" hidden="false" customHeight="false" outlineLevel="0" collapsed="false">
      <c r="A42" s="1" t="s">
        <v>59</v>
      </c>
      <c r="B42" s="1" t="s">
        <v>60</v>
      </c>
      <c r="C42" s="1" t="str">
        <f aca="false">VLOOKUP(B42,eleveur,2,FALSE())</f>
        <v>CHEVA</v>
      </c>
      <c r="D42" s="1" t="s">
        <v>15</v>
      </c>
      <c r="E42" s="10" t="n">
        <v>7.25844772185775</v>
      </c>
      <c r="F42" s="12" t="n">
        <v>4.89443935023973</v>
      </c>
      <c r="G42" s="10"/>
      <c r="I42" s="1" t="n">
        <f aca="false">prl!I42</f>
        <v>-10</v>
      </c>
      <c r="J42" s="1" t="n">
        <f aca="false">prl!J42</f>
        <v>18</v>
      </c>
      <c r="K42" s="1" t="n">
        <f aca="false">prl!K42</f>
        <v>46</v>
      </c>
      <c r="L42" s="1" t="str">
        <f aca="false">prl!L42</f>
        <v/>
      </c>
      <c r="M42" s="1" t="str">
        <f aca="false">prl!M42</f>
        <v>pas de lait</v>
      </c>
    </row>
    <row r="43" customFormat="false" ht="13.2" hidden="false" customHeight="false" outlineLevel="0" collapsed="false">
      <c r="A43" s="1" t="s">
        <v>61</v>
      </c>
      <c r="B43" s="1" t="s">
        <v>60</v>
      </c>
      <c r="C43" s="1" t="str">
        <f aca="false">VLOOKUP(B43,eleveur,2,FALSE())</f>
        <v>CHEVA</v>
      </c>
      <c r="D43" s="1" t="s">
        <v>17</v>
      </c>
      <c r="E43" s="10" t="n">
        <v>26.9360318442456</v>
      </c>
      <c r="F43" s="12" t="n">
        <v>13.9099006197177</v>
      </c>
      <c r="G43" s="10"/>
      <c r="I43" s="1" t="n">
        <f aca="false">prl!I43</f>
        <v>-38</v>
      </c>
      <c r="J43" s="1" t="n">
        <f aca="false">prl!J43</f>
        <v>-10</v>
      </c>
      <c r="K43" s="1" t="n">
        <f aca="false">prl!K43</f>
        <v>18</v>
      </c>
      <c r="L43" s="1" t="str">
        <f aca="false">prl!L43</f>
        <v/>
      </c>
      <c r="M43" s="1" t="str">
        <f aca="false">prl!M43</f>
        <v>lactation</v>
      </c>
    </row>
    <row r="44" customFormat="false" ht="13.2" hidden="false" customHeight="false" outlineLevel="0" collapsed="false">
      <c r="A44" s="1" t="s">
        <v>62</v>
      </c>
      <c r="B44" s="1" t="s">
        <v>60</v>
      </c>
      <c r="C44" s="1" t="str">
        <f aca="false">VLOOKUP(B44,eleveur,2,FALSE())</f>
        <v>CHEVA</v>
      </c>
      <c r="D44" s="1" t="s">
        <v>17</v>
      </c>
      <c r="E44" s="10" t="n">
        <v>9.65808559973901</v>
      </c>
      <c r="F44" s="12" t="n">
        <v>2.80206435144336</v>
      </c>
      <c r="G44" s="10"/>
      <c r="I44" s="1" t="n">
        <f aca="false">prl!I44</f>
        <v>-10</v>
      </c>
      <c r="J44" s="1" t="n">
        <f aca="false">prl!J44</f>
        <v>18</v>
      </c>
      <c r="K44" s="1" t="n">
        <f aca="false">prl!K44</f>
        <v>46</v>
      </c>
      <c r="L44" s="1" t="str">
        <f aca="false">prl!L44</f>
        <v/>
      </c>
      <c r="M44" s="1" t="str">
        <f aca="false">prl!M44</f>
        <v>lactation</v>
      </c>
    </row>
    <row r="45" customFormat="false" ht="13.2" hidden="false" customHeight="false" outlineLevel="0" collapsed="false">
      <c r="A45" s="1" t="s">
        <v>63</v>
      </c>
      <c r="B45" s="1" t="s">
        <v>60</v>
      </c>
      <c r="C45" s="1" t="str">
        <f aca="false">VLOOKUP(B45,eleveur,2,FALSE())</f>
        <v>CHEVA</v>
      </c>
      <c r="D45" s="1" t="s">
        <v>17</v>
      </c>
      <c r="E45" s="10" t="n">
        <v>18.0110776378975</v>
      </c>
      <c r="F45" s="12" t="n">
        <v>4.74778109640497</v>
      </c>
      <c r="G45" s="12"/>
      <c r="I45" s="1" t="n">
        <f aca="false">prl!I45</f>
        <v>-12</v>
      </c>
      <c r="J45" s="1" t="n">
        <f aca="false">prl!J45</f>
        <v>16</v>
      </c>
      <c r="K45" s="1" t="n">
        <f aca="false">prl!K45</f>
        <v>44</v>
      </c>
      <c r="L45" s="1" t="str">
        <f aca="false">prl!L45</f>
        <v/>
      </c>
      <c r="M45" s="1" t="str">
        <f aca="false">prl!M45</f>
        <v>lactation</v>
      </c>
    </row>
    <row r="46" customFormat="false" ht="13.2" hidden="false" customHeight="false" outlineLevel="0" collapsed="false">
      <c r="A46" s="1" t="s">
        <v>64</v>
      </c>
      <c r="B46" s="1" t="s">
        <v>60</v>
      </c>
      <c r="C46" s="1" t="str">
        <f aca="false">VLOOKUP(B46,eleveur,2,FALSE())</f>
        <v>CHEVA</v>
      </c>
      <c r="D46" s="1" t="s">
        <v>15</v>
      </c>
      <c r="E46" s="10" t="n">
        <v>1.65216422555769</v>
      </c>
      <c r="F46" s="12" t="n">
        <v>3.53811652219987</v>
      </c>
      <c r="G46" s="10"/>
      <c r="I46" s="1" t="n">
        <f aca="false">prl!I46</f>
        <v>-10</v>
      </c>
      <c r="J46" s="1" t="n">
        <f aca="false">prl!J46</f>
        <v>18</v>
      </c>
      <c r="K46" s="1" t="n">
        <f aca="false">prl!K46</f>
        <v>46</v>
      </c>
      <c r="L46" s="1" t="str">
        <f aca="false">prl!L46</f>
        <v/>
      </c>
      <c r="M46" s="1" t="str">
        <f aca="false">prl!M46</f>
        <v>induction</v>
      </c>
    </row>
    <row r="47" customFormat="false" ht="13.2" hidden="false" customHeight="false" outlineLevel="0" collapsed="false">
      <c r="A47" s="1" t="s">
        <v>65</v>
      </c>
      <c r="B47" s="1" t="s">
        <v>60</v>
      </c>
      <c r="C47" s="1" t="str">
        <f aca="false">VLOOKUP(B47,eleveur,2,FALSE())</f>
        <v>CHEVA</v>
      </c>
      <c r="D47" s="1" t="s">
        <v>17</v>
      </c>
      <c r="E47" s="10" t="n">
        <v>16.0248169301099</v>
      </c>
      <c r="F47" s="12" t="n">
        <v>2.63665663401006</v>
      </c>
      <c r="G47" s="10"/>
      <c r="I47" s="1" t="n">
        <f aca="false">prl!I47</f>
        <v>-10</v>
      </c>
      <c r="J47" s="1" t="n">
        <f aca="false">prl!J47</f>
        <v>18</v>
      </c>
      <c r="K47" s="1" t="n">
        <f aca="false">prl!K47</f>
        <v>46</v>
      </c>
      <c r="L47" s="1" t="str">
        <f aca="false">prl!L47</f>
        <v/>
      </c>
      <c r="M47" s="1" t="str">
        <f aca="false">prl!M47</f>
        <v>lactation</v>
      </c>
    </row>
    <row r="48" customFormat="false" ht="13.2" hidden="false" customHeight="false" outlineLevel="0" collapsed="false">
      <c r="A48" s="1" t="s">
        <v>66</v>
      </c>
      <c r="B48" s="1" t="s">
        <v>60</v>
      </c>
      <c r="C48" s="1" t="str">
        <f aca="false">VLOOKUP(B48,eleveur,2,FALSE())</f>
        <v>CHEVA</v>
      </c>
      <c r="D48" s="1" t="s">
        <v>17</v>
      </c>
      <c r="E48" s="10" t="n">
        <v>3.79243440786458</v>
      </c>
      <c r="F48" s="12" t="n">
        <v>5.04562785578179</v>
      </c>
      <c r="G48" s="10"/>
      <c r="I48" s="1" t="n">
        <f aca="false">prl!I48</f>
        <v>-30</v>
      </c>
      <c r="J48" s="1" t="n">
        <f aca="false">prl!J48</f>
        <v>-2</v>
      </c>
      <c r="K48" s="1" t="n">
        <f aca="false">prl!K48</f>
        <v>26</v>
      </c>
      <c r="L48" s="1" t="str">
        <f aca="false">prl!L48</f>
        <v/>
      </c>
      <c r="M48" s="1" t="str">
        <f aca="false">prl!M48</f>
        <v>lactation</v>
      </c>
    </row>
    <row r="49" customFormat="false" ht="13.2" hidden="false" customHeight="false" outlineLevel="0" collapsed="false">
      <c r="A49" s="1" t="s">
        <v>67</v>
      </c>
      <c r="B49" s="1" t="s">
        <v>60</v>
      </c>
      <c r="C49" s="1" t="str">
        <f aca="false">VLOOKUP(B49,eleveur,2,FALSE())</f>
        <v>CHEVA</v>
      </c>
      <c r="D49" s="1" t="s">
        <v>15</v>
      </c>
      <c r="E49" s="10" t="n">
        <v>4.72903804250322</v>
      </c>
      <c r="F49" s="12" t="n">
        <v>0.663892240352051</v>
      </c>
      <c r="G49" s="12"/>
      <c r="I49" s="1" t="n">
        <f aca="false">prl!I49</f>
        <v>-10</v>
      </c>
      <c r="J49" s="1" t="n">
        <f aca="false">prl!J49</f>
        <v>18</v>
      </c>
      <c r="K49" s="1" t="n">
        <f aca="false">prl!K49</f>
        <v>46</v>
      </c>
      <c r="L49" s="1" t="str">
        <f aca="false">prl!L49</f>
        <v/>
      </c>
      <c r="M49" s="1" t="str">
        <f aca="false">prl!M49</f>
        <v>pas de lait</v>
      </c>
    </row>
    <row r="50" customFormat="false" ht="13.2" hidden="false" customHeight="false" outlineLevel="0" collapsed="false">
      <c r="A50" s="1" t="s">
        <v>68</v>
      </c>
      <c r="B50" s="1" t="s">
        <v>60</v>
      </c>
      <c r="C50" s="1" t="str">
        <f aca="false">VLOOKUP(B50,eleveur,2,FALSE())</f>
        <v>CHEVA</v>
      </c>
      <c r="D50" s="1" t="s">
        <v>15</v>
      </c>
      <c r="E50" s="10" t="n">
        <v>13.5360640676588</v>
      </c>
      <c r="F50" s="12" t="n">
        <v>3.00820010276652</v>
      </c>
      <c r="G50" s="10"/>
      <c r="I50" s="1" t="n">
        <f aca="false">prl!I50</f>
        <v>-10</v>
      </c>
      <c r="J50" s="1" t="n">
        <f aca="false">prl!J50</f>
        <v>18</v>
      </c>
      <c r="K50" s="1" t="n">
        <f aca="false">prl!K50</f>
        <v>46</v>
      </c>
      <c r="L50" s="1" t="str">
        <f aca="false">prl!L50</f>
        <v/>
      </c>
      <c r="M50" s="1" t="str">
        <f aca="false">prl!M50</f>
        <v>pas de lait</v>
      </c>
    </row>
    <row r="51" customFormat="false" ht="13.2" hidden="false" customHeight="false" outlineLevel="0" collapsed="false">
      <c r="A51" s="1" t="s">
        <v>69</v>
      </c>
      <c r="B51" s="1" t="s">
        <v>60</v>
      </c>
      <c r="C51" s="1" t="str">
        <f aca="false">VLOOKUP(B51,eleveur,2,FALSE())</f>
        <v>CHEVA</v>
      </c>
      <c r="D51" s="1" t="s">
        <v>15</v>
      </c>
      <c r="E51" s="10" t="n">
        <v>8.05289175082444</v>
      </c>
      <c r="F51" s="12" t="n">
        <v>6.18012099653181</v>
      </c>
      <c r="G51" s="10"/>
      <c r="I51" s="1" t="n">
        <f aca="false">prl!I51</f>
        <v>-10</v>
      </c>
      <c r="J51" s="1" t="n">
        <f aca="false">prl!J51</f>
        <v>18</v>
      </c>
      <c r="K51" s="1" t="n">
        <f aca="false">prl!K51</f>
        <v>46</v>
      </c>
      <c r="L51" s="1" t="str">
        <f aca="false">prl!L51</f>
        <v/>
      </c>
      <c r="M51" s="1" t="str">
        <f aca="false">prl!M51</f>
        <v>pas de lait</v>
      </c>
    </row>
    <row r="52" customFormat="false" ht="13.2" hidden="false" customHeight="false" outlineLevel="0" collapsed="false">
      <c r="A52" s="1" t="s">
        <v>70</v>
      </c>
      <c r="B52" s="1" t="s">
        <v>71</v>
      </c>
      <c r="C52" s="1" t="str">
        <f aca="false">VLOOKUP(B52,eleveur,2,FALSE())</f>
        <v>BRUNET</v>
      </c>
      <c r="D52" s="1" t="s">
        <v>17</v>
      </c>
      <c r="E52" s="10" t="n">
        <v>6.9811699836218</v>
      </c>
      <c r="F52" s="12" t="n">
        <v>1.336532957721</v>
      </c>
      <c r="G52" s="10"/>
      <c r="I52" s="1" t="n">
        <f aca="false">prl!I52</f>
        <v>-17</v>
      </c>
      <c r="J52" s="1" t="n">
        <f aca="false">prl!J52</f>
        <v>13</v>
      </c>
      <c r="K52" s="1" t="str">
        <f aca="false">prl!K52</f>
        <v/>
      </c>
      <c r="L52" s="1" t="str">
        <f aca="false">prl!L52</f>
        <v/>
      </c>
      <c r="M52" s="1" t="str">
        <f aca="false">prl!M52</f>
        <v>lactation</v>
      </c>
    </row>
    <row r="53" customFormat="false" ht="13.2" hidden="false" customHeight="false" outlineLevel="0" collapsed="false">
      <c r="A53" s="1" t="s">
        <v>72</v>
      </c>
      <c r="B53" s="1" t="s">
        <v>71</v>
      </c>
      <c r="C53" s="1" t="str">
        <f aca="false">VLOOKUP(B53,eleveur,2,FALSE())</f>
        <v>BRUNET</v>
      </c>
      <c r="D53" s="1" t="s">
        <v>17</v>
      </c>
      <c r="E53" s="10" t="n">
        <v>10.4405200382491</v>
      </c>
      <c r="F53" s="12" t="n">
        <v>0.593816995562109</v>
      </c>
      <c r="G53" s="12"/>
      <c r="I53" s="1" t="n">
        <f aca="false">prl!I53</f>
        <v>-18</v>
      </c>
      <c r="J53" s="1" t="n">
        <f aca="false">prl!J53</f>
        <v>12</v>
      </c>
      <c r="K53" s="1" t="str">
        <f aca="false">prl!K53</f>
        <v/>
      </c>
      <c r="L53" s="1" t="str">
        <f aca="false">prl!L53</f>
        <v/>
      </c>
      <c r="M53" s="1" t="str">
        <f aca="false">prl!M53</f>
        <v>lactation</v>
      </c>
    </row>
    <row r="54" customFormat="false" ht="13.2" hidden="false" customHeight="false" outlineLevel="0" collapsed="false">
      <c r="A54" s="1" t="s">
        <v>73</v>
      </c>
      <c r="B54" s="1" t="s">
        <v>71</v>
      </c>
      <c r="C54" s="1" t="str">
        <f aca="false">VLOOKUP(B54,eleveur,2,FALSE())</f>
        <v>BRUNET</v>
      </c>
      <c r="D54" s="1" t="s">
        <v>17</v>
      </c>
      <c r="E54" s="10" t="n">
        <v>3.46296804188749</v>
      </c>
      <c r="F54" s="12" t="n">
        <v>2.58371972057218</v>
      </c>
      <c r="G54" s="12"/>
      <c r="I54" s="1" t="n">
        <f aca="false">prl!I54</f>
        <v>-16</v>
      </c>
      <c r="J54" s="1" t="n">
        <f aca="false">prl!J54</f>
        <v>14</v>
      </c>
      <c r="K54" s="1" t="str">
        <f aca="false">prl!K54</f>
        <v/>
      </c>
      <c r="L54" s="1" t="str">
        <f aca="false">prl!L54</f>
        <v/>
      </c>
      <c r="M54" s="1" t="str">
        <f aca="false">prl!M54</f>
        <v>lactation</v>
      </c>
    </row>
    <row r="55" customFormat="false" ht="13.2" hidden="false" customHeight="false" outlineLevel="0" collapsed="false">
      <c r="A55" s="1" t="s">
        <v>74</v>
      </c>
      <c r="B55" s="1" t="s">
        <v>71</v>
      </c>
      <c r="C55" s="1" t="str">
        <f aca="false">VLOOKUP(B55,eleveur,2,FALSE())</f>
        <v>BRUNET</v>
      </c>
      <c r="D55" s="1" t="s">
        <v>15</v>
      </c>
      <c r="E55" s="10" t="n">
        <v>4.91686572404275</v>
      </c>
      <c r="F55" s="12" t="n">
        <v>2.43120103153954</v>
      </c>
      <c r="G55" s="12"/>
      <c r="I55" s="1" t="n">
        <f aca="false">prl!I55</f>
        <v>-14</v>
      </c>
      <c r="J55" s="1" t="n">
        <f aca="false">prl!J55</f>
        <v>16</v>
      </c>
      <c r="K55" s="1" t="str">
        <f aca="false">prl!K55</f>
        <v/>
      </c>
      <c r="L55" s="1" t="str">
        <f aca="false">prl!L55</f>
        <v/>
      </c>
      <c r="M55" s="1" t="str">
        <f aca="false">prl!M55</f>
        <v>pas de lait</v>
      </c>
    </row>
    <row r="56" customFormat="false" ht="13.2" hidden="false" customHeight="false" outlineLevel="0" collapsed="false">
      <c r="A56" s="1" t="s">
        <v>75</v>
      </c>
      <c r="B56" s="1" t="s">
        <v>71</v>
      </c>
      <c r="C56" s="1" t="str">
        <f aca="false">VLOOKUP(B56,eleveur,2,FALSE())</f>
        <v>BRUNET</v>
      </c>
      <c r="D56" s="1" t="s">
        <v>15</v>
      </c>
      <c r="E56" s="10" t="n">
        <v>3.69522639293267</v>
      </c>
      <c r="F56" s="12" t="n">
        <v>9.2717241589463</v>
      </c>
      <c r="G56" s="12"/>
      <c r="I56" s="1" t="n">
        <f aca="false">prl!I56</f>
        <v>-14</v>
      </c>
      <c r="J56" s="1" t="n">
        <f aca="false">prl!J56</f>
        <v>16</v>
      </c>
      <c r="K56" s="1" t="str">
        <f aca="false">prl!K56</f>
        <v/>
      </c>
      <c r="L56" s="1" t="str">
        <f aca="false">prl!L56</f>
        <v/>
      </c>
      <c r="M56" s="1" t="str">
        <f aca="false">prl!M56</f>
        <v>induction</v>
      </c>
    </row>
    <row r="57" customFormat="false" ht="13.2" hidden="false" customHeight="false" outlineLevel="0" collapsed="false">
      <c r="A57" s="1" t="s">
        <v>76</v>
      </c>
      <c r="B57" s="1" t="s">
        <v>71</v>
      </c>
      <c r="C57" s="1" t="str">
        <f aca="false">VLOOKUP(B57,eleveur,2,FALSE())</f>
        <v>BRUNET</v>
      </c>
      <c r="D57" s="1" t="s">
        <v>15</v>
      </c>
      <c r="E57" s="10" t="n">
        <v>1.37757110615796</v>
      </c>
      <c r="F57" s="12" t="n">
        <v>1.92542605618697</v>
      </c>
      <c r="G57" s="12"/>
      <c r="I57" s="1" t="n">
        <f aca="false">prl!I57</f>
        <v>-14</v>
      </c>
      <c r="J57" s="1" t="n">
        <f aca="false">prl!J57</f>
        <v>16</v>
      </c>
      <c r="K57" s="1" t="str">
        <f aca="false">prl!K57</f>
        <v/>
      </c>
      <c r="L57" s="1" t="str">
        <f aca="false">prl!L57</f>
        <v/>
      </c>
      <c r="M57" s="1" t="str">
        <f aca="false">prl!M57</f>
        <v>induction</v>
      </c>
    </row>
    <row r="58" customFormat="false" ht="13.2" hidden="false" customHeight="false" outlineLevel="0" collapsed="false">
      <c r="A58" s="1" t="s">
        <v>77</v>
      </c>
      <c r="B58" s="1" t="s">
        <v>71</v>
      </c>
      <c r="C58" s="1" t="str">
        <f aca="false">VLOOKUP(B58,eleveur,2,FALSE())</f>
        <v>BRUNET</v>
      </c>
      <c r="D58" s="1" t="s">
        <v>17</v>
      </c>
      <c r="E58" s="10" t="n">
        <v>12.0433076243067</v>
      </c>
      <c r="F58" s="12" t="n">
        <v>2.02557013555054</v>
      </c>
      <c r="G58" s="10"/>
      <c r="I58" s="1" t="n">
        <f aca="false">prl!I58</f>
        <v>-15</v>
      </c>
      <c r="J58" s="1" t="n">
        <f aca="false">prl!J58</f>
        <v>15</v>
      </c>
      <c r="K58" s="1" t="str">
        <f aca="false">prl!K58</f>
        <v/>
      </c>
      <c r="L58" s="1" t="str">
        <f aca="false">prl!L58</f>
        <v/>
      </c>
      <c r="M58" s="1" t="str">
        <f aca="false">prl!M58</f>
        <v>lactation</v>
      </c>
    </row>
    <row r="59" customFormat="false" ht="13.2" hidden="false" customHeight="false" outlineLevel="0" collapsed="false">
      <c r="A59" s="1" t="s">
        <v>78</v>
      </c>
      <c r="B59" s="1" t="s">
        <v>71</v>
      </c>
      <c r="C59" s="1" t="str">
        <f aca="false">VLOOKUP(B59,eleveur,2,FALSE())</f>
        <v>BRUNET</v>
      </c>
      <c r="D59" s="1" t="s">
        <v>15</v>
      </c>
      <c r="E59" s="10" t="n">
        <v>45.2766365243737</v>
      </c>
      <c r="F59" s="12" t="n">
        <v>25.0473127078085</v>
      </c>
      <c r="G59" s="10"/>
      <c r="I59" s="1" t="n">
        <f aca="false">prl!I59</f>
        <v>-14</v>
      </c>
      <c r="J59" s="1" t="n">
        <f aca="false">prl!J59</f>
        <v>16</v>
      </c>
      <c r="K59" s="1" t="str">
        <f aca="false">prl!K59</f>
        <v/>
      </c>
      <c r="L59" s="1" t="str">
        <f aca="false">prl!L59</f>
        <v/>
      </c>
      <c r="M59" s="1" t="str">
        <f aca="false">prl!M59</f>
        <v>lactation</v>
      </c>
    </row>
    <row r="60" customFormat="false" ht="13.2" hidden="false" customHeight="false" outlineLevel="0" collapsed="false">
      <c r="A60" s="1" t="s">
        <v>79</v>
      </c>
      <c r="B60" s="1" t="s">
        <v>71</v>
      </c>
      <c r="C60" s="1" t="str">
        <f aca="false">VLOOKUP(B60,eleveur,2,FALSE())</f>
        <v>BRUNET</v>
      </c>
      <c r="D60" s="1" t="s">
        <v>17</v>
      </c>
      <c r="E60" s="10" t="n">
        <v>4.1532461645577</v>
      </c>
      <c r="F60" s="12" t="n">
        <v>2.00513305812037</v>
      </c>
      <c r="G60" s="10"/>
      <c r="I60" s="1" t="n">
        <f aca="false">prl!I60</f>
        <v>-20</v>
      </c>
      <c r="J60" s="1" t="n">
        <f aca="false">prl!J60</f>
        <v>10</v>
      </c>
      <c r="K60" s="1" t="str">
        <f aca="false">prl!K60</f>
        <v/>
      </c>
      <c r="L60" s="1" t="str">
        <f aca="false">prl!L60</f>
        <v/>
      </c>
      <c r="M60" s="1" t="str">
        <f aca="false">prl!M60</f>
        <v>lactation</v>
      </c>
    </row>
    <row r="61" customFormat="false" ht="13.2" hidden="false" customHeight="false" outlineLevel="0" collapsed="false">
      <c r="A61" s="1" t="s">
        <v>80</v>
      </c>
      <c r="B61" s="1" t="s">
        <v>71</v>
      </c>
      <c r="C61" s="1" t="str">
        <f aca="false">VLOOKUP(B61,eleveur,2,FALSE())</f>
        <v>BRUNET</v>
      </c>
      <c r="D61" s="1" t="s">
        <v>17</v>
      </c>
      <c r="E61" s="10" t="n">
        <v>6.80222801573891</v>
      </c>
      <c r="F61" s="12" t="n">
        <v>0.829826942310528</v>
      </c>
      <c r="G61" s="10"/>
      <c r="I61" s="1" t="n">
        <f aca="false">prl!I61</f>
        <v>-10</v>
      </c>
      <c r="J61" s="1" t="n">
        <f aca="false">prl!J61</f>
        <v>20</v>
      </c>
      <c r="K61" s="1" t="str">
        <f aca="false">prl!K61</f>
        <v/>
      </c>
      <c r="L61" s="1" t="str">
        <f aca="false">prl!L61</f>
        <v/>
      </c>
      <c r="M61" s="1" t="str">
        <f aca="false">prl!M61</f>
        <v>lactation</v>
      </c>
    </row>
    <row r="62" customFormat="false" ht="13.2" hidden="false" customHeight="false" outlineLevel="0" collapsed="false">
      <c r="E6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8" activeCellId="0" sqref="B8"/>
    </sheetView>
  </sheetViews>
  <sheetFormatPr defaultColWidth="11.6953125" defaultRowHeight="13.2" zeroHeight="false" outlineLevelRow="0" outlineLevelCol="0"/>
  <sheetData>
    <row r="1" customFormat="false" ht="13.2" hidden="false" customHeight="false" outlineLevel="0" collapsed="false">
      <c r="A1" s="0" t="n">
        <v>1</v>
      </c>
      <c r="B1" s="0" t="s">
        <v>81</v>
      </c>
    </row>
    <row r="2" customFormat="false" ht="13.2" hidden="false" customHeight="false" outlineLevel="0" collapsed="false">
      <c r="A2" s="0" t="n">
        <v>2</v>
      </c>
      <c r="B2" s="0" t="s">
        <v>82</v>
      </c>
    </row>
    <row r="3" customFormat="false" ht="13.2" hidden="false" customHeight="false" outlineLevel="0" collapsed="false">
      <c r="A3" s="0" t="n">
        <v>3</v>
      </c>
      <c r="B3" s="0" t="s">
        <v>83</v>
      </c>
    </row>
    <row r="4" customFormat="false" ht="13.2" hidden="false" customHeight="false" outlineLevel="0" collapsed="false">
      <c r="A4" s="0" t="n">
        <v>4</v>
      </c>
      <c r="B4" s="0" t="s">
        <v>84</v>
      </c>
    </row>
    <row r="5" customFormat="false" ht="13.2" hidden="false" customHeight="false" outlineLevel="0" collapsed="false">
      <c r="A5" s="0" t="n">
        <v>5</v>
      </c>
    </row>
    <row r="6" customFormat="false" ht="13.2" hidden="false" customHeight="false" outlineLevel="0" collapsed="false">
      <c r="A6" s="0" t="n">
        <v>6</v>
      </c>
      <c r="B6" s="0" t="s">
        <v>85</v>
      </c>
    </row>
    <row r="7" customFormat="false" ht="13.2" hidden="false" customHeight="false" outlineLevel="0" collapsed="false">
      <c r="A7" s="0" t="n">
        <v>8</v>
      </c>
      <c r="B7" s="0" t="s">
        <v>86</v>
      </c>
    </row>
    <row r="8" customFormat="false" ht="13.2" hidden="false" customHeight="false" outlineLevel="0" collapsed="false">
      <c r="A8" s="0" t="n">
        <v>7</v>
      </c>
      <c r="B8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8" colorId="64" zoomScale="160" zoomScaleNormal="160" zoomScalePageLayoutView="100" workbookViewId="0">
      <selection pane="topLeft" activeCell="D39" activeCellId="0" sqref="D39"/>
    </sheetView>
  </sheetViews>
  <sheetFormatPr defaultColWidth="10.6953125" defaultRowHeight="13.2" zeroHeight="false" outlineLevelRow="0" outlineLevelCol="0"/>
  <cols>
    <col collapsed="false" customWidth="true" hidden="false" outlineLevel="0" max="4" min="1" style="0" width="11.99"/>
    <col collapsed="false" customWidth="true" hidden="false" outlineLevel="0" max="1024" min="1016" style="0" width="11.57"/>
  </cols>
  <sheetData>
    <row r="1" customFormat="false" ht="13.2" hidden="false" customHeight="false" outlineLevel="0" collapsed="false">
      <c r="A1" s="13" t="s">
        <v>2</v>
      </c>
      <c r="B1" s="13" t="s">
        <v>0</v>
      </c>
      <c r="C1" s="13" t="s">
        <v>88</v>
      </c>
      <c r="D1" s="14" t="s">
        <v>89</v>
      </c>
    </row>
    <row r="2" customFormat="false" ht="13.2" hidden="false" customHeight="false" outlineLevel="0" collapsed="false">
      <c r="A2" s="13" t="s">
        <v>14</v>
      </c>
      <c r="B2" s="13" t="s">
        <v>21</v>
      </c>
      <c r="C2" s="13" t="s">
        <v>90</v>
      </c>
      <c r="D2" s="15" t="n">
        <v>598.850292391463</v>
      </c>
    </row>
    <row r="3" customFormat="false" ht="13.2" hidden="false" customHeight="false" outlineLevel="0" collapsed="false">
      <c r="A3" s="13" t="s">
        <v>14</v>
      </c>
      <c r="B3" s="13" t="s">
        <v>23</v>
      </c>
      <c r="C3" s="13" t="s">
        <v>90</v>
      </c>
      <c r="D3" s="16" t="n">
        <v>292.697981188125</v>
      </c>
    </row>
    <row r="4" customFormat="false" ht="13.2" hidden="false" customHeight="false" outlineLevel="0" collapsed="false">
      <c r="A4" s="13" t="s">
        <v>14</v>
      </c>
      <c r="B4" s="13" t="s">
        <v>19</v>
      </c>
      <c r="C4" s="13" t="s">
        <v>91</v>
      </c>
      <c r="D4" s="15" t="n">
        <v>33.9870948878398</v>
      </c>
    </row>
    <row r="5" customFormat="false" ht="13.2" hidden="false" customHeight="false" outlineLevel="0" collapsed="false">
      <c r="A5" s="13" t="s">
        <v>14</v>
      </c>
      <c r="B5" s="13" t="s">
        <v>13</v>
      </c>
      <c r="C5" s="13" t="s">
        <v>92</v>
      </c>
      <c r="D5" s="15" t="n">
        <v>13.7554009673167</v>
      </c>
    </row>
    <row r="6" customFormat="false" ht="13.2" hidden="false" customHeight="false" outlineLevel="0" collapsed="false">
      <c r="A6" s="13" t="s">
        <v>14</v>
      </c>
      <c r="B6" s="13" t="s">
        <v>16</v>
      </c>
      <c r="C6" s="13" t="s">
        <v>92</v>
      </c>
      <c r="D6" s="15" t="n">
        <v>33.4259566366739</v>
      </c>
    </row>
    <row r="7" customFormat="false" ht="13.2" hidden="false" customHeight="false" outlineLevel="0" collapsed="false">
      <c r="A7" s="13" t="s">
        <v>14</v>
      </c>
      <c r="B7" s="13" t="s">
        <v>18</v>
      </c>
      <c r="C7" s="13" t="s">
        <v>92</v>
      </c>
      <c r="D7" s="15" t="n">
        <v>12.798008491817</v>
      </c>
    </row>
    <row r="8" customFormat="false" ht="13.2" hidden="false" customHeight="false" outlineLevel="0" collapsed="false">
      <c r="A8" s="13" t="s">
        <v>14</v>
      </c>
      <c r="B8" s="13" t="s">
        <v>19</v>
      </c>
      <c r="C8" s="13" t="s">
        <v>92</v>
      </c>
      <c r="D8" s="15" t="n">
        <v>16.4284039397327</v>
      </c>
    </row>
    <row r="9" customFormat="false" ht="13.2" hidden="false" customHeight="false" outlineLevel="0" collapsed="false">
      <c r="A9" s="13" t="s">
        <v>14</v>
      </c>
      <c r="B9" s="13" t="s">
        <v>20</v>
      </c>
      <c r="C9" s="13" t="s">
        <v>92</v>
      </c>
      <c r="D9" s="15" t="n">
        <v>27.832464324039</v>
      </c>
    </row>
    <row r="10" customFormat="false" ht="13.2" hidden="false" customHeight="false" outlineLevel="0" collapsed="false">
      <c r="A10" s="13" t="s">
        <v>14</v>
      </c>
      <c r="B10" s="13" t="s">
        <v>21</v>
      </c>
      <c r="C10" s="13" t="s">
        <v>92</v>
      </c>
      <c r="D10" s="15" t="n">
        <v>146.272085291182</v>
      </c>
    </row>
    <row r="11" customFormat="false" ht="13.2" hidden="false" customHeight="false" outlineLevel="0" collapsed="false">
      <c r="A11" s="13" t="s">
        <v>14</v>
      </c>
      <c r="B11" s="13" t="s">
        <v>22</v>
      </c>
      <c r="C11" s="13" t="s">
        <v>92</v>
      </c>
      <c r="D11" s="16" t="n">
        <v>226.754900788215</v>
      </c>
    </row>
    <row r="12" customFormat="false" ht="13.2" hidden="false" customHeight="false" outlineLevel="0" collapsed="false">
      <c r="A12" s="13" t="s">
        <v>14</v>
      </c>
      <c r="B12" s="13" t="s">
        <v>23</v>
      </c>
      <c r="C12" s="13" t="s">
        <v>92</v>
      </c>
      <c r="D12" s="15" t="n">
        <v>10.8955830249635</v>
      </c>
    </row>
    <row r="13" customFormat="false" ht="13.2" hidden="false" customHeight="false" outlineLevel="0" collapsed="false">
      <c r="A13" s="13" t="s">
        <v>14</v>
      </c>
      <c r="B13" s="13" t="s">
        <v>24</v>
      </c>
      <c r="C13" s="13" t="s">
        <v>92</v>
      </c>
      <c r="D13" s="15" t="n">
        <v>9.53693638546393</v>
      </c>
    </row>
    <row r="14" customFormat="false" ht="13.2" hidden="false" customHeight="false" outlineLevel="0" collapsed="false">
      <c r="A14" s="13" t="s">
        <v>14</v>
      </c>
      <c r="B14" s="13" t="s">
        <v>25</v>
      </c>
      <c r="C14" s="13" t="s">
        <v>92</v>
      </c>
      <c r="D14" s="15" t="n">
        <v>66.5169080478613</v>
      </c>
    </row>
    <row r="15" customFormat="false" ht="13.2" hidden="false" customHeight="false" outlineLevel="0" collapsed="false">
      <c r="A15" s="13" t="s">
        <v>14</v>
      </c>
      <c r="B15" s="13" t="s">
        <v>26</v>
      </c>
      <c r="C15" s="13" t="s">
        <v>92</v>
      </c>
      <c r="D15" s="14" t="n">
        <v>30.081022033054</v>
      </c>
    </row>
    <row r="16" customFormat="false" ht="13.2" hidden="false" customHeight="false" outlineLevel="0" collapsed="false">
      <c r="A16" s="13" t="s">
        <v>28</v>
      </c>
      <c r="B16" s="13" t="s">
        <v>37</v>
      </c>
      <c r="C16" s="13" t="s">
        <v>90</v>
      </c>
      <c r="D16" s="14" t="n">
        <v>35.3333249390614</v>
      </c>
    </row>
    <row r="17" customFormat="false" ht="13.2" hidden="false" customHeight="false" outlineLevel="0" collapsed="false">
      <c r="A17" s="13" t="s">
        <v>28</v>
      </c>
      <c r="B17" s="13" t="s">
        <v>27</v>
      </c>
      <c r="C17" s="13" t="s">
        <v>91</v>
      </c>
      <c r="D17" s="15" t="n">
        <v>223.011101887736</v>
      </c>
    </row>
    <row r="18" customFormat="false" ht="13.2" hidden="false" customHeight="false" outlineLevel="0" collapsed="false">
      <c r="A18" s="13" t="s">
        <v>28</v>
      </c>
      <c r="B18" s="13" t="s">
        <v>29</v>
      </c>
      <c r="C18" s="13" t="s">
        <v>91</v>
      </c>
      <c r="D18" s="14" t="n">
        <v>1439.15882276607</v>
      </c>
    </row>
    <row r="19" customFormat="false" ht="13.2" hidden="false" customHeight="false" outlineLevel="0" collapsed="false">
      <c r="A19" s="13" t="s">
        <v>28</v>
      </c>
      <c r="B19" s="13" t="s">
        <v>30</v>
      </c>
      <c r="C19" s="13" t="s">
        <v>91</v>
      </c>
      <c r="D19" s="15" t="n">
        <v>83.9759321927177</v>
      </c>
    </row>
    <row r="20" customFormat="false" ht="13.2" hidden="false" customHeight="false" outlineLevel="0" collapsed="false">
      <c r="A20" s="13" t="s">
        <v>28</v>
      </c>
      <c r="B20" s="13" t="s">
        <v>31</v>
      </c>
      <c r="C20" s="13" t="s">
        <v>91</v>
      </c>
      <c r="D20" s="15" t="n">
        <v>83.9759321927177</v>
      </c>
    </row>
    <row r="21" customFormat="false" ht="13.2" hidden="false" customHeight="false" outlineLevel="0" collapsed="false">
      <c r="A21" s="13" t="s">
        <v>28</v>
      </c>
      <c r="B21" s="13" t="s">
        <v>32</v>
      </c>
      <c r="C21" s="13" t="s">
        <v>91</v>
      </c>
      <c r="D21" s="15" t="n">
        <v>269.320079569435</v>
      </c>
    </row>
    <row r="22" customFormat="false" ht="13.2" hidden="false" customHeight="false" outlineLevel="0" collapsed="false">
      <c r="A22" s="13" t="s">
        <v>28</v>
      </c>
      <c r="B22" s="13" t="s">
        <v>33</v>
      </c>
      <c r="C22" s="13" t="s">
        <v>91</v>
      </c>
      <c r="D22" s="15" t="n">
        <v>52.3961295287218</v>
      </c>
    </row>
    <row r="23" customFormat="false" ht="13.2" hidden="false" customHeight="false" outlineLevel="0" collapsed="false">
      <c r="A23" s="13" t="s">
        <v>28</v>
      </c>
      <c r="B23" s="13" t="s">
        <v>34</v>
      </c>
      <c r="C23" s="13" t="s">
        <v>91</v>
      </c>
      <c r="D23" s="15" t="n">
        <v>436.460044816192</v>
      </c>
    </row>
    <row r="24" customFormat="false" ht="13.2" hidden="false" customHeight="false" outlineLevel="0" collapsed="false">
      <c r="A24" s="13" t="s">
        <v>28</v>
      </c>
      <c r="B24" s="13" t="s">
        <v>35</v>
      </c>
      <c r="C24" s="13" t="s">
        <v>91</v>
      </c>
      <c r="D24" s="16" t="n">
        <v>208.643898653304</v>
      </c>
    </row>
    <row r="25" customFormat="false" ht="13.2" hidden="false" customHeight="false" outlineLevel="0" collapsed="false">
      <c r="A25" s="13" t="s">
        <v>28</v>
      </c>
      <c r="B25" s="13" t="s">
        <v>36</v>
      </c>
      <c r="C25" s="13" t="s">
        <v>91</v>
      </c>
      <c r="D25" s="15" t="n">
        <v>84.4432422021223</v>
      </c>
    </row>
    <row r="26" customFormat="false" ht="13.2" hidden="false" customHeight="false" outlineLevel="0" collapsed="false">
      <c r="A26" s="13" t="s">
        <v>28</v>
      </c>
      <c r="B26" s="13" t="s">
        <v>37</v>
      </c>
      <c r="C26" s="13" t="s">
        <v>91</v>
      </c>
      <c r="D26" s="14" t="n">
        <v>31.0994697936973</v>
      </c>
    </row>
    <row r="27" customFormat="false" ht="13.2" hidden="false" customHeight="false" outlineLevel="0" collapsed="false">
      <c r="A27" s="13" t="s">
        <v>39</v>
      </c>
      <c r="B27" s="13" t="s">
        <v>42</v>
      </c>
      <c r="C27" s="13" t="s">
        <v>90</v>
      </c>
      <c r="D27" s="15" t="n">
        <v>36.7328792110436</v>
      </c>
    </row>
    <row r="28" customFormat="false" ht="13.2" hidden="false" customHeight="false" outlineLevel="0" collapsed="false">
      <c r="A28" s="13" t="s">
        <v>39</v>
      </c>
      <c r="B28" s="13" t="s">
        <v>43</v>
      </c>
      <c r="C28" s="13" t="s">
        <v>90</v>
      </c>
      <c r="D28" s="15" t="n">
        <v>30.2484171702333</v>
      </c>
    </row>
    <row r="29" customFormat="false" ht="13.2" hidden="false" customHeight="false" outlineLevel="0" collapsed="false">
      <c r="A29" s="13" t="s">
        <v>39</v>
      </c>
      <c r="B29" s="13" t="s">
        <v>46</v>
      </c>
      <c r="C29" s="13" t="s">
        <v>90</v>
      </c>
      <c r="D29" s="15" t="n">
        <v>47.9444287004402</v>
      </c>
    </row>
    <row r="30" customFormat="false" ht="13.2" hidden="false" customHeight="false" outlineLevel="0" collapsed="false">
      <c r="A30" s="13" t="s">
        <v>39</v>
      </c>
      <c r="B30" s="13" t="s">
        <v>48</v>
      </c>
      <c r="C30" s="13" t="s">
        <v>90</v>
      </c>
      <c r="D30" s="15" t="n">
        <v>25.3268125333176</v>
      </c>
    </row>
    <row r="31" customFormat="false" ht="13.2" hidden="false" customHeight="false" outlineLevel="0" collapsed="false">
      <c r="A31" s="13" t="s">
        <v>39</v>
      </c>
      <c r="B31" s="13" t="s">
        <v>49</v>
      </c>
      <c r="C31" s="13" t="s">
        <v>90</v>
      </c>
      <c r="D31" s="15" t="n">
        <v>56.6291618467618</v>
      </c>
    </row>
    <row r="32" customFormat="false" ht="13.2" hidden="false" customHeight="false" outlineLevel="0" collapsed="false">
      <c r="A32" s="13" t="s">
        <v>51</v>
      </c>
      <c r="B32" s="13" t="s">
        <v>93</v>
      </c>
      <c r="C32" s="13" t="s">
        <v>90</v>
      </c>
      <c r="D32" s="15" t="n">
        <v>731.27486930937</v>
      </c>
    </row>
    <row r="33" customFormat="false" ht="13.2" hidden="false" customHeight="false" outlineLevel="0" collapsed="false">
      <c r="A33" s="13" t="s">
        <v>51</v>
      </c>
      <c r="B33" s="13" t="s">
        <v>53</v>
      </c>
      <c r="C33" s="13" t="s">
        <v>90</v>
      </c>
      <c r="D33" s="15" t="n">
        <v>808.093922186404</v>
      </c>
    </row>
    <row r="34" customFormat="false" ht="13.2" hidden="false" customHeight="false" outlineLevel="0" collapsed="false">
      <c r="A34" s="13" t="s">
        <v>51</v>
      </c>
      <c r="B34" s="13" t="s">
        <v>94</v>
      </c>
      <c r="C34" s="13" t="s">
        <v>90</v>
      </c>
      <c r="D34" s="16" t="n">
        <v>3864.56402625673</v>
      </c>
    </row>
    <row r="35" customFormat="false" ht="13.2" hidden="false" customHeight="false" outlineLevel="0" collapsed="false">
      <c r="A35" s="13" t="s">
        <v>51</v>
      </c>
      <c r="B35" s="13" t="s">
        <v>95</v>
      </c>
      <c r="C35" s="13" t="s">
        <v>90</v>
      </c>
      <c r="D35" s="14" t="n">
        <v>60.5286416901668</v>
      </c>
    </row>
    <row r="36" customFormat="false" ht="13.2" hidden="false" customHeight="false" outlineLevel="0" collapsed="false">
      <c r="A36" s="13" t="s">
        <v>51</v>
      </c>
      <c r="B36" s="13" t="s">
        <v>96</v>
      </c>
      <c r="C36" s="13" t="s">
        <v>91</v>
      </c>
      <c r="D36" s="15" t="n">
        <v>515.521139525312</v>
      </c>
    </row>
    <row r="37" customFormat="false" ht="13.2" hidden="false" customHeight="false" outlineLevel="0" collapsed="false">
      <c r="A37" s="13" t="s">
        <v>51</v>
      </c>
      <c r="B37" s="13" t="s">
        <v>52</v>
      </c>
      <c r="C37" s="13" t="s">
        <v>91</v>
      </c>
      <c r="D37" s="15" t="n">
        <v>31.0994697936973</v>
      </c>
    </row>
    <row r="38" customFormat="false" ht="13.2" hidden="false" customHeight="false" outlineLevel="0" collapsed="false">
      <c r="A38" s="13" t="s">
        <v>51</v>
      </c>
      <c r="B38" s="13" t="s">
        <v>53</v>
      </c>
      <c r="C38" s="13" t="s">
        <v>91</v>
      </c>
      <c r="D38" s="15" t="n">
        <v>107.200730804798</v>
      </c>
    </row>
    <row r="39" customFormat="false" ht="13.2" hidden="false" customHeight="false" outlineLevel="0" collapsed="false">
      <c r="A39" s="13" t="s">
        <v>51</v>
      </c>
      <c r="B39" s="13" t="s">
        <v>97</v>
      </c>
      <c r="C39" s="13" t="s">
        <v>91</v>
      </c>
      <c r="D39" s="15" t="n">
        <v>12.3103933676477</v>
      </c>
    </row>
    <row r="40" customFormat="false" ht="13.2" hidden="false" customHeight="false" outlineLevel="0" collapsed="false">
      <c r="A40" s="13" t="s">
        <v>51</v>
      </c>
      <c r="B40" s="13" t="s">
        <v>98</v>
      </c>
      <c r="C40" s="13" t="s">
        <v>91</v>
      </c>
      <c r="D40" s="14" t="n">
        <v>300.933168615317</v>
      </c>
    </row>
    <row r="41" customFormat="false" ht="13.2" hidden="false" customHeight="false" outlineLevel="0" collapsed="false">
      <c r="A41" s="13" t="s">
        <v>51</v>
      </c>
      <c r="B41" s="13" t="s">
        <v>54</v>
      </c>
      <c r="C41" s="13" t="s">
        <v>91</v>
      </c>
      <c r="D41" s="15" t="n">
        <v>23.0467351230481</v>
      </c>
    </row>
    <row r="42" customFormat="false" ht="13.2" hidden="false" customHeight="false" outlineLevel="0" collapsed="false">
      <c r="A42" s="13" t="s">
        <v>51</v>
      </c>
      <c r="B42" s="13" t="s">
        <v>55</v>
      </c>
      <c r="C42" s="13" t="s">
        <v>91</v>
      </c>
      <c r="D42" s="15" t="n">
        <v>16.3374889369524</v>
      </c>
    </row>
    <row r="43" customFormat="false" ht="13.2" hidden="false" customHeight="false" outlineLevel="0" collapsed="false">
      <c r="A43" s="13" t="s">
        <v>51</v>
      </c>
      <c r="B43" s="13" t="s">
        <v>56</v>
      </c>
      <c r="C43" s="13" t="s">
        <v>91</v>
      </c>
      <c r="D43" s="15" t="n">
        <v>37.1428396232378</v>
      </c>
    </row>
    <row r="44" customFormat="false" ht="13.2" hidden="false" customHeight="false" outlineLevel="0" collapsed="false">
      <c r="A44" s="13" t="s">
        <v>51</v>
      </c>
      <c r="B44" s="13" t="s">
        <v>57</v>
      </c>
      <c r="C44" s="13" t="s">
        <v>91</v>
      </c>
      <c r="D44" s="15" t="n">
        <v>327.055194202627</v>
      </c>
    </row>
    <row r="45" customFormat="false" ht="13.2" hidden="false" customHeight="false" outlineLevel="0" collapsed="false">
      <c r="A45" s="13" t="s">
        <v>51</v>
      </c>
      <c r="B45" s="13" t="s">
        <v>99</v>
      </c>
      <c r="C45" s="13" t="s">
        <v>91</v>
      </c>
      <c r="D45" s="16" t="n">
        <v>585.703745325413</v>
      </c>
    </row>
    <row r="46" customFormat="false" ht="13.2" hidden="false" customHeight="false" outlineLevel="0" collapsed="false">
      <c r="A46" s="13" t="s">
        <v>51</v>
      </c>
      <c r="B46" s="13" t="s">
        <v>58</v>
      </c>
      <c r="C46" s="13" t="s">
        <v>91</v>
      </c>
      <c r="D46" s="15" t="n">
        <v>7.85337922072714</v>
      </c>
    </row>
    <row r="47" customFormat="false" ht="13.2" hidden="false" customHeight="false" outlineLevel="0" collapsed="false">
      <c r="A47" s="13" t="s">
        <v>51</v>
      </c>
      <c r="B47" s="13" t="s">
        <v>100</v>
      </c>
      <c r="C47" s="13" t="s">
        <v>91</v>
      </c>
      <c r="D47" s="15" t="n">
        <v>10.1372373228595</v>
      </c>
    </row>
    <row r="48" customFormat="false" ht="13.2" hidden="false" customHeight="false" outlineLevel="0" collapsed="false">
      <c r="A48" s="13" t="s">
        <v>51</v>
      </c>
      <c r="B48" s="13" t="s">
        <v>94</v>
      </c>
      <c r="C48" s="13" t="s">
        <v>91</v>
      </c>
      <c r="D48" s="15" t="n">
        <v>1806.84724722776</v>
      </c>
    </row>
    <row r="49" customFormat="false" ht="13.2" hidden="false" customHeight="false" outlineLevel="0" collapsed="false">
      <c r="A49" s="13" t="s">
        <v>60</v>
      </c>
      <c r="B49" s="13" t="s">
        <v>66</v>
      </c>
      <c r="C49" s="13" t="s">
        <v>90</v>
      </c>
      <c r="D49" s="15" t="n">
        <v>23.4336321917723</v>
      </c>
    </row>
    <row r="50" customFormat="false" ht="13.2" hidden="false" customHeight="false" outlineLevel="0" collapsed="false">
      <c r="A50" s="13" t="s">
        <v>60</v>
      </c>
      <c r="B50" s="13" t="s">
        <v>59</v>
      </c>
      <c r="C50" s="13" t="s">
        <v>91</v>
      </c>
      <c r="D50" s="15" t="n">
        <v>5.69210273305289</v>
      </c>
    </row>
    <row r="51" customFormat="false" ht="13.2" hidden="false" customHeight="false" outlineLevel="0" collapsed="false">
      <c r="A51" s="13" t="s">
        <v>60</v>
      </c>
      <c r="B51" s="13" t="s">
        <v>61</v>
      </c>
      <c r="C51" s="13" t="s">
        <v>91</v>
      </c>
      <c r="D51" s="15" t="n">
        <v>29.4206540296032</v>
      </c>
    </row>
    <row r="52" customFormat="false" ht="13.2" hidden="false" customHeight="false" outlineLevel="0" collapsed="false">
      <c r="A52" s="13" t="s">
        <v>60</v>
      </c>
      <c r="B52" s="13" t="s">
        <v>62</v>
      </c>
      <c r="C52" s="13" t="s">
        <v>91</v>
      </c>
      <c r="D52" s="15" t="n">
        <v>26.3300084889156</v>
      </c>
    </row>
    <row r="53" customFormat="false" ht="13.2" hidden="false" customHeight="false" outlineLevel="0" collapsed="false">
      <c r="A53" s="13" t="s">
        <v>60</v>
      </c>
      <c r="B53" s="13" t="s">
        <v>63</v>
      </c>
      <c r="C53" s="13" t="s">
        <v>91</v>
      </c>
      <c r="D53" s="15" t="n">
        <v>23.5640358752323</v>
      </c>
    </row>
    <row r="54" customFormat="false" ht="13.2" hidden="false" customHeight="false" outlineLevel="0" collapsed="false">
      <c r="A54" s="13" t="s">
        <v>60</v>
      </c>
      <c r="B54" s="13" t="s">
        <v>64</v>
      </c>
      <c r="C54" s="13" t="s">
        <v>91</v>
      </c>
      <c r="D54" s="16" t="n">
        <v>171.811952181292</v>
      </c>
    </row>
    <row r="55" customFormat="false" ht="13.2" hidden="false" customHeight="false" outlineLevel="0" collapsed="false">
      <c r="A55" s="13" t="s">
        <v>60</v>
      </c>
      <c r="B55" s="13" t="s">
        <v>65</v>
      </c>
      <c r="C55" s="13" t="s">
        <v>91</v>
      </c>
      <c r="D55" s="14" t="n">
        <v>119.121184624762</v>
      </c>
    </row>
    <row r="56" customFormat="false" ht="13.2" hidden="false" customHeight="false" outlineLevel="0" collapsed="false">
      <c r="A56" s="13" t="s">
        <v>60</v>
      </c>
      <c r="B56" s="13" t="s">
        <v>66</v>
      </c>
      <c r="C56" s="13" t="s">
        <v>91</v>
      </c>
      <c r="D56" s="16" t="n">
        <v>225.500036194478</v>
      </c>
    </row>
    <row r="57" customFormat="false" ht="13.2" hidden="false" customHeight="false" outlineLevel="0" collapsed="false">
      <c r="A57" s="13" t="s">
        <v>60</v>
      </c>
      <c r="B57" s="13" t="s">
        <v>67</v>
      </c>
      <c r="C57" s="13" t="s">
        <v>91</v>
      </c>
      <c r="D57" s="15" t="n">
        <v>27.0708149474556</v>
      </c>
    </row>
    <row r="58" customFormat="false" ht="13.2" hidden="false" customHeight="false" outlineLevel="0" collapsed="false">
      <c r="A58" s="13" t="s">
        <v>60</v>
      </c>
      <c r="B58" s="13" t="s">
        <v>68</v>
      </c>
      <c r="C58" s="13" t="s">
        <v>91</v>
      </c>
      <c r="D58" s="15" t="n">
        <v>23.8270242950855</v>
      </c>
    </row>
    <row r="59" customFormat="false" ht="13.2" hidden="false" customHeight="false" outlineLevel="0" collapsed="false">
      <c r="A59" s="13" t="s">
        <v>60</v>
      </c>
      <c r="B59" s="13" t="s">
        <v>69</v>
      </c>
      <c r="C59" s="13" t="s">
        <v>91</v>
      </c>
      <c r="D59" s="14" t="n">
        <v>85.8608331410182</v>
      </c>
    </row>
    <row r="60" customFormat="false" ht="13.2" hidden="false" customHeight="false" outlineLevel="0" collapsed="false">
      <c r="A60" s="13" t="s">
        <v>71</v>
      </c>
      <c r="B60" s="13" t="s">
        <v>75</v>
      </c>
      <c r="C60" s="13" t="s">
        <v>90</v>
      </c>
      <c r="D60" s="15" t="n">
        <v>408.341668132235</v>
      </c>
    </row>
    <row r="61" customFormat="false" ht="13.2" hidden="false" customHeight="false" outlineLevel="0" collapsed="false">
      <c r="A61" s="13" t="s">
        <v>71</v>
      </c>
      <c r="B61" s="13" t="s">
        <v>78</v>
      </c>
      <c r="C61" s="13" t="s">
        <v>90</v>
      </c>
      <c r="D61" s="15" t="n">
        <v>34.1762265737522</v>
      </c>
    </row>
    <row r="62" customFormat="false" ht="13.2" hidden="false" customHeight="false" outlineLevel="0" collapsed="false">
      <c r="A62" s="13" t="s">
        <v>71</v>
      </c>
      <c r="B62" s="13" t="s">
        <v>70</v>
      </c>
      <c r="C62" s="13" t="s">
        <v>91</v>
      </c>
      <c r="D62" s="15" t="n">
        <v>22.6662258537296</v>
      </c>
    </row>
    <row r="63" customFormat="false" ht="13.2" hidden="false" customHeight="false" outlineLevel="0" collapsed="false">
      <c r="A63" s="13" t="s">
        <v>71</v>
      </c>
      <c r="B63" s="13" t="s">
        <v>72</v>
      </c>
      <c r="C63" s="13" t="s">
        <v>91</v>
      </c>
      <c r="D63" s="15" t="n">
        <v>63.6284763686328</v>
      </c>
    </row>
    <row r="64" customFormat="false" ht="13.2" hidden="false" customHeight="false" outlineLevel="0" collapsed="false">
      <c r="A64" s="13" t="s">
        <v>71</v>
      </c>
      <c r="B64" s="13" t="s">
        <v>73</v>
      </c>
      <c r="C64" s="13" t="s">
        <v>91</v>
      </c>
      <c r="D64" s="16" t="n">
        <v>101.413806526302</v>
      </c>
    </row>
    <row r="65" customFormat="false" ht="13.2" hidden="false" customHeight="false" outlineLevel="0" collapsed="false">
      <c r="A65" s="13" t="s">
        <v>71</v>
      </c>
      <c r="B65" s="13" t="s">
        <v>74</v>
      </c>
      <c r="C65" s="13" t="s">
        <v>91</v>
      </c>
      <c r="D65" s="15" t="n">
        <v>14.9494166940818</v>
      </c>
    </row>
    <row r="66" customFormat="false" ht="13.2" hidden="false" customHeight="false" outlineLevel="0" collapsed="false">
      <c r="A66" s="13" t="s">
        <v>71</v>
      </c>
      <c r="B66" s="13" t="s">
        <v>75</v>
      </c>
      <c r="C66" s="13" t="s">
        <v>91</v>
      </c>
      <c r="D66" s="15" t="n">
        <v>34.1762265737522</v>
      </c>
    </row>
    <row r="67" customFormat="false" ht="13.2" hidden="false" customHeight="false" outlineLevel="0" collapsed="false">
      <c r="A67" s="13" t="s">
        <v>71</v>
      </c>
      <c r="B67" s="13" t="s">
        <v>76</v>
      </c>
      <c r="C67" s="13" t="s">
        <v>91</v>
      </c>
      <c r="D67" s="15" t="n">
        <v>10.4804519463265</v>
      </c>
    </row>
    <row r="68" customFormat="false" ht="13.2" hidden="false" customHeight="false" outlineLevel="0" collapsed="false">
      <c r="A68" s="13" t="s">
        <v>71</v>
      </c>
      <c r="B68" s="13" t="s">
        <v>77</v>
      </c>
      <c r="C68" s="13" t="s">
        <v>91</v>
      </c>
      <c r="D68" s="15" t="n">
        <v>7.18613728709242</v>
      </c>
    </row>
    <row r="69" customFormat="false" ht="13.2" hidden="false" customHeight="false" outlineLevel="0" collapsed="false">
      <c r="A69" s="13" t="s">
        <v>71</v>
      </c>
      <c r="B69" s="13" t="s">
        <v>78</v>
      </c>
      <c r="C69" s="13" t="s">
        <v>91</v>
      </c>
      <c r="D69" s="15" t="n">
        <v>71.0972573541098</v>
      </c>
    </row>
    <row r="70" customFormat="false" ht="13.2" hidden="false" customHeight="false" outlineLevel="0" collapsed="false">
      <c r="A70" s="13" t="s">
        <v>71</v>
      </c>
      <c r="B70" s="13" t="s">
        <v>79</v>
      </c>
      <c r="C70" s="13" t="s">
        <v>91</v>
      </c>
      <c r="D70" s="14" t="n">
        <v>143.857084467912</v>
      </c>
    </row>
    <row r="71" customFormat="false" ht="13.2" hidden="false" customHeight="false" outlineLevel="0" collapsed="false">
      <c r="A71" s="13" t="s">
        <v>71</v>
      </c>
      <c r="B71" s="13" t="s">
        <v>80</v>
      </c>
      <c r="C71" s="13" t="s">
        <v>91</v>
      </c>
      <c r="D71" s="15" t="n">
        <v>86.3386322638732</v>
      </c>
    </row>
  </sheetData>
  <conditionalFormatting sqref="B2:C7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953125" defaultRowHeight="13.2" zeroHeight="false" outlineLevelRow="0" outlineLevelCol="0"/>
  <cols>
    <col collapsed="false" customWidth="true" hidden="false" outlineLevel="0" max="4" min="1" style="0" width="11.99"/>
    <col collapsed="false" customWidth="true" hidden="false" outlineLevel="0" max="1024" min="1017" style="0" width="11.57"/>
  </cols>
  <sheetData>
    <row r="1" customFormat="false" ht="13.2" hidden="false" customHeight="false" outlineLevel="0" collapsed="false">
      <c r="A1" s="0" t="s">
        <v>2</v>
      </c>
      <c r="B1" s="0" t="s">
        <v>0</v>
      </c>
      <c r="C1" s="0" t="s">
        <v>88</v>
      </c>
      <c r="D1" s="0" t="s">
        <v>101</v>
      </c>
    </row>
    <row r="2" customFormat="false" ht="13.2" hidden="false" customHeight="false" outlineLevel="0" collapsed="false">
      <c r="A2" s="13" t="s">
        <v>14</v>
      </c>
      <c r="B2" s="13" t="s">
        <v>21</v>
      </c>
      <c r="C2" s="13" t="s">
        <v>90</v>
      </c>
      <c r="D2" s="15" t="n">
        <v>21.5129424837753</v>
      </c>
    </row>
    <row r="3" customFormat="false" ht="13.2" hidden="false" customHeight="false" outlineLevel="0" collapsed="false">
      <c r="A3" s="13" t="s">
        <v>14</v>
      </c>
      <c r="B3" s="13" t="s">
        <v>20</v>
      </c>
      <c r="C3" s="13" t="s">
        <v>91</v>
      </c>
      <c r="D3" s="15" t="n">
        <v>1.25763653062891</v>
      </c>
    </row>
    <row r="4" customFormat="false" ht="13.2" hidden="false" customHeight="false" outlineLevel="0" collapsed="false">
      <c r="A4" s="13" t="s">
        <v>14</v>
      </c>
      <c r="B4" s="13" t="s">
        <v>25</v>
      </c>
      <c r="C4" s="13" t="s">
        <v>91</v>
      </c>
      <c r="D4" s="15" t="n">
        <v>4.60551734863693</v>
      </c>
    </row>
    <row r="5" customFormat="false" ht="13.2" hidden="false" customHeight="false" outlineLevel="0" collapsed="false">
      <c r="A5" s="13" t="s">
        <v>14</v>
      </c>
      <c r="B5" s="13" t="s">
        <v>13</v>
      </c>
      <c r="C5" s="13" t="s">
        <v>92</v>
      </c>
      <c r="D5" s="15" t="n">
        <v>3.22950036947695</v>
      </c>
    </row>
    <row r="6" customFormat="false" ht="13.2" hidden="false" customHeight="false" outlineLevel="0" collapsed="false">
      <c r="A6" s="13" t="s">
        <v>14</v>
      </c>
      <c r="B6" s="13" t="s">
        <v>16</v>
      </c>
      <c r="C6" s="13" t="s">
        <v>92</v>
      </c>
      <c r="D6" s="15" t="n">
        <v>1.14793778408645</v>
      </c>
    </row>
    <row r="7" customFormat="false" ht="13.2" hidden="false" customHeight="false" outlineLevel="0" collapsed="false">
      <c r="A7" s="13" t="s">
        <v>14</v>
      </c>
      <c r="B7" s="13" t="s">
        <v>18</v>
      </c>
      <c r="C7" s="13" t="s">
        <v>92</v>
      </c>
      <c r="D7" s="15" t="n">
        <v>2.55765116878005</v>
      </c>
    </row>
    <row r="8" customFormat="false" ht="13.2" hidden="false" customHeight="false" outlineLevel="0" collapsed="false">
      <c r="A8" s="13" t="s">
        <v>14</v>
      </c>
      <c r="B8" s="13" t="s">
        <v>19</v>
      </c>
      <c r="C8" s="13" t="s">
        <v>92</v>
      </c>
      <c r="D8" s="15" t="n">
        <v>6.63476576021539</v>
      </c>
    </row>
    <row r="9" customFormat="false" ht="13.2" hidden="false" customHeight="false" outlineLevel="0" collapsed="false">
      <c r="A9" s="13" t="s">
        <v>14</v>
      </c>
      <c r="B9" s="13" t="s">
        <v>20</v>
      </c>
      <c r="C9" s="13" t="s">
        <v>92</v>
      </c>
      <c r="D9" s="15" t="n">
        <v>2.83062405519113</v>
      </c>
    </row>
    <row r="10" customFormat="false" ht="13.2" hidden="false" customHeight="false" outlineLevel="0" collapsed="false">
      <c r="A10" s="13" t="s">
        <v>14</v>
      </c>
      <c r="B10" s="13" t="s">
        <v>21</v>
      </c>
      <c r="C10" s="13" t="s">
        <v>92</v>
      </c>
      <c r="D10" s="15" t="n">
        <v>11.5891195003049</v>
      </c>
    </row>
    <row r="11" customFormat="false" ht="13.2" hidden="false" customHeight="false" outlineLevel="0" collapsed="false">
      <c r="A11" s="13" t="s">
        <v>14</v>
      </c>
      <c r="B11" s="13" t="s">
        <v>22</v>
      </c>
      <c r="C11" s="13" t="s">
        <v>92</v>
      </c>
      <c r="D11" s="16" t="n">
        <v>5.47202308081805</v>
      </c>
    </row>
    <row r="12" customFormat="false" ht="13.2" hidden="false" customHeight="false" outlineLevel="0" collapsed="false">
      <c r="A12" s="13" t="s">
        <v>14</v>
      </c>
      <c r="B12" s="13" t="s">
        <v>23</v>
      </c>
      <c r="C12" s="13" t="s">
        <v>92</v>
      </c>
      <c r="D12" s="15" t="n">
        <v>3.43209947839191</v>
      </c>
    </row>
    <row r="13" customFormat="false" ht="13.2" hidden="false" customHeight="false" outlineLevel="0" collapsed="false">
      <c r="A13" s="13" t="s">
        <v>14</v>
      </c>
      <c r="B13" s="13" t="s">
        <v>24</v>
      </c>
      <c r="C13" s="13" t="s">
        <v>92</v>
      </c>
      <c r="D13" s="15" t="n">
        <v>2.43120103153954</v>
      </c>
    </row>
    <row r="14" customFormat="false" ht="13.2" hidden="false" customHeight="false" outlineLevel="0" collapsed="false">
      <c r="A14" s="13" t="s">
        <v>14</v>
      </c>
      <c r="B14" s="13" t="s">
        <v>25</v>
      </c>
      <c r="C14" s="13" t="s">
        <v>92</v>
      </c>
      <c r="D14" s="15" t="n">
        <v>5.30805795783885</v>
      </c>
    </row>
    <row r="15" customFormat="false" ht="13.2" hidden="false" customHeight="false" outlineLevel="0" collapsed="false">
      <c r="A15" s="13" t="s">
        <v>14</v>
      </c>
      <c r="B15" s="13" t="s">
        <v>26</v>
      </c>
      <c r="C15" s="13" t="s">
        <v>92</v>
      </c>
      <c r="D15" s="14" t="n">
        <v>1.40604789035628</v>
      </c>
    </row>
    <row r="16" customFormat="false" ht="13.2" hidden="false" customHeight="false" outlineLevel="0" collapsed="false">
      <c r="A16" s="13" t="s">
        <v>28</v>
      </c>
      <c r="B16" s="13" t="s">
        <v>32</v>
      </c>
      <c r="C16" s="13" t="s">
        <v>90</v>
      </c>
      <c r="D16" s="14" t="n">
        <v>3.16466076188398</v>
      </c>
    </row>
    <row r="17" customFormat="false" ht="13.2" hidden="false" customHeight="false" outlineLevel="0" collapsed="false">
      <c r="A17" s="13" t="s">
        <v>28</v>
      </c>
      <c r="B17" s="13" t="s">
        <v>34</v>
      </c>
      <c r="C17" s="13" t="s">
        <v>90</v>
      </c>
      <c r="D17" s="16" t="n">
        <v>14.48572978336</v>
      </c>
    </row>
    <row r="18" customFormat="false" ht="13.2" hidden="false" customHeight="false" outlineLevel="0" collapsed="false">
      <c r="A18" s="13" t="s">
        <v>28</v>
      </c>
      <c r="B18" s="13" t="s">
        <v>27</v>
      </c>
      <c r="C18" s="13" t="s">
        <v>91</v>
      </c>
      <c r="D18" s="15" t="n">
        <v>13.4931007392977</v>
      </c>
    </row>
    <row r="19" customFormat="false" ht="13.2" hidden="false" customHeight="false" outlineLevel="0" collapsed="false">
      <c r="A19" s="13" t="s">
        <v>28</v>
      </c>
      <c r="B19" s="13" t="s">
        <v>29</v>
      </c>
      <c r="C19" s="13" t="s">
        <v>91</v>
      </c>
      <c r="D19" s="14" t="n">
        <v>2.48101304386113</v>
      </c>
    </row>
    <row r="20" customFormat="false" ht="13.2" hidden="false" customHeight="false" outlineLevel="0" collapsed="false">
      <c r="A20" s="13" t="s">
        <v>28</v>
      </c>
      <c r="B20" s="13" t="s">
        <v>30</v>
      </c>
      <c r="C20" s="13" t="s">
        <v>91</v>
      </c>
      <c r="D20" s="15" t="n">
        <v>2.08813969658709</v>
      </c>
    </row>
    <row r="21" customFormat="false" ht="13.2" hidden="false" customHeight="false" outlineLevel="0" collapsed="false">
      <c r="A21" s="13" t="s">
        <v>28</v>
      </c>
      <c r="B21" s="13" t="s">
        <v>31</v>
      </c>
      <c r="C21" s="13" t="s">
        <v>91</v>
      </c>
      <c r="D21" s="15" t="n">
        <v>1.42037886429806</v>
      </c>
    </row>
    <row r="22" customFormat="false" ht="13.2" hidden="false" customHeight="false" outlineLevel="0" collapsed="false">
      <c r="A22" s="13" t="s">
        <v>28</v>
      </c>
      <c r="B22" s="13" t="s">
        <v>32</v>
      </c>
      <c r="C22" s="13" t="s">
        <v>91</v>
      </c>
      <c r="D22" s="15" t="n">
        <v>2.63665663401006</v>
      </c>
    </row>
    <row r="23" customFormat="false" ht="13.2" hidden="false" customHeight="false" outlineLevel="0" collapsed="false">
      <c r="A23" s="13" t="s">
        <v>28</v>
      </c>
      <c r="B23" s="13" t="s">
        <v>33</v>
      </c>
      <c r="C23" s="13" t="s">
        <v>91</v>
      </c>
      <c r="D23" s="15" t="n">
        <v>0.846828971076937</v>
      </c>
    </row>
    <row r="24" customFormat="false" ht="13.2" hidden="false" customHeight="false" outlineLevel="0" collapsed="false">
      <c r="A24" s="13" t="s">
        <v>28</v>
      </c>
      <c r="B24" s="13" t="s">
        <v>34</v>
      </c>
      <c r="C24" s="13" t="s">
        <v>91</v>
      </c>
      <c r="D24" s="15" t="n">
        <v>16.5269808972727</v>
      </c>
    </row>
    <row r="25" customFormat="false" ht="13.2" hidden="false" customHeight="false" outlineLevel="0" collapsed="false">
      <c r="A25" s="13" t="s">
        <v>28</v>
      </c>
      <c r="B25" s="13" t="s">
        <v>35</v>
      </c>
      <c r="C25" s="13" t="s">
        <v>91</v>
      </c>
      <c r="D25" s="16" t="n">
        <v>3.57417834913367</v>
      </c>
    </row>
    <row r="26" customFormat="false" ht="13.2" hidden="false" customHeight="false" outlineLevel="0" collapsed="false">
      <c r="A26" s="13" t="s">
        <v>28</v>
      </c>
      <c r="B26" s="13" t="s">
        <v>36</v>
      </c>
      <c r="C26" s="13" t="s">
        <v>91</v>
      </c>
      <c r="D26" s="15" t="n">
        <v>2.24175509981721</v>
      </c>
    </row>
    <row r="27" customFormat="false" ht="13.2" hidden="false" customHeight="false" outlineLevel="0" collapsed="false">
      <c r="A27" s="13" t="s">
        <v>28</v>
      </c>
      <c r="B27" s="13" t="s">
        <v>37</v>
      </c>
      <c r="C27" s="13" t="s">
        <v>91</v>
      </c>
      <c r="D27" s="14" t="n">
        <v>1.79348697861554</v>
      </c>
    </row>
    <row r="28" customFormat="false" ht="13.2" hidden="false" customHeight="false" outlineLevel="0" collapsed="false">
      <c r="A28" s="13" t="s">
        <v>39</v>
      </c>
      <c r="B28" s="13" t="s">
        <v>40</v>
      </c>
      <c r="C28" s="13" t="s">
        <v>90</v>
      </c>
      <c r="D28" s="15" t="n">
        <v>2.08813969658709</v>
      </c>
    </row>
    <row r="29" customFormat="false" ht="13.2" hidden="false" customHeight="false" outlineLevel="0" collapsed="false">
      <c r="A29" s="13" t="s">
        <v>39</v>
      </c>
      <c r="B29" s="13" t="s">
        <v>49</v>
      </c>
      <c r="C29" s="13" t="s">
        <v>90</v>
      </c>
      <c r="D29" s="15" t="n">
        <v>11.5891195003049</v>
      </c>
    </row>
    <row r="30" customFormat="false" ht="13.2" hidden="false" customHeight="false" outlineLevel="0" collapsed="false">
      <c r="A30" s="13" t="s">
        <v>51</v>
      </c>
      <c r="B30" s="13" t="s">
        <v>53</v>
      </c>
      <c r="C30" s="13" t="s">
        <v>90</v>
      </c>
      <c r="D30" s="15" t="n">
        <v>39.1328082527714</v>
      </c>
    </row>
    <row r="31" customFormat="false" ht="13.2" hidden="false" customHeight="false" outlineLevel="0" collapsed="false">
      <c r="A31" s="13" t="s">
        <v>51</v>
      </c>
      <c r="B31" s="13" t="s">
        <v>94</v>
      </c>
      <c r="C31" s="13" t="s">
        <v>90</v>
      </c>
      <c r="D31" s="15" t="n">
        <v>24.2967885145113</v>
      </c>
    </row>
    <row r="32" customFormat="false" ht="13.2" hidden="false" customHeight="false" outlineLevel="0" collapsed="false">
      <c r="A32" s="13" t="s">
        <v>51</v>
      </c>
      <c r="B32" s="13" t="s">
        <v>96</v>
      </c>
      <c r="C32" s="13" t="s">
        <v>91</v>
      </c>
      <c r="D32" s="15" t="n">
        <v>19.8365943002822</v>
      </c>
    </row>
    <row r="33" customFormat="false" ht="13.2" hidden="false" customHeight="false" outlineLevel="0" collapsed="false">
      <c r="A33" s="13" t="s">
        <v>51</v>
      </c>
      <c r="B33" s="13" t="s">
        <v>52</v>
      </c>
      <c r="C33" s="13" t="s">
        <v>91</v>
      </c>
      <c r="D33" s="15" t="n">
        <v>2.80206435144336</v>
      </c>
    </row>
    <row r="34" customFormat="false" ht="13.2" hidden="false" customHeight="false" outlineLevel="0" collapsed="false">
      <c r="A34" s="13" t="s">
        <v>51</v>
      </c>
      <c r="B34" s="13" t="s">
        <v>53</v>
      </c>
      <c r="C34" s="13" t="s">
        <v>91</v>
      </c>
      <c r="D34" s="15" t="n">
        <v>39.5316646922895</v>
      </c>
    </row>
    <row r="35" customFormat="false" ht="13.2" hidden="false" customHeight="false" outlineLevel="0" collapsed="false">
      <c r="A35" s="13" t="s">
        <v>51</v>
      </c>
      <c r="B35" s="13" t="s">
        <v>97</v>
      </c>
      <c r="C35" s="13" t="s">
        <v>91</v>
      </c>
      <c r="D35" s="15" t="n">
        <v>2.43120103153954</v>
      </c>
    </row>
    <row r="36" customFormat="false" ht="13.2" hidden="false" customHeight="false" outlineLevel="0" collapsed="false">
      <c r="A36" s="13" t="s">
        <v>51</v>
      </c>
      <c r="B36" s="13" t="s">
        <v>98</v>
      </c>
      <c r="C36" s="13" t="s">
        <v>91</v>
      </c>
      <c r="D36" s="14" t="n">
        <v>5.99493824341536</v>
      </c>
    </row>
    <row r="37" customFormat="false" ht="13.2" hidden="false" customHeight="false" outlineLevel="0" collapsed="false">
      <c r="A37" s="13" t="s">
        <v>51</v>
      </c>
      <c r="B37" s="13" t="s">
        <v>54</v>
      </c>
      <c r="C37" s="13" t="s">
        <v>91</v>
      </c>
      <c r="D37" s="15" t="n">
        <v>3.16466076188398</v>
      </c>
    </row>
    <row r="38" customFormat="false" ht="13.2" hidden="false" customHeight="false" outlineLevel="0" collapsed="false">
      <c r="A38" s="13" t="s">
        <v>51</v>
      </c>
      <c r="B38" s="13" t="s">
        <v>55</v>
      </c>
      <c r="C38" s="13" t="s">
        <v>91</v>
      </c>
      <c r="D38" s="15" t="n">
        <v>0.855460173471175</v>
      </c>
    </row>
    <row r="39" customFormat="false" ht="13.2" hidden="false" customHeight="false" outlineLevel="0" collapsed="false">
      <c r="A39" s="13" t="s">
        <v>51</v>
      </c>
      <c r="B39" s="13" t="s">
        <v>56</v>
      </c>
      <c r="C39" s="13" t="s">
        <v>91</v>
      </c>
      <c r="D39" s="15" t="n">
        <v>6.30674329523709</v>
      </c>
    </row>
    <row r="40" customFormat="false" ht="13.2" hidden="false" customHeight="false" outlineLevel="0" collapsed="false">
      <c r="A40" s="13" t="s">
        <v>51</v>
      </c>
      <c r="B40" s="13" t="s">
        <v>57</v>
      </c>
      <c r="C40" s="13" t="s">
        <v>91</v>
      </c>
      <c r="D40" s="15" t="n">
        <v>3.29566845270415</v>
      </c>
    </row>
    <row r="41" customFormat="false" ht="13.2" hidden="false" customHeight="false" outlineLevel="0" collapsed="false">
      <c r="A41" s="13" t="s">
        <v>51</v>
      </c>
      <c r="B41" s="13" t="s">
        <v>99</v>
      </c>
      <c r="C41" s="13" t="s">
        <v>91</v>
      </c>
      <c r="D41" s="16" t="n">
        <v>5.99493824341536</v>
      </c>
    </row>
    <row r="42" customFormat="false" ht="13.2" hidden="false" customHeight="false" outlineLevel="0" collapsed="false">
      <c r="A42" s="13" t="s">
        <v>51</v>
      </c>
      <c r="B42" s="13" t="s">
        <v>58</v>
      </c>
      <c r="C42" s="13" t="s">
        <v>91</v>
      </c>
      <c r="D42" s="15" t="n">
        <v>6.43595991313748</v>
      </c>
    </row>
    <row r="43" customFormat="false" ht="13.2" hidden="false" customHeight="false" outlineLevel="0" collapsed="false">
      <c r="A43" s="13" t="s">
        <v>51</v>
      </c>
      <c r="B43" s="13" t="s">
        <v>100</v>
      </c>
      <c r="C43" s="13" t="s">
        <v>91</v>
      </c>
      <c r="D43" s="15" t="n">
        <v>6.97984912849884</v>
      </c>
    </row>
    <row r="44" customFormat="false" ht="13.2" hidden="false" customHeight="false" outlineLevel="0" collapsed="false">
      <c r="A44" s="13" t="s">
        <v>51</v>
      </c>
      <c r="B44" s="13" t="s">
        <v>94</v>
      </c>
      <c r="C44" s="13" t="s">
        <v>91</v>
      </c>
      <c r="D44" s="15" t="n">
        <v>10.7949795582272</v>
      </c>
    </row>
    <row r="45" customFormat="false" ht="13.2" hidden="false" customHeight="false" outlineLevel="0" collapsed="false">
      <c r="A45" s="13" t="s">
        <v>60</v>
      </c>
      <c r="B45" s="13" t="s">
        <v>68</v>
      </c>
      <c r="C45" s="13" t="s">
        <v>90</v>
      </c>
      <c r="D45" s="15" t="n">
        <v>6.83971269042088</v>
      </c>
    </row>
    <row r="46" customFormat="false" ht="13.2" hidden="false" customHeight="false" outlineLevel="0" collapsed="false">
      <c r="A46" s="13" t="s">
        <v>60</v>
      </c>
      <c r="B46" s="13" t="s">
        <v>59</v>
      </c>
      <c r="C46" s="13" t="s">
        <v>91</v>
      </c>
      <c r="D46" s="15" t="n">
        <v>4.89443935023973</v>
      </c>
    </row>
    <row r="47" customFormat="false" ht="13.2" hidden="false" customHeight="false" outlineLevel="0" collapsed="false">
      <c r="A47" s="13" t="s">
        <v>60</v>
      </c>
      <c r="B47" s="13" t="s">
        <v>61</v>
      </c>
      <c r="C47" s="13" t="s">
        <v>91</v>
      </c>
      <c r="D47" s="15" t="n">
        <v>13.9099006197177</v>
      </c>
    </row>
    <row r="48" customFormat="false" ht="13.2" hidden="false" customHeight="false" outlineLevel="0" collapsed="false">
      <c r="A48" s="13" t="s">
        <v>60</v>
      </c>
      <c r="B48" s="13" t="s">
        <v>62</v>
      </c>
      <c r="C48" s="13" t="s">
        <v>91</v>
      </c>
      <c r="D48" s="15" t="n">
        <v>2.80206435144336</v>
      </c>
    </row>
    <row r="49" customFormat="false" ht="13.2" hidden="false" customHeight="false" outlineLevel="0" collapsed="false">
      <c r="A49" s="13" t="s">
        <v>60</v>
      </c>
      <c r="B49" s="13" t="s">
        <v>63</v>
      </c>
      <c r="C49" s="13" t="s">
        <v>91</v>
      </c>
      <c r="D49" s="15" t="n">
        <v>4.74778109640497</v>
      </c>
    </row>
    <row r="50" customFormat="false" ht="13.2" hidden="false" customHeight="false" outlineLevel="0" collapsed="false">
      <c r="A50" s="13" t="s">
        <v>60</v>
      </c>
      <c r="B50" s="13" t="s">
        <v>64</v>
      </c>
      <c r="C50" s="13" t="s">
        <v>91</v>
      </c>
      <c r="D50" s="16" t="n">
        <v>3.53811652219987</v>
      </c>
    </row>
    <row r="51" customFormat="false" ht="13.2" hidden="false" customHeight="false" outlineLevel="0" collapsed="false">
      <c r="A51" s="13" t="s">
        <v>60</v>
      </c>
      <c r="B51" s="13" t="s">
        <v>65</v>
      </c>
      <c r="C51" s="13" t="s">
        <v>91</v>
      </c>
      <c r="D51" s="14" t="n">
        <v>2.63665663401006</v>
      </c>
    </row>
    <row r="52" customFormat="false" ht="13.2" hidden="false" customHeight="false" outlineLevel="0" collapsed="false">
      <c r="A52" s="13" t="s">
        <v>60</v>
      </c>
      <c r="B52" s="13" t="s">
        <v>66</v>
      </c>
      <c r="C52" s="13" t="s">
        <v>91</v>
      </c>
      <c r="D52" s="16" t="n">
        <v>5.04562785578179</v>
      </c>
    </row>
    <row r="53" customFormat="false" ht="13.2" hidden="false" customHeight="false" outlineLevel="0" collapsed="false">
      <c r="A53" s="13" t="s">
        <v>60</v>
      </c>
      <c r="B53" s="13" t="s">
        <v>67</v>
      </c>
      <c r="C53" s="13" t="s">
        <v>91</v>
      </c>
      <c r="D53" s="15" t="n">
        <v>0.663892240352051</v>
      </c>
    </row>
    <row r="54" customFormat="false" ht="13.2" hidden="false" customHeight="false" outlineLevel="0" collapsed="false">
      <c r="A54" s="13" t="s">
        <v>60</v>
      </c>
      <c r="B54" s="13" t="s">
        <v>68</v>
      </c>
      <c r="C54" s="13" t="s">
        <v>91</v>
      </c>
      <c r="D54" s="15" t="n">
        <v>3.00820010276652</v>
      </c>
    </row>
    <row r="55" customFormat="false" ht="13.2" hidden="false" customHeight="false" outlineLevel="0" collapsed="false">
      <c r="A55" s="13" t="s">
        <v>60</v>
      </c>
      <c r="B55" s="13" t="s">
        <v>69</v>
      </c>
      <c r="C55" s="13" t="s">
        <v>91</v>
      </c>
      <c r="D55" s="14" t="n">
        <v>6.18012099653181</v>
      </c>
    </row>
    <row r="56" customFormat="false" ht="13.2" hidden="false" customHeight="false" outlineLevel="0" collapsed="false">
      <c r="A56" s="13" t="s">
        <v>71</v>
      </c>
      <c r="B56" s="13" t="s">
        <v>70</v>
      </c>
      <c r="C56" s="13" t="s">
        <v>91</v>
      </c>
      <c r="D56" s="15" t="n">
        <v>1.336532957721</v>
      </c>
    </row>
    <row r="57" customFormat="false" ht="13.2" hidden="false" customHeight="false" outlineLevel="0" collapsed="false">
      <c r="A57" s="13" t="s">
        <v>71</v>
      </c>
      <c r="B57" s="13" t="s">
        <v>72</v>
      </c>
      <c r="C57" s="13" t="s">
        <v>91</v>
      </c>
      <c r="D57" s="15" t="n">
        <v>0.593816995562109</v>
      </c>
    </row>
    <row r="58" customFormat="false" ht="13.2" hidden="false" customHeight="false" outlineLevel="0" collapsed="false">
      <c r="A58" s="13" t="s">
        <v>71</v>
      </c>
      <c r="B58" s="13" t="s">
        <v>73</v>
      </c>
      <c r="C58" s="13" t="s">
        <v>91</v>
      </c>
      <c r="D58" s="16" t="n">
        <v>2.58371972057218</v>
      </c>
    </row>
    <row r="59" customFormat="false" ht="13.2" hidden="false" customHeight="false" outlineLevel="0" collapsed="false">
      <c r="A59" s="13" t="s">
        <v>71</v>
      </c>
      <c r="B59" s="13" t="s">
        <v>74</v>
      </c>
      <c r="C59" s="13" t="s">
        <v>91</v>
      </c>
      <c r="D59" s="15" t="n">
        <v>2.43120103153954</v>
      </c>
    </row>
    <row r="60" customFormat="false" ht="13.2" hidden="false" customHeight="false" outlineLevel="0" collapsed="false">
      <c r="A60" s="13" t="s">
        <v>71</v>
      </c>
      <c r="B60" s="13" t="s">
        <v>75</v>
      </c>
      <c r="C60" s="13" t="s">
        <v>91</v>
      </c>
      <c r="D60" s="15" t="n">
        <v>9.2717241589463</v>
      </c>
    </row>
    <row r="61" customFormat="false" ht="13.2" hidden="false" customHeight="false" outlineLevel="0" collapsed="false">
      <c r="A61" s="13" t="s">
        <v>71</v>
      </c>
      <c r="B61" s="13" t="s">
        <v>76</v>
      </c>
      <c r="C61" s="13" t="s">
        <v>91</v>
      </c>
      <c r="D61" s="15" t="n">
        <v>1.92542605618697</v>
      </c>
    </row>
    <row r="62" customFormat="false" ht="13.2" hidden="false" customHeight="false" outlineLevel="0" collapsed="false">
      <c r="A62" s="13" t="s">
        <v>71</v>
      </c>
      <c r="B62" s="13" t="s">
        <v>77</v>
      </c>
      <c r="C62" s="13" t="s">
        <v>91</v>
      </c>
      <c r="D62" s="15" t="n">
        <v>2.02557013555054</v>
      </c>
    </row>
    <row r="63" customFormat="false" ht="13.2" hidden="false" customHeight="false" outlineLevel="0" collapsed="false">
      <c r="A63" s="13" t="s">
        <v>71</v>
      </c>
      <c r="B63" s="13" t="s">
        <v>78</v>
      </c>
      <c r="C63" s="13" t="s">
        <v>91</v>
      </c>
      <c r="D63" s="15" t="n">
        <v>25.0473127078085</v>
      </c>
    </row>
    <row r="64" customFormat="false" ht="13.2" hidden="false" customHeight="false" outlineLevel="0" collapsed="false">
      <c r="A64" s="13" t="s">
        <v>71</v>
      </c>
      <c r="B64" s="13" t="s">
        <v>79</v>
      </c>
      <c r="C64" s="13" t="s">
        <v>91</v>
      </c>
      <c r="D64" s="14" t="n">
        <v>2.00513305812037</v>
      </c>
    </row>
    <row r="65" customFormat="false" ht="13.2" hidden="false" customHeight="false" outlineLevel="0" collapsed="false">
      <c r="A65" s="13" t="s">
        <v>71</v>
      </c>
      <c r="B65" s="13" t="s">
        <v>80</v>
      </c>
      <c r="C65" s="13" t="s">
        <v>91</v>
      </c>
      <c r="D65" s="15" t="n">
        <v>0.829826942310528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953125" defaultRowHeight="13.2" zeroHeight="false" outlineLevelRow="0" outlineLevelCol="0"/>
  <cols>
    <col collapsed="false" customWidth="true" hidden="false" outlineLevel="0" max="2" min="2" style="0" width="13.02"/>
    <col collapsed="false" customWidth="true" hidden="false" outlineLevel="0" max="4" min="3" style="0" width="16"/>
    <col collapsed="false" customWidth="true" hidden="false" outlineLevel="0" max="5" min="5" style="0" width="11.99"/>
    <col collapsed="false" customWidth="true" hidden="false" outlineLevel="0" max="1024" min="1017" style="0" width="11.57"/>
  </cols>
  <sheetData>
    <row r="1" customFormat="false" ht="13.2" hidden="false" customHeight="false" outlineLevel="0" collapsed="false">
      <c r="A1" s="1" t="s">
        <v>2</v>
      </c>
      <c r="B1" s="1" t="s">
        <v>0</v>
      </c>
      <c r="C1" s="1" t="s">
        <v>88</v>
      </c>
      <c r="D1" s="1" t="s">
        <v>102</v>
      </c>
    </row>
    <row r="2" customFormat="false" ht="13.2" hidden="false" customHeight="false" outlineLevel="0" collapsed="false">
      <c r="A2" s="17" t="s">
        <v>14</v>
      </c>
      <c r="B2" s="8" t="s">
        <v>13</v>
      </c>
      <c r="C2" s="9" t="s">
        <v>90</v>
      </c>
      <c r="D2" s="5" t="n">
        <v>59.9387550954769</v>
      </c>
    </row>
    <row r="3" customFormat="false" ht="13.2" hidden="false" customHeight="false" outlineLevel="0" collapsed="false">
      <c r="A3" s="17" t="s">
        <v>14</v>
      </c>
      <c r="B3" s="8" t="s">
        <v>16</v>
      </c>
      <c r="C3" s="9" t="s">
        <v>90</v>
      </c>
      <c r="D3" s="5" t="n">
        <v>133.361569513144</v>
      </c>
    </row>
    <row r="4" customFormat="false" ht="13.2" hidden="false" customHeight="false" outlineLevel="0" collapsed="false">
      <c r="A4" s="17" t="s">
        <v>14</v>
      </c>
      <c r="B4" s="8" t="s">
        <v>18</v>
      </c>
      <c r="C4" s="9" t="s">
        <v>90</v>
      </c>
      <c r="D4" s="5" t="n">
        <v>118.226164786695</v>
      </c>
    </row>
    <row r="5" customFormat="false" ht="13.2" hidden="false" customHeight="false" outlineLevel="0" collapsed="false">
      <c r="A5" s="17" t="s">
        <v>14</v>
      </c>
      <c r="B5" s="8" t="s">
        <v>19</v>
      </c>
      <c r="C5" s="9" t="s">
        <v>90</v>
      </c>
      <c r="D5" s="5" t="n">
        <v>254.981523804396</v>
      </c>
    </row>
    <row r="6" customFormat="false" ht="13.2" hidden="false" customHeight="false" outlineLevel="0" collapsed="false">
      <c r="A6" s="17" t="s">
        <v>14</v>
      </c>
      <c r="B6" s="8" t="s">
        <v>20</v>
      </c>
      <c r="C6" s="9" t="s">
        <v>90</v>
      </c>
      <c r="D6" s="5" t="n">
        <v>97.6162519677007</v>
      </c>
    </row>
    <row r="7" customFormat="false" ht="13.2" hidden="false" customHeight="false" outlineLevel="0" collapsed="false">
      <c r="A7" s="17" t="s">
        <v>14</v>
      </c>
      <c r="B7" s="8" t="s">
        <v>22</v>
      </c>
      <c r="C7" s="9" t="s">
        <v>90</v>
      </c>
      <c r="D7" s="5" t="n">
        <v>198.19692025623</v>
      </c>
    </row>
    <row r="8" customFormat="false" ht="13.2" hidden="false" customHeight="false" outlineLevel="0" collapsed="false">
      <c r="A8" s="17" t="s">
        <v>14</v>
      </c>
      <c r="B8" s="8" t="s">
        <v>23</v>
      </c>
      <c r="C8" s="9" t="s">
        <v>90</v>
      </c>
      <c r="D8" s="5" t="n">
        <v>107.277148601604</v>
      </c>
    </row>
    <row r="9" customFormat="false" ht="13.2" hidden="false" customHeight="false" outlineLevel="0" collapsed="false">
      <c r="A9" s="17" t="s">
        <v>14</v>
      </c>
      <c r="B9" s="8" t="s">
        <v>25</v>
      </c>
      <c r="C9" s="9" t="s">
        <v>90</v>
      </c>
      <c r="D9" s="5" t="n">
        <v>148.067601055864</v>
      </c>
    </row>
    <row r="10" customFormat="false" ht="13.2" hidden="false" customHeight="false" outlineLevel="0" collapsed="false">
      <c r="A10" s="17" t="s">
        <v>14</v>
      </c>
      <c r="B10" s="8" t="s">
        <v>26</v>
      </c>
      <c r="C10" s="9" t="s">
        <v>90</v>
      </c>
      <c r="D10" s="5" t="n">
        <v>140.231540452809</v>
      </c>
    </row>
    <row r="11" customFormat="false" ht="13.2" hidden="false" customHeight="false" outlineLevel="0" collapsed="false">
      <c r="A11" s="17" t="s">
        <v>14</v>
      </c>
      <c r="B11" s="8" t="s">
        <v>13</v>
      </c>
      <c r="C11" s="9" t="s">
        <v>92</v>
      </c>
      <c r="D11" s="5" t="n">
        <v>220.259736487511</v>
      </c>
    </row>
    <row r="12" customFormat="false" ht="13.2" hidden="false" customHeight="false" outlineLevel="0" collapsed="false">
      <c r="A12" s="17" t="s">
        <v>14</v>
      </c>
      <c r="B12" s="8" t="s">
        <v>16</v>
      </c>
      <c r="C12" s="9" t="s">
        <v>92</v>
      </c>
      <c r="D12" s="5" t="n">
        <v>270.711085575674</v>
      </c>
    </row>
    <row r="13" customFormat="false" ht="13.2" hidden="false" customHeight="false" outlineLevel="0" collapsed="false">
      <c r="A13" s="17" t="s">
        <v>14</v>
      </c>
      <c r="B13" s="8" t="s">
        <v>18</v>
      </c>
      <c r="C13" s="9" t="s">
        <v>92</v>
      </c>
      <c r="D13" s="5" t="n">
        <v>315.258553387562</v>
      </c>
    </row>
    <row r="14" customFormat="false" ht="13.2" hidden="false" customHeight="false" outlineLevel="0" collapsed="false">
      <c r="A14" s="17" t="s">
        <v>14</v>
      </c>
      <c r="B14" s="8" t="s">
        <v>19</v>
      </c>
      <c r="C14" s="9" t="s">
        <v>92</v>
      </c>
      <c r="D14" s="5" t="n">
        <v>410.257370287614</v>
      </c>
    </row>
    <row r="15" customFormat="false" ht="13.2" hidden="false" customHeight="false" outlineLevel="0" collapsed="false">
      <c r="A15" s="17" t="s">
        <v>14</v>
      </c>
      <c r="B15" s="8" t="s">
        <v>20</v>
      </c>
      <c r="C15" s="9" t="s">
        <v>92</v>
      </c>
      <c r="D15" s="5" t="n">
        <v>373.223933190983</v>
      </c>
    </row>
    <row r="16" customFormat="false" ht="13.2" hidden="false" customHeight="false" outlineLevel="0" collapsed="false">
      <c r="A16" s="17" t="s">
        <v>14</v>
      </c>
      <c r="B16" s="8" t="s">
        <v>21</v>
      </c>
      <c r="C16" s="9" t="s">
        <v>92</v>
      </c>
      <c r="D16" s="5" t="n">
        <v>851.438316569208</v>
      </c>
    </row>
    <row r="17" customFormat="false" ht="13.2" hidden="false" customHeight="false" outlineLevel="0" collapsed="false">
      <c r="A17" s="17" t="s">
        <v>14</v>
      </c>
      <c r="B17" s="8" t="s">
        <v>22</v>
      </c>
      <c r="C17" s="9" t="s">
        <v>92</v>
      </c>
      <c r="D17" s="5" t="n">
        <v>573.955896584313</v>
      </c>
    </row>
    <row r="18" customFormat="false" ht="13.2" hidden="false" customHeight="false" outlineLevel="0" collapsed="false">
      <c r="A18" s="17" t="s">
        <v>14</v>
      </c>
      <c r="B18" s="8" t="s">
        <v>23</v>
      </c>
      <c r="C18" s="9" t="s">
        <v>92</v>
      </c>
      <c r="D18" s="5" t="n">
        <v>679.152326597929</v>
      </c>
      <c r="E18" s="18"/>
    </row>
    <row r="19" customFormat="false" ht="13.2" hidden="false" customHeight="false" outlineLevel="0" collapsed="false">
      <c r="A19" s="17" t="s">
        <v>14</v>
      </c>
      <c r="B19" s="8" t="s">
        <v>24</v>
      </c>
      <c r="C19" s="9" t="s">
        <v>92</v>
      </c>
      <c r="D19" s="5" t="n">
        <v>543.363057243618</v>
      </c>
      <c r="E19" s="18"/>
    </row>
    <row r="20" customFormat="false" ht="13.2" hidden="false" customHeight="false" outlineLevel="0" collapsed="false">
      <c r="A20" s="17" t="s">
        <v>14</v>
      </c>
      <c r="B20" s="8" t="s">
        <v>25</v>
      </c>
      <c r="C20" s="9" t="s">
        <v>92</v>
      </c>
      <c r="D20" s="5" t="n">
        <v>232.604215519721</v>
      </c>
      <c r="E20" s="18"/>
    </row>
    <row r="21" customFormat="false" ht="13.2" hidden="false" customHeight="false" outlineLevel="0" collapsed="false">
      <c r="A21" s="17" t="s">
        <v>14</v>
      </c>
      <c r="B21" s="8" t="s">
        <v>26</v>
      </c>
      <c r="C21" s="9" t="s">
        <v>92</v>
      </c>
      <c r="D21" s="5" t="n">
        <v>286.275863485852</v>
      </c>
      <c r="E21" s="18"/>
    </row>
    <row r="22" customFormat="false" ht="13.2" hidden="false" customHeight="false" outlineLevel="0" collapsed="false">
      <c r="A22" s="17" t="s">
        <v>28</v>
      </c>
      <c r="B22" s="8" t="s">
        <v>27</v>
      </c>
      <c r="C22" s="9" t="s">
        <v>90</v>
      </c>
      <c r="D22" s="5" t="n">
        <v>54.0348738192025</v>
      </c>
      <c r="E22" s="18"/>
    </row>
    <row r="23" customFormat="false" ht="13.2" hidden="false" customHeight="false" outlineLevel="0" collapsed="false">
      <c r="A23" s="17" t="s">
        <v>28</v>
      </c>
      <c r="B23" s="8" t="s">
        <v>30</v>
      </c>
      <c r="C23" s="9" t="s">
        <v>90</v>
      </c>
      <c r="D23" s="5" t="n">
        <v>343.43239965258</v>
      </c>
      <c r="E23" s="18"/>
    </row>
    <row r="24" customFormat="false" ht="13.2" hidden="false" customHeight="false" outlineLevel="0" collapsed="false">
      <c r="A24" s="17" t="s">
        <v>28</v>
      </c>
      <c r="B24" s="8" t="s">
        <v>31</v>
      </c>
      <c r="C24" s="9" t="s">
        <v>90</v>
      </c>
      <c r="D24" s="5" t="n">
        <v>106.633088826011</v>
      </c>
      <c r="E24" s="18"/>
    </row>
    <row r="25" customFormat="false" ht="13.2" hidden="false" customHeight="false" outlineLevel="0" collapsed="false">
      <c r="A25" s="17" t="s">
        <v>28</v>
      </c>
      <c r="B25" s="8" t="s">
        <v>34</v>
      </c>
      <c r="C25" s="9" t="s">
        <v>90</v>
      </c>
      <c r="D25" s="5" t="n">
        <v>80.5486679144711</v>
      </c>
      <c r="E25" s="18"/>
    </row>
    <row r="26" customFormat="false" ht="13.2" hidden="false" customHeight="false" outlineLevel="0" collapsed="false">
      <c r="A26" s="17" t="s">
        <v>28</v>
      </c>
      <c r="B26" s="8" t="s">
        <v>35</v>
      </c>
      <c r="C26" s="9" t="s">
        <v>90</v>
      </c>
      <c r="D26" s="5" t="n">
        <v>202.705338685385</v>
      </c>
      <c r="E26" s="18"/>
    </row>
    <row r="27" customFormat="false" ht="13.2" hidden="false" customHeight="false" outlineLevel="0" collapsed="false">
      <c r="A27" s="17" t="s">
        <v>28</v>
      </c>
      <c r="B27" s="8" t="s">
        <v>36</v>
      </c>
      <c r="C27" s="9" t="s">
        <v>90</v>
      </c>
      <c r="D27" s="5" t="n">
        <v>89.2434748849843</v>
      </c>
      <c r="E27" s="18"/>
    </row>
    <row r="28" customFormat="false" ht="13.2" hidden="false" customHeight="false" outlineLevel="0" collapsed="false">
      <c r="A28" s="17" t="s">
        <v>28</v>
      </c>
      <c r="B28" s="8" t="s">
        <v>37</v>
      </c>
      <c r="C28" s="9" t="s">
        <v>90</v>
      </c>
      <c r="D28" s="5" t="n">
        <v>172.971245712148</v>
      </c>
      <c r="E28" s="18"/>
    </row>
    <row r="29" customFormat="false" ht="13.2" hidden="false" customHeight="false" outlineLevel="0" collapsed="false">
      <c r="A29" s="17" t="s">
        <v>28</v>
      </c>
      <c r="B29" s="8" t="s">
        <v>27</v>
      </c>
      <c r="C29" s="9" t="s">
        <v>91</v>
      </c>
      <c r="D29" s="5" t="n">
        <v>195.034061943429</v>
      </c>
      <c r="E29" s="18"/>
    </row>
    <row r="30" customFormat="false" ht="13.2" hidden="false" customHeight="false" outlineLevel="0" collapsed="false">
      <c r="A30" s="17" t="s">
        <v>28</v>
      </c>
      <c r="B30" s="8" t="s">
        <v>29</v>
      </c>
      <c r="C30" s="9" t="s">
        <v>91</v>
      </c>
      <c r="D30" s="5" t="n">
        <v>207.378540975639</v>
      </c>
      <c r="E30" s="18"/>
    </row>
    <row r="31" customFormat="false" ht="13.2" hidden="false" customHeight="false" outlineLevel="0" collapsed="false">
      <c r="A31" s="17" t="s">
        <v>28</v>
      </c>
      <c r="B31" s="8" t="s">
        <v>30</v>
      </c>
      <c r="C31" s="9" t="s">
        <v>91</v>
      </c>
      <c r="D31" s="5" t="n">
        <v>342.631093850289</v>
      </c>
      <c r="E31" s="18"/>
    </row>
    <row r="32" customFormat="false" ht="13.2" hidden="false" customHeight="false" outlineLevel="0" collapsed="false">
      <c r="A32" s="17" t="s">
        <v>28</v>
      </c>
      <c r="B32" s="8" t="s">
        <v>31</v>
      </c>
      <c r="C32" s="9" t="s">
        <v>91</v>
      </c>
      <c r="D32" s="5" t="n">
        <v>231.530782560398</v>
      </c>
      <c r="E32" s="18"/>
    </row>
    <row r="33" customFormat="false" ht="13.2" hidden="false" customHeight="false" outlineLevel="0" collapsed="false">
      <c r="A33" s="17" t="s">
        <v>28</v>
      </c>
      <c r="B33" s="8" t="s">
        <v>32</v>
      </c>
      <c r="C33" s="9" t="s">
        <v>91</v>
      </c>
      <c r="D33" s="5" t="n">
        <v>505.792903667327</v>
      </c>
      <c r="E33" s="18"/>
    </row>
    <row r="34" customFormat="false" ht="13.2" hidden="false" customHeight="false" outlineLevel="0" collapsed="false">
      <c r="A34" s="17" t="s">
        <v>28</v>
      </c>
      <c r="B34" s="8" t="s">
        <v>33</v>
      </c>
      <c r="C34" s="9" t="s">
        <v>91</v>
      </c>
      <c r="D34" s="5" t="n">
        <v>337.800645533337</v>
      </c>
      <c r="E34" s="18"/>
    </row>
    <row r="35" customFormat="false" ht="13.2" hidden="false" customHeight="false" outlineLevel="0" collapsed="false">
      <c r="A35" s="17" t="s">
        <v>28</v>
      </c>
      <c r="B35" s="8" t="s">
        <v>34</v>
      </c>
      <c r="C35" s="9" t="s">
        <v>91</v>
      </c>
      <c r="D35" s="5" t="n">
        <v>190.203613626478</v>
      </c>
      <c r="E35" s="18"/>
    </row>
    <row r="36" customFormat="false" ht="13.2" hidden="false" customHeight="false" outlineLevel="0" collapsed="false">
      <c r="A36" s="17" t="s">
        <v>28</v>
      </c>
      <c r="B36" s="8" t="s">
        <v>35</v>
      </c>
      <c r="C36" s="9" t="s">
        <v>91</v>
      </c>
      <c r="D36" s="5" t="n">
        <v>181.079433472235</v>
      </c>
      <c r="E36" s="18"/>
    </row>
    <row r="37" customFormat="false" ht="13.2" hidden="false" customHeight="false" outlineLevel="0" collapsed="false">
      <c r="A37" s="17" t="s">
        <v>28</v>
      </c>
      <c r="B37" s="8" t="s">
        <v>36</v>
      </c>
      <c r="C37" s="9" t="s">
        <v>91</v>
      </c>
      <c r="D37" s="5" t="n">
        <v>601.328437047039</v>
      </c>
      <c r="E37" s="18"/>
    </row>
    <row r="38" customFormat="false" ht="13.2" hidden="false" customHeight="false" outlineLevel="0" collapsed="false">
      <c r="A38" s="17" t="s">
        <v>28</v>
      </c>
      <c r="B38" s="8" t="s">
        <v>37</v>
      </c>
      <c r="C38" s="9" t="s">
        <v>91</v>
      </c>
      <c r="D38" s="5" t="n">
        <v>212.208989292591</v>
      </c>
      <c r="E38" s="18"/>
    </row>
    <row r="39" customFormat="false" ht="13.2" hidden="false" customHeight="false" outlineLevel="0" collapsed="false">
      <c r="A39" s="17" t="s">
        <v>39</v>
      </c>
      <c r="B39" s="8" t="s">
        <v>103</v>
      </c>
      <c r="C39" s="9" t="s">
        <v>90</v>
      </c>
      <c r="D39" s="5" t="n">
        <v>87.3112955582036</v>
      </c>
      <c r="E39" s="18"/>
    </row>
    <row r="40" customFormat="false" ht="13.2" hidden="false" customHeight="false" outlineLevel="0" collapsed="false">
      <c r="A40" s="17" t="s">
        <v>51</v>
      </c>
      <c r="B40" s="8" t="s">
        <v>93</v>
      </c>
      <c r="C40" s="9" t="s">
        <v>90</v>
      </c>
      <c r="D40" s="5" t="n">
        <v>51.5659780127605</v>
      </c>
      <c r="E40" s="18"/>
    </row>
    <row r="41" customFormat="false" ht="13.2" hidden="false" customHeight="false" outlineLevel="0" collapsed="false">
      <c r="A41" s="17" t="s">
        <v>51</v>
      </c>
      <c r="B41" s="8" t="s">
        <v>98</v>
      </c>
      <c r="C41" s="9" t="s">
        <v>90</v>
      </c>
      <c r="D41" s="5" t="n">
        <v>93.8592366100715</v>
      </c>
      <c r="E41" s="18"/>
    </row>
    <row r="42" customFormat="false" ht="13.2" hidden="false" customHeight="false" outlineLevel="0" collapsed="false">
      <c r="A42" s="17" t="s">
        <v>51</v>
      </c>
      <c r="B42" s="8" t="s">
        <v>55</v>
      </c>
      <c r="C42" s="9" t="s">
        <v>90</v>
      </c>
      <c r="D42" s="5" t="n">
        <v>248.970299232189</v>
      </c>
    </row>
    <row r="43" customFormat="false" ht="13.2" hidden="false" customHeight="false" outlineLevel="0" collapsed="false">
      <c r="A43" s="17" t="s">
        <v>51</v>
      </c>
      <c r="B43" s="8" t="s">
        <v>94</v>
      </c>
      <c r="C43" s="9" t="s">
        <v>90</v>
      </c>
      <c r="D43" s="5" t="n">
        <v>60.2607849832737</v>
      </c>
    </row>
    <row r="44" customFormat="false" ht="13.2" hidden="false" customHeight="false" outlineLevel="0" collapsed="false">
      <c r="A44" s="17" t="s">
        <v>51</v>
      </c>
      <c r="B44" s="8" t="s">
        <v>95</v>
      </c>
      <c r="C44" s="9" t="s">
        <v>90</v>
      </c>
      <c r="D44" s="5" t="n">
        <v>124.452075950766</v>
      </c>
    </row>
    <row r="45" customFormat="false" ht="13.2" hidden="false" customHeight="false" outlineLevel="0" collapsed="false">
      <c r="A45" s="17" t="s">
        <v>51</v>
      </c>
      <c r="B45" s="8" t="s">
        <v>96</v>
      </c>
      <c r="C45" s="9" t="s">
        <v>91</v>
      </c>
      <c r="D45" s="5" t="n">
        <v>502.572604789359</v>
      </c>
    </row>
    <row r="46" customFormat="false" ht="13.2" hidden="false" customHeight="false" outlineLevel="0" collapsed="false">
      <c r="A46" s="17" t="s">
        <v>51</v>
      </c>
      <c r="B46" s="8" t="s">
        <v>52</v>
      </c>
      <c r="C46" s="9" t="s">
        <v>91</v>
      </c>
      <c r="D46" s="5" t="n">
        <v>222.406602406156</v>
      </c>
    </row>
    <row r="47" customFormat="false" ht="13.2" hidden="false" customHeight="false" outlineLevel="0" collapsed="false">
      <c r="A47" s="17" t="s">
        <v>51</v>
      </c>
      <c r="B47" s="8" t="s">
        <v>53</v>
      </c>
      <c r="C47" s="9" t="s">
        <v>91</v>
      </c>
      <c r="D47" s="5" t="n">
        <v>570.198881226683</v>
      </c>
    </row>
    <row r="48" customFormat="false" ht="13.2" hidden="false" customHeight="false" outlineLevel="0" collapsed="false">
      <c r="A48" s="17" t="s">
        <v>51</v>
      </c>
      <c r="B48" s="8" t="s">
        <v>97</v>
      </c>
      <c r="C48" s="9" t="s">
        <v>91</v>
      </c>
      <c r="D48" s="5" t="n">
        <v>218.112870568866</v>
      </c>
      <c r="E48" s="19"/>
    </row>
    <row r="49" customFormat="false" ht="13.2" hidden="false" customHeight="false" outlineLevel="0" collapsed="false">
      <c r="A49" s="17" t="s">
        <v>51</v>
      </c>
      <c r="B49" s="8" t="s">
        <v>98</v>
      </c>
      <c r="C49" s="9" t="s">
        <v>91</v>
      </c>
      <c r="D49" s="5" t="n">
        <v>847.144584731918</v>
      </c>
    </row>
    <row r="50" customFormat="false" ht="13.2" hidden="false" customHeight="false" outlineLevel="0" collapsed="false">
      <c r="A50" s="17" t="s">
        <v>51</v>
      </c>
      <c r="B50" s="8" t="s">
        <v>54</v>
      </c>
      <c r="C50" s="9" t="s">
        <v>91</v>
      </c>
      <c r="D50" s="5" t="n">
        <v>335.117063135031</v>
      </c>
    </row>
    <row r="51" customFormat="false" ht="13.2" hidden="false" customHeight="false" outlineLevel="0" collapsed="false">
      <c r="A51" s="17" t="s">
        <v>51</v>
      </c>
      <c r="B51" s="8" t="s">
        <v>55</v>
      </c>
      <c r="C51" s="9" t="s">
        <v>91</v>
      </c>
      <c r="D51" s="5" t="n">
        <v>327.603032419772</v>
      </c>
    </row>
    <row r="52" customFormat="false" ht="13.2" hidden="false" customHeight="false" outlineLevel="0" collapsed="false">
      <c r="A52" s="17" t="s">
        <v>51</v>
      </c>
      <c r="B52" s="8" t="s">
        <v>56</v>
      </c>
      <c r="C52" s="9" t="s">
        <v>91</v>
      </c>
      <c r="D52" s="5" t="n">
        <v>460.708719375777</v>
      </c>
    </row>
    <row r="53" customFormat="false" ht="13.2" hidden="false" customHeight="false" outlineLevel="0" collapsed="false">
      <c r="A53" s="17" t="s">
        <v>51</v>
      </c>
      <c r="B53" s="8" t="s">
        <v>57</v>
      </c>
      <c r="C53" s="9" t="s">
        <v>91</v>
      </c>
      <c r="D53" s="5" t="n">
        <v>303.450790835013</v>
      </c>
    </row>
    <row r="54" customFormat="false" ht="13.2" hidden="false" customHeight="false" outlineLevel="0" collapsed="false">
      <c r="A54" s="17" t="s">
        <v>51</v>
      </c>
      <c r="B54" s="8" t="s">
        <v>99</v>
      </c>
      <c r="C54" s="9" t="s">
        <v>91</v>
      </c>
      <c r="D54" s="5" t="n">
        <v>229.920633121414</v>
      </c>
    </row>
    <row r="55" customFormat="false" ht="13.2" hidden="false" customHeight="false" outlineLevel="0" collapsed="false">
      <c r="A55" s="17" t="s">
        <v>51</v>
      </c>
      <c r="B55" s="8" t="s">
        <v>58</v>
      </c>
      <c r="C55" s="9" t="s">
        <v>91</v>
      </c>
      <c r="D55" s="5" t="n">
        <v>861.099213203112</v>
      </c>
    </row>
    <row r="56" customFormat="false" ht="13.2" hidden="false" customHeight="false" outlineLevel="0" collapsed="false">
      <c r="A56" s="17" t="s">
        <v>51</v>
      </c>
      <c r="B56" s="8" t="s">
        <v>100</v>
      </c>
      <c r="C56" s="9" t="s">
        <v>91</v>
      </c>
      <c r="D56" s="5" t="n">
        <v>218.112870568866</v>
      </c>
    </row>
    <row r="57" customFormat="false" ht="13.2" hidden="false" customHeight="false" outlineLevel="0" collapsed="false">
      <c r="A57" s="17" t="s">
        <v>51</v>
      </c>
      <c r="B57" s="8" t="s">
        <v>94</v>
      </c>
      <c r="C57" s="9" t="s">
        <v>91</v>
      </c>
      <c r="D57" s="5" t="n">
        <v>475.736780806293</v>
      </c>
    </row>
    <row r="58" customFormat="false" ht="13.2" hidden="false" customHeight="false" outlineLevel="0" collapsed="false">
      <c r="A58" s="17" t="s">
        <v>60</v>
      </c>
      <c r="B58" s="8" t="s">
        <v>63</v>
      </c>
      <c r="C58" s="9" t="s">
        <v>90</v>
      </c>
      <c r="D58" s="5" t="n">
        <v>72.9272939032805</v>
      </c>
    </row>
    <row r="59" customFormat="false" ht="13.2" hidden="false" customHeight="false" outlineLevel="0" collapsed="false">
      <c r="A59" s="17" t="s">
        <v>60</v>
      </c>
      <c r="B59" s="8" t="s">
        <v>64</v>
      </c>
      <c r="C59" s="9" t="s">
        <v>90</v>
      </c>
      <c r="D59" s="5" t="n">
        <v>71.1024578724321</v>
      </c>
    </row>
    <row r="60" customFormat="false" ht="13.2" hidden="false" customHeight="false" outlineLevel="0" collapsed="false">
      <c r="A60" s="17" t="s">
        <v>60</v>
      </c>
      <c r="B60" s="8" t="s">
        <v>59</v>
      </c>
      <c r="C60" s="9" t="s">
        <v>91</v>
      </c>
      <c r="D60" s="5" t="n">
        <v>219.186303528188</v>
      </c>
    </row>
    <row r="61" customFormat="false" ht="13.2" hidden="false" customHeight="false" outlineLevel="0" collapsed="false">
      <c r="A61" s="17" t="s">
        <v>60</v>
      </c>
      <c r="B61" s="8" t="s">
        <v>61</v>
      </c>
      <c r="C61" s="9" t="s">
        <v>91</v>
      </c>
      <c r="D61" s="5" t="n">
        <v>134.385099741702</v>
      </c>
    </row>
    <row r="62" customFormat="false" ht="13.2" hidden="false" customHeight="false" outlineLevel="0" collapsed="false">
      <c r="A62" s="17" t="s">
        <v>60</v>
      </c>
      <c r="B62" s="8" t="s">
        <v>62</v>
      </c>
      <c r="C62" s="9" t="s">
        <v>91</v>
      </c>
      <c r="D62" s="5" t="n">
        <v>137.068682140008</v>
      </c>
    </row>
    <row r="63" customFormat="false" ht="13.2" hidden="false" customHeight="false" outlineLevel="0" collapsed="false">
      <c r="A63" s="17" t="s">
        <v>60</v>
      </c>
      <c r="B63" s="8" t="s">
        <v>63</v>
      </c>
      <c r="C63" s="9" t="s">
        <v>91</v>
      </c>
      <c r="D63" s="5" t="n">
        <v>126.334352546782</v>
      </c>
    </row>
    <row r="64" customFormat="false" ht="13.2" hidden="false" customHeight="false" outlineLevel="0" collapsed="false">
      <c r="A64" s="17" t="s">
        <v>60</v>
      </c>
      <c r="B64" s="8" t="s">
        <v>64</v>
      </c>
      <c r="C64" s="9" t="s">
        <v>91</v>
      </c>
      <c r="D64" s="5" t="n">
        <v>140.825697497637</v>
      </c>
    </row>
    <row r="65" customFormat="false" ht="13.2" hidden="false" customHeight="false" outlineLevel="0" collapsed="false">
      <c r="A65" s="17" t="s">
        <v>60</v>
      </c>
      <c r="B65" s="8" t="s">
        <v>65</v>
      </c>
      <c r="C65" s="9" t="s">
        <v>91</v>
      </c>
      <c r="D65" s="5" t="n">
        <v>169.808387399348</v>
      </c>
    </row>
    <row r="66" customFormat="false" ht="13.2" hidden="false" customHeight="false" outlineLevel="0" collapsed="false">
      <c r="A66" s="17" t="s">
        <v>60</v>
      </c>
      <c r="B66" s="8" t="s">
        <v>66</v>
      </c>
      <c r="C66" s="9" t="s">
        <v>91</v>
      </c>
      <c r="D66" s="5" t="n">
        <v>222.406602406156</v>
      </c>
    </row>
    <row r="67" customFormat="false" ht="13.2" hidden="false" customHeight="false" outlineLevel="0" collapsed="false">
      <c r="A67" s="17" t="s">
        <v>60</v>
      </c>
      <c r="B67" s="8" t="s">
        <v>67</v>
      </c>
      <c r="C67" s="9" t="s">
        <v>91</v>
      </c>
      <c r="D67" s="5" t="n">
        <v>373.223933190983</v>
      </c>
    </row>
    <row r="68" customFormat="false" ht="13.2" hidden="false" customHeight="false" outlineLevel="0" collapsed="false">
      <c r="A68" s="17" t="s">
        <v>60</v>
      </c>
      <c r="B68" s="8" t="s">
        <v>68</v>
      </c>
      <c r="C68" s="9" t="s">
        <v>91</v>
      </c>
      <c r="D68" s="5" t="n">
        <v>117.21017239254</v>
      </c>
    </row>
    <row r="69" customFormat="false" ht="13.2" hidden="false" customHeight="false" outlineLevel="0" collapsed="false">
      <c r="A69" s="17" t="s">
        <v>60</v>
      </c>
      <c r="B69" s="8" t="s">
        <v>69</v>
      </c>
      <c r="C69" s="9" t="s">
        <v>91</v>
      </c>
      <c r="D69" s="5" t="n">
        <v>240.118246234979</v>
      </c>
    </row>
    <row r="70" customFormat="false" ht="13.2" hidden="false" customHeight="false" outlineLevel="0" collapsed="false">
      <c r="A70" s="17" t="s">
        <v>71</v>
      </c>
      <c r="B70" s="8" t="s">
        <v>75</v>
      </c>
      <c r="C70" s="9" t="s">
        <v>90</v>
      </c>
      <c r="D70" s="5" t="n">
        <v>1000</v>
      </c>
    </row>
    <row r="71" customFormat="false" ht="13.2" hidden="false" customHeight="false" outlineLevel="0" collapsed="false">
      <c r="A71" s="17" t="s">
        <v>71</v>
      </c>
      <c r="B71" s="8" t="s">
        <v>76</v>
      </c>
      <c r="C71" s="9" t="s">
        <v>90</v>
      </c>
      <c r="D71" s="5" t="n">
        <v>1000</v>
      </c>
    </row>
    <row r="72" customFormat="false" ht="13.2" hidden="false" customHeight="false" outlineLevel="0" collapsed="false">
      <c r="A72" s="17" t="s">
        <v>71</v>
      </c>
      <c r="B72" s="8" t="s">
        <v>70</v>
      </c>
      <c r="C72" s="9" t="s">
        <v>91</v>
      </c>
      <c r="D72" s="5" t="n">
        <v>318.47885226553</v>
      </c>
    </row>
    <row r="73" customFormat="false" ht="13.2" hidden="false" customHeight="false" outlineLevel="0" collapsed="false">
      <c r="A73" s="17" t="s">
        <v>71</v>
      </c>
      <c r="B73" s="8" t="s">
        <v>72</v>
      </c>
      <c r="C73" s="9" t="s">
        <v>91</v>
      </c>
      <c r="D73" s="5" t="n">
        <v>306.671089712981</v>
      </c>
    </row>
    <row r="74" customFormat="false" ht="13.2" hidden="false" customHeight="false" outlineLevel="0" collapsed="false">
      <c r="A74" s="17" t="s">
        <v>71</v>
      </c>
      <c r="B74" s="8" t="s">
        <v>73</v>
      </c>
      <c r="C74" s="9" t="s">
        <v>91</v>
      </c>
      <c r="D74" s="5" t="n">
        <v>186.98331474851</v>
      </c>
    </row>
    <row r="75" customFormat="false" ht="13.2" hidden="false" customHeight="false" outlineLevel="0" collapsed="false">
      <c r="A75" s="17" t="s">
        <v>71</v>
      </c>
      <c r="B75" s="8" t="s">
        <v>74</v>
      </c>
      <c r="C75" s="9" t="s">
        <v>91</v>
      </c>
      <c r="D75" s="5" t="n">
        <v>234.751081438366</v>
      </c>
    </row>
    <row r="76" customFormat="false" ht="13.2" hidden="false" customHeight="false" outlineLevel="0" collapsed="false">
      <c r="A76" s="17" t="s">
        <v>71</v>
      </c>
      <c r="B76" s="8" t="s">
        <v>75</v>
      </c>
      <c r="C76" s="9" t="s">
        <v>91</v>
      </c>
      <c r="D76" s="5" t="n">
        <v>329.749898338418</v>
      </c>
    </row>
    <row r="77" customFormat="false" ht="13.2" hidden="false" customHeight="false" outlineLevel="0" collapsed="false">
      <c r="A77" s="17" t="s">
        <v>71</v>
      </c>
      <c r="B77" s="8" t="s">
        <v>76</v>
      </c>
      <c r="C77" s="9" t="s">
        <v>91</v>
      </c>
      <c r="D77" s="5" t="n">
        <v>240.654962714641</v>
      </c>
    </row>
    <row r="78" customFormat="false" ht="13.2" hidden="false" customHeight="false" outlineLevel="0" collapsed="false">
      <c r="A78" s="17" t="s">
        <v>71</v>
      </c>
      <c r="B78" s="8" t="s">
        <v>77</v>
      </c>
      <c r="C78" s="9" t="s">
        <v>91</v>
      </c>
      <c r="D78" s="5" t="n">
        <v>249.779142868883</v>
      </c>
    </row>
    <row r="79" customFormat="false" ht="13.2" hidden="false" customHeight="false" outlineLevel="0" collapsed="false">
      <c r="A79" s="17" t="s">
        <v>71</v>
      </c>
      <c r="B79" s="8" t="s">
        <v>78</v>
      </c>
      <c r="C79" s="9" t="s">
        <v>91</v>
      </c>
      <c r="D79" s="5" t="n">
        <v>367.85676839437</v>
      </c>
    </row>
    <row r="80" customFormat="false" ht="13.2" hidden="false" customHeight="false" outlineLevel="0" collapsed="false">
      <c r="A80" s="17" t="s">
        <v>71</v>
      </c>
      <c r="B80" s="8" t="s">
        <v>79</v>
      </c>
      <c r="C80" s="9" t="s">
        <v>91</v>
      </c>
      <c r="D80" s="5" t="n">
        <v>197.717644341736</v>
      </c>
    </row>
    <row r="81" customFormat="false" ht="13.2" hidden="false" customHeight="false" outlineLevel="0" collapsed="false">
      <c r="A81" s="17" t="s">
        <v>71</v>
      </c>
      <c r="B81" s="8" t="s">
        <v>80</v>
      </c>
      <c r="C81" s="9" t="s">
        <v>91</v>
      </c>
      <c r="D81" s="5" t="n">
        <v>318.47885226553</v>
      </c>
    </row>
    <row r="82" customFormat="false" ht="13.2" hidden="false" customHeight="false" outlineLevel="0" collapsed="false">
      <c r="A82" s="20"/>
      <c r="B82" s="21"/>
      <c r="C82" s="22"/>
      <c r="D82" s="23"/>
    </row>
    <row r="83" customFormat="false" ht="13.2" hidden="false" customHeight="false" outlineLevel="0" collapsed="false">
      <c r="A83" s="24"/>
      <c r="B83" s="24"/>
      <c r="C83" s="24"/>
      <c r="D83" s="24"/>
    </row>
    <row r="84" customFormat="false" ht="13.2" hidden="false" customHeight="false" outlineLevel="0" collapsed="false">
      <c r="A84" s="24"/>
      <c r="B84" s="24"/>
      <c r="C84" s="24"/>
      <c r="D84" s="24"/>
    </row>
    <row r="85" customFormat="false" ht="13.2" hidden="false" customHeight="false" outlineLevel="0" collapsed="false">
      <c r="A85" s="24"/>
      <c r="B85" s="24"/>
      <c r="C85" s="24"/>
      <c r="D85" s="24"/>
    </row>
    <row r="86" customFormat="false" ht="13.2" hidden="false" customHeight="false" outlineLevel="0" collapsed="false">
      <c r="A86" s="24"/>
      <c r="B86" s="24"/>
      <c r="C86" s="24"/>
      <c r="D8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6" activeCellId="0" sqref="E16"/>
    </sheetView>
  </sheetViews>
  <sheetFormatPr defaultColWidth="10.66796875" defaultRowHeight="13.2" zeroHeight="false" outlineLevelRow="0" outlineLevelCol="0"/>
  <cols>
    <col collapsed="false" customWidth="true" hidden="false" outlineLevel="0" max="1" min="1" style="25" width="13.66"/>
    <col collapsed="false" customWidth="true" hidden="false" outlineLevel="0" max="2" min="2" style="26" width="10.77"/>
    <col collapsed="false" customWidth="true" hidden="false" outlineLevel="0" max="3" min="3" style="1" width="20.33"/>
    <col collapsed="false" customWidth="true" hidden="false" outlineLevel="0" max="5" min="4" style="1" width="14.66"/>
    <col collapsed="false" customWidth="true" hidden="false" outlineLevel="0" max="6" min="6" style="27" width="13.55"/>
    <col collapsed="false" customWidth="false" hidden="false" outlineLevel="0" max="1023" min="7" style="1" width="10.65"/>
  </cols>
  <sheetData>
    <row r="1" customFormat="false" ht="13.2" hidden="false" customHeight="false" outlineLevel="0" collapsed="false">
      <c r="A1" s="28" t="s">
        <v>0</v>
      </c>
      <c r="B1" s="26" t="s">
        <v>1</v>
      </c>
      <c r="C1" s="26" t="s">
        <v>2</v>
      </c>
      <c r="D1" s="26" t="s">
        <v>3</v>
      </c>
      <c r="E1" s="26" t="s">
        <v>104</v>
      </c>
      <c r="F1" s="29" t="s">
        <v>4</v>
      </c>
      <c r="G1" s="26" t="s">
        <v>5</v>
      </c>
      <c r="H1" s="26" t="s">
        <v>6</v>
      </c>
      <c r="I1" s="26" t="s">
        <v>7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12</v>
      </c>
      <c r="O1" s="1" t="s">
        <v>109</v>
      </c>
    </row>
    <row r="2" customFormat="false" ht="12.8" hidden="false" customHeight="false" outlineLevel="0" collapsed="false">
      <c r="A2" s="30" t="n">
        <v>1334</v>
      </c>
      <c r="B2" s="26" t="n">
        <v>1</v>
      </c>
      <c r="C2" s="1" t="str">
        <f aca="false">VLOOKUP(B2,eleveur,2,FALSE())</f>
        <v>PALLAIS</v>
      </c>
      <c r="D2" s="1" t="s">
        <v>17</v>
      </c>
      <c r="E2" s="31" t="n">
        <v>44572</v>
      </c>
      <c r="F2" s="31" t="n">
        <v>44550</v>
      </c>
      <c r="G2" s="31" t="n">
        <v>44585</v>
      </c>
      <c r="H2" s="31" t="n">
        <v>44621</v>
      </c>
      <c r="J2" s="1" t="n">
        <f aca="false">IF($E2="","",IF(F2="","",F2-$E2))</f>
        <v>-22</v>
      </c>
      <c r="K2" s="1" t="n">
        <f aca="false">IF($E2="","",IF(G2="","",G2-$E2))</f>
        <v>13</v>
      </c>
      <c r="L2" s="1" t="n">
        <f aca="false">IF($E2="","",IF(H2="","",H2-$E2))</f>
        <v>49</v>
      </c>
      <c r="M2" s="1" t="str">
        <f aca="false">IF($E2="","",IF(I2="","",I2-$E2))</f>
        <v/>
      </c>
      <c r="N2" s="32" t="str">
        <f aca="false">IF(D2="pleines", "OUI","non")</f>
        <v>OUI</v>
      </c>
      <c r="O2" s="32" t="str">
        <f aca="false">IF(D2="pleines","lactation",IF(N2="oui","induction","pas de lait"))</f>
        <v>lactation</v>
      </c>
    </row>
    <row r="3" customFormat="false" ht="12.8" hidden="false" customHeight="false" outlineLevel="0" collapsed="false">
      <c r="A3" s="30" t="n">
        <v>70023</v>
      </c>
      <c r="B3" s="26" t="n">
        <v>1</v>
      </c>
      <c r="C3" s="1" t="str">
        <f aca="false">VLOOKUP(B3,eleveur,2,FALSE())</f>
        <v>PALLAIS</v>
      </c>
      <c r="D3" s="1" t="s">
        <v>17</v>
      </c>
      <c r="E3" s="31" t="n">
        <v>44568</v>
      </c>
      <c r="F3" s="31" t="n">
        <v>44550</v>
      </c>
      <c r="G3" s="31" t="n">
        <v>44585</v>
      </c>
      <c r="H3" s="31" t="n">
        <v>44621</v>
      </c>
      <c r="J3" s="1" t="n">
        <f aca="false">IF($E3="","",IF(F3="","",F3-$E3))</f>
        <v>-18</v>
      </c>
      <c r="K3" s="1" t="n">
        <f aca="false">IF($E3="","",IF(G3="","",G3-$E3))</f>
        <v>17</v>
      </c>
      <c r="L3" s="1" t="n">
        <f aca="false">IF($E3="","",IF(H3="","",H3-$E3))</f>
        <v>53</v>
      </c>
      <c r="M3" s="1" t="str">
        <f aca="false">IF($E3="","",IF(I3="","",I3-$E3))</f>
        <v/>
      </c>
      <c r="N3" s="32" t="str">
        <f aca="false">IF(D3="pleines", "OUI","non")</f>
        <v>OUI</v>
      </c>
      <c r="O3" s="32" t="str">
        <f aca="false">IF(D3="pleines","lactation",IF(N3="oui","induction","pas de lait"))</f>
        <v>lactation</v>
      </c>
    </row>
    <row r="4" customFormat="false" ht="12.8" hidden="false" customHeight="false" outlineLevel="0" collapsed="false">
      <c r="A4" s="30" t="n">
        <v>70111</v>
      </c>
      <c r="B4" s="26" t="n">
        <v>1</v>
      </c>
      <c r="C4" s="1" t="str">
        <f aca="false">VLOOKUP(B4,eleveur,2,FALSE())</f>
        <v>PALLAIS</v>
      </c>
      <c r="D4" s="1" t="s">
        <v>17</v>
      </c>
      <c r="E4" s="31" t="n">
        <v>44571</v>
      </c>
      <c r="F4" s="31" t="n">
        <v>44550</v>
      </c>
      <c r="G4" s="31" t="n">
        <v>44585</v>
      </c>
      <c r="H4" s="31" t="n">
        <v>44621</v>
      </c>
      <c r="J4" s="1" t="n">
        <f aca="false">IF($E4="","",IF(F4="","",F4-$E4))</f>
        <v>-21</v>
      </c>
      <c r="K4" s="1" t="n">
        <f aca="false">IF($E4="","",IF(G4="","",G4-$E4))</f>
        <v>14</v>
      </c>
      <c r="L4" s="1" t="n">
        <f aca="false">IF($E4="","",IF(H4="","",H4-$E4))</f>
        <v>50</v>
      </c>
      <c r="M4" s="1" t="str">
        <f aca="false">IF($E4="","",IF(I4="","",I4-$E4))</f>
        <v/>
      </c>
      <c r="N4" s="32" t="str">
        <f aca="false">IF(D4="pleines", "OUI","non")</f>
        <v>OUI</v>
      </c>
      <c r="O4" s="32" t="str">
        <f aca="false">IF(D4="pleines","lactation",IF(N4="oui","induction","pas de lait"))</f>
        <v>lactation</v>
      </c>
    </row>
    <row r="5" customFormat="false" ht="12.8" hidden="false" customHeight="false" outlineLevel="0" collapsed="false">
      <c r="A5" s="30" t="n">
        <v>70115</v>
      </c>
      <c r="B5" s="26" t="n">
        <v>1</v>
      </c>
      <c r="C5" s="1" t="str">
        <f aca="false">VLOOKUP(B5,eleveur,2,FALSE())</f>
        <v>PALLAIS</v>
      </c>
      <c r="D5" s="1" t="s">
        <v>17</v>
      </c>
      <c r="E5" s="31" t="n">
        <v>44571</v>
      </c>
      <c r="F5" s="31" t="n">
        <v>44550</v>
      </c>
      <c r="G5" s="31" t="n">
        <v>44585</v>
      </c>
      <c r="H5" s="31" t="n">
        <v>44621</v>
      </c>
      <c r="J5" s="1" t="n">
        <f aca="false">IF($E5="","",IF(F5="","",F5-$E5))</f>
        <v>-21</v>
      </c>
      <c r="K5" s="1" t="n">
        <f aca="false">IF($E5="","",IF(G5="","",G5-$E5))</f>
        <v>14</v>
      </c>
      <c r="L5" s="1" t="n">
        <f aca="false">IF($E5="","",IF(H5="","",H5-$E5))</f>
        <v>50</v>
      </c>
      <c r="M5" s="1" t="str">
        <f aca="false">IF($E5="","",IF(I5="","",I5-$E5))</f>
        <v/>
      </c>
      <c r="N5" s="32" t="str">
        <f aca="false">IF(D5="pleines", "OUI","non")</f>
        <v>OUI</v>
      </c>
      <c r="O5" s="32" t="str">
        <f aca="false">IF(D5="pleines","lactation",IF(N5="oui","induction","pas de lait"))</f>
        <v>lactation</v>
      </c>
    </row>
    <row r="6" customFormat="false" ht="12.8" hidden="false" customHeight="false" outlineLevel="0" collapsed="false">
      <c r="A6" s="30" t="n">
        <v>91013</v>
      </c>
      <c r="B6" s="26" t="n">
        <v>1</v>
      </c>
      <c r="C6" s="1" t="str">
        <f aca="false">VLOOKUP(B6,eleveur,2,FALSE())</f>
        <v>PALLAIS</v>
      </c>
      <c r="D6" s="1" t="s">
        <v>17</v>
      </c>
      <c r="E6" s="31" t="n">
        <v>44576</v>
      </c>
      <c r="F6" s="31" t="n">
        <v>44550</v>
      </c>
      <c r="G6" s="31" t="n">
        <v>44585</v>
      </c>
      <c r="H6" s="31" t="n">
        <v>44621</v>
      </c>
      <c r="J6" s="1" t="n">
        <f aca="false">IF($E6="","",IF(F6="","",F6-$E6))</f>
        <v>-26</v>
      </c>
      <c r="K6" s="1" t="n">
        <f aca="false">IF($E6="","",IF(G6="","",G6-$E6))</f>
        <v>9</v>
      </c>
      <c r="L6" s="1" t="n">
        <f aca="false">IF($E6="","",IF(H6="","",H6-$E6))</f>
        <v>45</v>
      </c>
      <c r="M6" s="1" t="str">
        <f aca="false">IF($E6="","",IF(I6="","",I6-$E6))</f>
        <v/>
      </c>
      <c r="N6" s="32" t="str">
        <f aca="false">IF(D6="pleines", "OUI","non")</f>
        <v>OUI</v>
      </c>
      <c r="O6" s="32" t="str">
        <f aca="false">IF(D6="pleines","lactation",IF(N6="oui","induction","pas de lait"))</f>
        <v>lactation</v>
      </c>
    </row>
    <row r="7" customFormat="false" ht="12.8" hidden="false" customHeight="false" outlineLevel="0" collapsed="false">
      <c r="A7" s="30" t="n">
        <v>1289</v>
      </c>
      <c r="B7" s="26" t="n">
        <v>1</v>
      </c>
      <c r="C7" s="1" t="str">
        <f aca="false">VLOOKUP(B7,eleveur,2,FALSE())</f>
        <v>PALLAIS</v>
      </c>
      <c r="D7" s="1" t="s">
        <v>15</v>
      </c>
      <c r="E7" s="31" t="n">
        <v>44558</v>
      </c>
      <c r="F7" s="31" t="n">
        <v>44550</v>
      </c>
      <c r="G7" s="31" t="n">
        <v>44585</v>
      </c>
      <c r="H7" s="31" t="n">
        <v>44621</v>
      </c>
      <c r="J7" s="1" t="n">
        <f aca="false">IF($E7="","",IF(F7="","",F7-$E7))</f>
        <v>-8</v>
      </c>
      <c r="K7" s="1" t="n">
        <f aca="false">IF($E7="","",IF(G7="","",G7-$E7))</f>
        <v>27</v>
      </c>
      <c r="L7" s="1" t="n">
        <f aca="false">IF($E7="","",IF(H7="","",H7-$E7))</f>
        <v>63</v>
      </c>
      <c r="M7" s="1" t="str">
        <f aca="false">IF($E7="","",IF(I7="","",I7-$E7))</f>
        <v/>
      </c>
      <c r="N7" s="32" t="s">
        <v>110</v>
      </c>
      <c r="O7" s="32" t="str">
        <f aca="false">IF(D7="pleines","lactation",IF(N7="oui","induction","pas de lait"))</f>
        <v>induction</v>
      </c>
    </row>
    <row r="8" customFormat="false" ht="12.8" hidden="false" customHeight="false" outlineLevel="0" collapsed="false">
      <c r="A8" s="30" t="n">
        <v>30032</v>
      </c>
      <c r="B8" s="26" t="n">
        <v>1</v>
      </c>
      <c r="C8" s="1" t="str">
        <f aca="false">VLOOKUP(B8,eleveur,2,FALSE())</f>
        <v>PALLAIS</v>
      </c>
      <c r="D8" s="1" t="s">
        <v>15</v>
      </c>
      <c r="E8" s="31" t="n">
        <v>44558</v>
      </c>
      <c r="F8" s="31" t="n">
        <v>44550</v>
      </c>
      <c r="G8" s="31" t="n">
        <v>44585</v>
      </c>
      <c r="H8" s="31" t="n">
        <v>44621</v>
      </c>
      <c r="J8" s="1" t="n">
        <f aca="false">IF($E8="","",IF(F8="","",F8-$E8))</f>
        <v>-8</v>
      </c>
      <c r="K8" s="1" t="n">
        <f aca="false">IF($E8="","",IF(G8="","",G8-$E8))</f>
        <v>27</v>
      </c>
      <c r="L8" s="1" t="n">
        <f aca="false">IF($E8="","",IF(H8="","",H8-$E8))</f>
        <v>63</v>
      </c>
      <c r="M8" s="1" t="str">
        <f aca="false">IF($E8="","",IF(I8="","",I8-$E8))</f>
        <v/>
      </c>
      <c r="N8" s="32" t="s">
        <v>110</v>
      </c>
      <c r="O8" s="32" t="str">
        <f aca="false">IF(D8="pleines","lactation",IF(N8="oui","induction","pas de lait"))</f>
        <v>induction</v>
      </c>
    </row>
    <row r="9" customFormat="false" ht="12.8" hidden="false" customHeight="false" outlineLevel="0" collapsed="false">
      <c r="A9" s="30" t="n">
        <v>50021</v>
      </c>
      <c r="B9" s="26" t="n">
        <v>1</v>
      </c>
      <c r="C9" s="1" t="str">
        <f aca="false">VLOOKUP(B9,eleveur,2,FALSE())</f>
        <v>PALLAIS</v>
      </c>
      <c r="D9" s="1" t="s">
        <v>15</v>
      </c>
      <c r="E9" s="31" t="n">
        <v>44558</v>
      </c>
      <c r="F9" s="31" t="n">
        <v>44550</v>
      </c>
      <c r="G9" s="31" t="n">
        <v>44585</v>
      </c>
      <c r="H9" s="31" t="n">
        <v>44621</v>
      </c>
      <c r="J9" s="1" t="n">
        <f aca="false">IF($E9="","",IF(F9="","",F9-$E9))</f>
        <v>-8</v>
      </c>
      <c r="K9" s="1" t="n">
        <f aca="false">IF($E9="","",IF(G9="","",G9-$E9))</f>
        <v>27</v>
      </c>
      <c r="L9" s="1" t="n">
        <f aca="false">IF($E9="","",IF(H9="","",H9-$E9))</f>
        <v>63</v>
      </c>
      <c r="M9" s="1" t="str">
        <f aca="false">IF($E9="","",IF(I9="","",I9-$E9))</f>
        <v/>
      </c>
      <c r="N9" s="32" t="s">
        <v>110</v>
      </c>
      <c r="O9" s="32" t="str">
        <f aca="false">IF(D9="pleines","lactation",IF(N9="oui","induction","pas de lait"))</f>
        <v>induction</v>
      </c>
    </row>
    <row r="10" customFormat="false" ht="12.8" hidden="false" customHeight="false" outlineLevel="0" collapsed="false">
      <c r="A10" s="30" t="n">
        <v>70033</v>
      </c>
      <c r="B10" s="26" t="n">
        <v>1</v>
      </c>
      <c r="C10" s="1" t="str">
        <f aca="false">VLOOKUP(B10,eleveur,2,FALSE())</f>
        <v>PALLAIS</v>
      </c>
      <c r="D10" s="1" t="s">
        <v>15</v>
      </c>
      <c r="E10" s="31" t="n">
        <v>44558</v>
      </c>
      <c r="F10" s="31" t="n">
        <v>44550</v>
      </c>
      <c r="G10" s="31" t="n">
        <v>44585</v>
      </c>
      <c r="H10" s="31" t="n">
        <v>44621</v>
      </c>
      <c r="J10" s="1" t="n">
        <f aca="false">IF($E10="","",IF(F10="","",F10-$E10))</f>
        <v>-8</v>
      </c>
      <c r="K10" s="1" t="n">
        <f aca="false">IF($E10="","",IF(G10="","",G10-$E10))</f>
        <v>27</v>
      </c>
      <c r="L10" s="1" t="n">
        <f aca="false">IF($E10="","",IF(H10="","",H10-$E10))</f>
        <v>63</v>
      </c>
      <c r="M10" s="1" t="str">
        <f aca="false">IF($E10="","",IF(I10="","",I10-$E10))</f>
        <v/>
      </c>
      <c r="N10" s="32" t="s">
        <v>110</v>
      </c>
      <c r="O10" s="32" t="str">
        <f aca="false">IF(D10="pleines","lactation",IF(N10="oui","induction","pas de lait"))</f>
        <v>induction</v>
      </c>
    </row>
    <row r="11" customFormat="false" ht="12.8" hidden="false" customHeight="false" outlineLevel="0" collapsed="false">
      <c r="A11" s="30" t="n">
        <v>70066</v>
      </c>
      <c r="B11" s="26" t="n">
        <v>1</v>
      </c>
      <c r="C11" s="1" t="str">
        <f aca="false">VLOOKUP(B11,eleveur,2,FALSE())</f>
        <v>PALLAIS</v>
      </c>
      <c r="D11" s="1" t="s">
        <v>15</v>
      </c>
      <c r="E11" s="31" t="n">
        <v>44558</v>
      </c>
      <c r="F11" s="31" t="n">
        <v>44550</v>
      </c>
      <c r="G11" s="31" t="n">
        <v>44585</v>
      </c>
      <c r="H11" s="31" t="n">
        <v>44621</v>
      </c>
      <c r="J11" s="1" t="n">
        <f aca="false">IF($E11="","",IF(F11="","",F11-$E11))</f>
        <v>-8</v>
      </c>
      <c r="K11" s="1" t="n">
        <f aca="false">IF($E11="","",IF(G11="","",G11-$E11))</f>
        <v>27</v>
      </c>
      <c r="L11" s="1" t="n">
        <f aca="false">IF($E11="","",IF(H11="","",H11-$E11))</f>
        <v>63</v>
      </c>
      <c r="M11" s="1" t="str">
        <f aca="false">IF($E11="","",IF(I11="","",I11-$E11))</f>
        <v/>
      </c>
      <c r="N11" s="32" t="str">
        <f aca="false">IF(D11="pleines", "OUI","non")</f>
        <v>non</v>
      </c>
      <c r="O11" s="32" t="str">
        <f aca="false">IF(D11="pleines","lactation",IF(N11="oui","induction","pas de lait"))</f>
        <v>pas de lait</v>
      </c>
    </row>
    <row r="12" customFormat="false" ht="12.8" hidden="false" customHeight="false" outlineLevel="0" collapsed="false">
      <c r="A12" s="30" t="n">
        <v>91016</v>
      </c>
      <c r="B12" s="26" t="n">
        <v>1</v>
      </c>
      <c r="C12" s="1" t="str">
        <f aca="false">VLOOKUP(B12,eleveur,2,FALSE())</f>
        <v>PALLAIS</v>
      </c>
      <c r="D12" s="1" t="s">
        <v>15</v>
      </c>
      <c r="E12" s="31" t="n">
        <v>44558</v>
      </c>
      <c r="F12" s="31" t="n">
        <v>44550</v>
      </c>
      <c r="G12" s="31" t="n">
        <v>44585</v>
      </c>
      <c r="H12" s="31" t="n">
        <v>44621</v>
      </c>
      <c r="J12" s="1" t="n">
        <f aca="false">IF($E12="","",IF(F12="","",F12-$E12))</f>
        <v>-8</v>
      </c>
      <c r="K12" s="1" t="n">
        <f aca="false">IF($E12="","",IF(G12="","",G12-$E12))</f>
        <v>27</v>
      </c>
      <c r="L12" s="1" t="n">
        <f aca="false">IF($E12="","",IF(H12="","",H12-$E12))</f>
        <v>63</v>
      </c>
      <c r="M12" s="1" t="str">
        <f aca="false">IF($E12="","",IF(I12="","",I12-$E12))</f>
        <v/>
      </c>
      <c r="N12" s="32" t="s">
        <v>110</v>
      </c>
      <c r="O12" s="32" t="str">
        <f aca="false">IF(D12="pleines","lactation",IF(N12="oui","induction","pas de lait"))</f>
        <v>induction</v>
      </c>
    </row>
    <row r="13" customFormat="false" ht="12.8" hidden="false" customHeight="false" outlineLevel="0" collapsed="false">
      <c r="A13" s="30" t="n">
        <v>1</v>
      </c>
      <c r="B13" s="26" t="n">
        <v>2</v>
      </c>
      <c r="C13" s="1" t="str">
        <f aca="false">VLOOKUP(B13,eleveur,2,FALSE())</f>
        <v>PAMPILLES</v>
      </c>
      <c r="D13" s="1" t="s">
        <v>17</v>
      </c>
      <c r="E13" s="31" t="n">
        <v>44598</v>
      </c>
      <c r="F13" s="31" t="n">
        <v>44580</v>
      </c>
      <c r="G13" s="31" t="n">
        <v>44621</v>
      </c>
      <c r="H13" s="33" t="n">
        <v>44645</v>
      </c>
      <c r="J13" s="1" t="n">
        <f aca="false">IF($E13="","",IF(F13="","",F13-$E13))</f>
        <v>-18</v>
      </c>
      <c r="K13" s="1" t="n">
        <f aca="false">IF($E13="","",IF(G13="","",G13-$E13))</f>
        <v>23</v>
      </c>
      <c r="L13" s="1" t="n">
        <f aca="false">IF($E13="","",IF(H13="","",H13-$E13))</f>
        <v>47</v>
      </c>
      <c r="M13" s="1" t="str">
        <f aca="false">IF($E13="","",IF(I13="","",I13-$E13))</f>
        <v/>
      </c>
      <c r="N13" s="32" t="str">
        <f aca="false">IF(D13="pleines", "OUI","non")</f>
        <v>OUI</v>
      </c>
      <c r="O13" s="32" t="str">
        <f aca="false">IF(D13="pleines","lactation",IF(N13="oui","induction","pas de lait"))</f>
        <v>lactation</v>
      </c>
    </row>
    <row r="14" customFormat="false" ht="12.8" hidden="false" customHeight="false" outlineLevel="0" collapsed="false">
      <c r="A14" s="30" t="n">
        <v>61047</v>
      </c>
      <c r="B14" s="26" t="n">
        <v>2</v>
      </c>
      <c r="C14" s="1" t="str">
        <f aca="false">VLOOKUP(B14,eleveur,2,FALSE())</f>
        <v>PAMPILLES</v>
      </c>
      <c r="D14" s="1" t="s">
        <v>17</v>
      </c>
      <c r="E14" s="31" t="n">
        <v>44596</v>
      </c>
      <c r="F14" s="31" t="n">
        <v>44580</v>
      </c>
      <c r="G14" s="31" t="n">
        <v>44621</v>
      </c>
      <c r="H14" s="33" t="n">
        <v>44645</v>
      </c>
      <c r="J14" s="1" t="n">
        <f aca="false">IF($E14="","",IF(F14="","",F14-$E14))</f>
        <v>-16</v>
      </c>
      <c r="K14" s="1" t="n">
        <f aca="false">IF($E14="","",IF(G14="","",G14-$E14))</f>
        <v>25</v>
      </c>
      <c r="L14" s="1" t="n">
        <f aca="false">IF($E14="","",IF(H14="","",H14-$E14))</f>
        <v>49</v>
      </c>
      <c r="M14" s="1" t="str">
        <f aca="false">IF($E14="","",IF(I14="","",I14-$E14))</f>
        <v/>
      </c>
      <c r="N14" s="32" t="str">
        <f aca="false">IF(D14="pleines", "OUI","non")</f>
        <v>OUI</v>
      </c>
      <c r="O14" s="32" t="str">
        <f aca="false">IF(D14="pleines","lactation",IF(N14="oui","induction","pas de lait"))</f>
        <v>lactation</v>
      </c>
    </row>
    <row r="15" customFormat="false" ht="12.8" hidden="false" customHeight="false" outlineLevel="0" collapsed="false">
      <c r="A15" s="30" t="n">
        <v>61054</v>
      </c>
      <c r="B15" s="26" t="n">
        <v>2</v>
      </c>
      <c r="C15" s="1" t="str">
        <f aca="false">VLOOKUP(B15,eleveur,2,FALSE())</f>
        <v>PAMPILLES</v>
      </c>
      <c r="D15" s="1" t="s">
        <v>17</v>
      </c>
      <c r="E15" s="31" t="n">
        <v>44619</v>
      </c>
      <c r="F15" s="31" t="n">
        <v>44580</v>
      </c>
      <c r="G15" s="31" t="n">
        <v>44621</v>
      </c>
      <c r="H15" s="33" t="n">
        <v>44645</v>
      </c>
      <c r="J15" s="1" t="n">
        <f aca="false">IF($E15="","",IF(F15="","",F15-$E15))</f>
        <v>-39</v>
      </c>
      <c r="K15" s="1" t="n">
        <f aca="false">IF($E15="","",IF(G15="","",G15-$E15))</f>
        <v>2</v>
      </c>
      <c r="L15" s="1" t="n">
        <f aca="false">IF($E15="","",IF(H15="","",H15-$E15))</f>
        <v>26</v>
      </c>
      <c r="M15" s="1" t="str">
        <f aca="false">IF($E15="","",IF(I15="","",I15-$E15))</f>
        <v/>
      </c>
      <c r="N15" s="32" t="str">
        <f aca="false">IF(D15="pleines", "OUI","non")</f>
        <v>OUI</v>
      </c>
      <c r="O15" s="32" t="str">
        <f aca="false">IF(D15="pleines","lactation",IF(N15="oui","induction","pas de lait"))</f>
        <v>lactation</v>
      </c>
    </row>
    <row r="16" customFormat="false" ht="12.8" hidden="false" customHeight="false" outlineLevel="0" collapsed="false">
      <c r="A16" s="30" t="n">
        <v>81006</v>
      </c>
      <c r="B16" s="26" t="n">
        <v>2</v>
      </c>
      <c r="C16" s="1" t="str">
        <f aca="false">VLOOKUP(B16,eleveur,2,FALSE())</f>
        <v>PAMPILLES</v>
      </c>
      <c r="D16" s="1" t="s">
        <v>17</v>
      </c>
      <c r="E16" s="31" t="n">
        <v>44600</v>
      </c>
      <c r="F16" s="31" t="n">
        <v>44580</v>
      </c>
      <c r="G16" s="31" t="n">
        <v>44621</v>
      </c>
      <c r="H16" s="33" t="n">
        <v>44645</v>
      </c>
      <c r="J16" s="1" t="n">
        <f aca="false">IF($E16="","",IF(F16="","",F16-$E16))</f>
        <v>-20</v>
      </c>
      <c r="K16" s="1" t="n">
        <f aca="false">IF($E16="","",IF(G16="","",G16-$E16))</f>
        <v>21</v>
      </c>
      <c r="L16" s="1" t="n">
        <f aca="false">IF($E16="","",IF(H16="","",H16-$E16))</f>
        <v>45</v>
      </c>
      <c r="M16" s="1" t="str">
        <f aca="false">IF($E16="","",IF(I16="","",I16-$E16))</f>
        <v/>
      </c>
      <c r="N16" s="32" t="str">
        <f aca="false">IF(D16="pleines", "OUI","non")</f>
        <v>OUI</v>
      </c>
      <c r="O16" s="32" t="str">
        <f aca="false">IF(D16="pleines","lactation",IF(N16="oui","induction","pas de lait"))</f>
        <v>lactation</v>
      </c>
    </row>
    <row r="17" customFormat="false" ht="12.8" hidden="false" customHeight="false" outlineLevel="0" collapsed="false">
      <c r="A17" s="30" t="n">
        <v>81178</v>
      </c>
      <c r="B17" s="26" t="n">
        <v>2</v>
      </c>
      <c r="C17" s="1" t="str">
        <f aca="false">VLOOKUP(B17,eleveur,2,FALSE())</f>
        <v>PAMPILLES</v>
      </c>
      <c r="D17" s="1" t="s">
        <v>17</v>
      </c>
      <c r="E17" s="31" t="n">
        <v>44596</v>
      </c>
      <c r="F17" s="31" t="n">
        <v>44580</v>
      </c>
      <c r="G17" s="31" t="n">
        <v>44621</v>
      </c>
      <c r="H17" s="33" t="n">
        <v>44645</v>
      </c>
      <c r="J17" s="1" t="n">
        <f aca="false">IF($E17="","",IF(F17="","",F17-$E17))</f>
        <v>-16</v>
      </c>
      <c r="K17" s="1" t="n">
        <f aca="false">IF($E17="","",IF(G17="","",G17-$E17))</f>
        <v>25</v>
      </c>
      <c r="L17" s="1" t="n">
        <f aca="false">IF($E17="","",IF(H17="","",H17-$E17))</f>
        <v>49</v>
      </c>
      <c r="M17" s="1" t="str">
        <f aca="false">IF($E17="","",IF(I17="","",I17-$E17))</f>
        <v/>
      </c>
      <c r="N17" s="32" t="str">
        <f aca="false">IF(D17="pleines", "OUI","non")</f>
        <v>OUI</v>
      </c>
      <c r="O17" s="32" t="str">
        <f aca="false">IF(D17="pleines","lactation",IF(N17="oui","induction","pas de lait"))</f>
        <v>lactation</v>
      </c>
    </row>
    <row r="18" customFormat="false" ht="12.8" hidden="false" customHeight="false" outlineLevel="0" collapsed="false">
      <c r="A18" s="30" t="n">
        <v>90050</v>
      </c>
      <c r="B18" s="26" t="n">
        <v>2</v>
      </c>
      <c r="C18" s="1" t="str">
        <f aca="false">VLOOKUP(B18,eleveur,2,FALSE())</f>
        <v>PAMPILLES</v>
      </c>
      <c r="D18" s="1" t="s">
        <v>17</v>
      </c>
      <c r="E18" s="31" t="n">
        <v>44594</v>
      </c>
      <c r="F18" s="31" t="n">
        <v>44580</v>
      </c>
      <c r="G18" s="31" t="n">
        <v>44621</v>
      </c>
      <c r="H18" s="33" t="n">
        <v>44645</v>
      </c>
      <c r="J18" s="1" t="n">
        <f aca="false">IF($E18="","",IF(F18="","",F18-$E18))</f>
        <v>-14</v>
      </c>
      <c r="K18" s="1" t="n">
        <f aca="false">IF($E18="","",IF(G18="","",G18-$E18))</f>
        <v>27</v>
      </c>
      <c r="L18" s="1" t="n">
        <f aca="false">IF($E18="","",IF(H18="","",H18-$E18))</f>
        <v>51</v>
      </c>
      <c r="M18" s="1" t="str">
        <f aca="false">IF($E18="","",IF(I18="","",I18-$E18))</f>
        <v/>
      </c>
      <c r="N18" s="32" t="str">
        <f aca="false">IF(D18="pleines", "OUI","non")</f>
        <v>OUI</v>
      </c>
      <c r="O18" s="32" t="str">
        <f aca="false">IF(D18="pleines","lactation",IF(N18="oui","induction","pas de lait"))</f>
        <v>lactation</v>
      </c>
    </row>
    <row r="19" customFormat="false" ht="12.8" hidden="false" customHeight="false" outlineLevel="0" collapsed="false">
      <c r="A19" s="30" t="n">
        <v>12</v>
      </c>
      <c r="B19" s="26" t="n">
        <v>2</v>
      </c>
      <c r="C19" s="1" t="str">
        <f aca="false">VLOOKUP(B19,eleveur,2,FALSE())</f>
        <v>PAMPILLES</v>
      </c>
      <c r="D19" s="1" t="s">
        <v>15</v>
      </c>
      <c r="E19" s="31" t="n">
        <v>44599</v>
      </c>
      <c r="F19" s="31" t="n">
        <v>44580</v>
      </c>
      <c r="G19" s="31" t="n">
        <v>44621</v>
      </c>
      <c r="H19" s="33" t="n">
        <v>44645</v>
      </c>
      <c r="J19" s="1" t="n">
        <f aca="false">IF($E19="","",IF(F19="","",F19-$E19))</f>
        <v>-19</v>
      </c>
      <c r="K19" s="1" t="n">
        <f aca="false">IF($E19="","",IF(G19="","",G19-$E19))</f>
        <v>22</v>
      </c>
      <c r="L19" s="1" t="n">
        <f aca="false">IF($E19="","",IF(H19="","",H19-$E19))</f>
        <v>46</v>
      </c>
      <c r="M19" s="1" t="str">
        <f aca="false">IF($E19="","",IF(I19="","",I19-$E19))</f>
        <v/>
      </c>
      <c r="N19" s="32" t="s">
        <v>111</v>
      </c>
      <c r="O19" s="32" t="str">
        <f aca="false">IF(D19="pleines","lactation",IF(N19="oui","induction","pas de lait"))</f>
        <v>induction</v>
      </c>
    </row>
    <row r="20" customFormat="false" ht="12.8" hidden="false" customHeight="false" outlineLevel="0" collapsed="false">
      <c r="A20" s="30" t="n">
        <v>61024</v>
      </c>
      <c r="B20" s="26" t="n">
        <v>2</v>
      </c>
      <c r="C20" s="1" t="str">
        <f aca="false">VLOOKUP(B20,eleveur,2,FALSE())</f>
        <v>PAMPILLES</v>
      </c>
      <c r="D20" s="1" t="s">
        <v>15</v>
      </c>
      <c r="E20" s="31" t="n">
        <v>44599</v>
      </c>
      <c r="F20" s="31" t="n">
        <v>44580</v>
      </c>
      <c r="G20" s="31" t="n">
        <v>44621</v>
      </c>
      <c r="H20" s="33" t="n">
        <v>44645</v>
      </c>
      <c r="J20" s="1" t="n">
        <f aca="false">IF($E20="","",IF(F20="","",F20-$E20))</f>
        <v>-19</v>
      </c>
      <c r="K20" s="1" t="n">
        <f aca="false">IF($E20="","",IF(G20="","",G20-$E20))</f>
        <v>22</v>
      </c>
      <c r="L20" s="1" t="n">
        <f aca="false">IF($E20="","",IF(H20="","",H20-$E20))</f>
        <v>46</v>
      </c>
      <c r="M20" s="1" t="str">
        <f aca="false">IF($E20="","",IF(I20="","",I20-$E20))</f>
        <v/>
      </c>
      <c r="N20" s="32" t="s">
        <v>111</v>
      </c>
      <c r="O20" s="32" t="str">
        <f aca="false">IF(D20="pleines","lactation",IF(N20="oui","induction","pas de lait"))</f>
        <v>induction</v>
      </c>
    </row>
    <row r="21" customFormat="false" ht="12.8" hidden="false" customHeight="false" outlineLevel="0" collapsed="false">
      <c r="A21" s="30" t="n">
        <v>81012</v>
      </c>
      <c r="B21" s="26" t="n">
        <v>2</v>
      </c>
      <c r="C21" s="1" t="str">
        <f aca="false">VLOOKUP(B21,eleveur,2,FALSE())</f>
        <v>PAMPILLES</v>
      </c>
      <c r="D21" s="1" t="s">
        <v>15</v>
      </c>
      <c r="E21" s="31" t="n">
        <v>44599</v>
      </c>
      <c r="F21" s="31" t="n">
        <v>44580</v>
      </c>
      <c r="G21" s="31" t="n">
        <v>44621</v>
      </c>
      <c r="H21" s="33" t="n">
        <v>44645</v>
      </c>
      <c r="J21" s="1" t="n">
        <f aca="false">IF($E21="","",IF(F21="","",F21-$E21))</f>
        <v>-19</v>
      </c>
      <c r="K21" s="1" t="n">
        <f aca="false">IF($E21="","",IF(G21="","",G21-$E21))</f>
        <v>22</v>
      </c>
      <c r="L21" s="1" t="n">
        <f aca="false">IF($E21="","",IF(H21="","",H21-$E21))</f>
        <v>46</v>
      </c>
      <c r="M21" s="1" t="str">
        <f aca="false">IF($E21="","",IF(I21="","",I21-$E21))</f>
        <v/>
      </c>
      <c r="N21" s="32" t="str">
        <f aca="false">IF(D21="pleines", "OUI","non")</f>
        <v>non</v>
      </c>
      <c r="O21" s="32" t="str">
        <f aca="false">IF(D21="pleines","lactation",IF(N21="oui","induction","pas de lait"))</f>
        <v>pas de lait</v>
      </c>
    </row>
    <row r="22" customFormat="false" ht="12.8" hidden="false" customHeight="false" outlineLevel="0" collapsed="false">
      <c r="A22" s="30" t="n">
        <v>90026</v>
      </c>
      <c r="B22" s="26" t="n">
        <v>2</v>
      </c>
      <c r="C22" s="1" t="str">
        <f aca="false">VLOOKUP(B22,eleveur,2,FALSE())</f>
        <v>PAMPILLES</v>
      </c>
      <c r="D22" s="1" t="s">
        <v>15</v>
      </c>
      <c r="E22" s="31" t="n">
        <v>44599</v>
      </c>
      <c r="F22" s="31" t="n">
        <v>44580</v>
      </c>
      <c r="G22" s="31" t="n">
        <v>44621</v>
      </c>
      <c r="H22" s="33" t="n">
        <v>44645</v>
      </c>
      <c r="J22" s="1" t="n">
        <f aca="false">IF($E22="","",IF(F22="","",F22-$E22))</f>
        <v>-19</v>
      </c>
      <c r="K22" s="1" t="n">
        <f aca="false">IF($E22="","",IF(G22="","",G22-$E22))</f>
        <v>22</v>
      </c>
      <c r="L22" s="1" t="n">
        <f aca="false">IF($E22="","",IF(H22="","",H22-$E22))</f>
        <v>46</v>
      </c>
      <c r="M22" s="1" t="str">
        <f aca="false">IF($E22="","",IF(I22="","",I22-$E22))</f>
        <v/>
      </c>
      <c r="N22" s="32" t="s">
        <v>111</v>
      </c>
      <c r="O22" s="32" t="str">
        <f aca="false">IF(D22="pleines","lactation",IF(N22="oui","induction","pas de lait"))</f>
        <v>induction</v>
      </c>
    </row>
    <row r="23" customFormat="false" ht="12.8" hidden="false" customHeight="false" outlineLevel="0" collapsed="false">
      <c r="A23" s="30" t="n">
        <v>10015</v>
      </c>
      <c r="B23" s="26" t="n">
        <v>3</v>
      </c>
      <c r="C23" s="1" t="str">
        <f aca="false">VLOOKUP(B23,eleveur,2,FALSE())</f>
        <v>VAUTRIN</v>
      </c>
      <c r="D23" s="1" t="s">
        <v>17</v>
      </c>
      <c r="E23" s="31" t="n">
        <v>44627</v>
      </c>
      <c r="F23" s="31" t="n">
        <v>44551</v>
      </c>
      <c r="G23" s="31"/>
      <c r="H23" s="31"/>
      <c r="J23" s="1" t="n">
        <f aca="false">IF($E23="","",IF(F23="","",F23-$E23))</f>
        <v>-76</v>
      </c>
      <c r="K23" s="1" t="str">
        <f aca="false">IF($E23="","",IF(G23="","",G23-$E23))</f>
        <v/>
      </c>
      <c r="L23" s="1" t="str">
        <f aca="false">IF($E23="","",IF(H23="","",H23-$E23))</f>
        <v/>
      </c>
      <c r="M23" s="1" t="str">
        <f aca="false">IF($E23="","",IF(I23="","",I23-$E23))</f>
        <v/>
      </c>
      <c r="N23" s="32" t="str">
        <f aca="false">IF(D23="pleines", "OUI","non")</f>
        <v>OUI</v>
      </c>
      <c r="O23" s="32" t="str">
        <f aca="false">IF(D23="pleines","lactation",IF(N23="oui","induction","pas de lait"))</f>
        <v>lactation</v>
      </c>
    </row>
    <row r="24" customFormat="false" ht="12.8" hidden="false" customHeight="false" outlineLevel="0" collapsed="false">
      <c r="A24" s="30" t="n">
        <v>40005</v>
      </c>
      <c r="B24" s="26" t="n">
        <v>3</v>
      </c>
      <c r="C24" s="1" t="str">
        <f aca="false">VLOOKUP(B24,eleveur,2,FALSE())</f>
        <v>VAUTRIN</v>
      </c>
      <c r="D24" s="1" t="s">
        <v>15</v>
      </c>
      <c r="E24" s="31" t="n">
        <v>44622</v>
      </c>
      <c r="F24" s="31" t="n">
        <v>44551</v>
      </c>
      <c r="G24" s="31"/>
      <c r="H24" s="31"/>
      <c r="J24" s="1" t="n">
        <f aca="false">IF($E24="","",IF(F24="","",F24-$E24))</f>
        <v>-71</v>
      </c>
      <c r="K24" s="1" t="str">
        <f aca="false">IF($E24="","",IF(G24="","",G24-$E24))</f>
        <v/>
      </c>
      <c r="L24" s="1" t="str">
        <f aca="false">IF($E24="","",IF(H24="","",H24-$E24))</f>
        <v/>
      </c>
      <c r="M24" s="1" t="str">
        <f aca="false">IF($E24="","",IF(I24="","",I24-$E24))</f>
        <v/>
      </c>
      <c r="N24" s="32" t="str">
        <f aca="false">IF(D24="pleines", "OUI","non")</f>
        <v>non</v>
      </c>
      <c r="O24" s="32" t="str">
        <f aca="false">IF(D24="pleines","lactation",IF(N24="oui","induction","pas de lait"))</f>
        <v>pas de lait</v>
      </c>
    </row>
    <row r="25" customFormat="false" ht="12.8" hidden="false" customHeight="false" outlineLevel="0" collapsed="false">
      <c r="A25" s="30" t="n">
        <v>51007</v>
      </c>
      <c r="B25" s="26" t="n">
        <v>3</v>
      </c>
      <c r="C25" s="1" t="str">
        <f aca="false">VLOOKUP(B25,eleveur,2,FALSE())</f>
        <v>VAUTRIN</v>
      </c>
      <c r="D25" s="1" t="s">
        <v>17</v>
      </c>
      <c r="E25" s="31" t="n">
        <v>44622</v>
      </c>
      <c r="F25" s="31" t="n">
        <v>44551</v>
      </c>
      <c r="G25" s="31"/>
      <c r="H25" s="31"/>
      <c r="J25" s="1" t="n">
        <f aca="false">IF($E25="","",IF(F25="","",F25-$E25))</f>
        <v>-71</v>
      </c>
      <c r="K25" s="1" t="str">
        <f aca="false">IF($E25="","",IF(G25="","",G25-$E25))</f>
        <v/>
      </c>
      <c r="L25" s="1" t="str">
        <f aca="false">IF($E25="","",IF(H25="","",H25-$E25))</f>
        <v/>
      </c>
      <c r="M25" s="1" t="str">
        <f aca="false">IF($E25="","",IF(I25="","",I25-$E25))</f>
        <v/>
      </c>
      <c r="N25" s="32" t="str">
        <f aca="false">IF(D25="pleines", "OUI","non")</f>
        <v>OUI</v>
      </c>
      <c r="O25" s="32" t="str">
        <f aca="false">IF(D25="pleines","lactation",IF(N25="oui","induction","pas de lait"))</f>
        <v>lactation</v>
      </c>
    </row>
    <row r="26" customFormat="false" ht="12.8" hidden="false" customHeight="false" outlineLevel="0" collapsed="false">
      <c r="A26" s="30" t="n">
        <v>70303</v>
      </c>
      <c r="B26" s="26" t="n">
        <v>3</v>
      </c>
      <c r="C26" s="1" t="str">
        <f aca="false">VLOOKUP(B26,eleveur,2,FALSE())</f>
        <v>VAUTRIN</v>
      </c>
      <c r="D26" s="1" t="s">
        <v>17</v>
      </c>
      <c r="E26" s="31" t="n">
        <v>44623</v>
      </c>
      <c r="F26" s="31" t="n">
        <v>44551</v>
      </c>
      <c r="G26" s="31"/>
      <c r="H26" s="31"/>
      <c r="J26" s="1" t="n">
        <f aca="false">IF($E26="","",IF(F26="","",F26-$E26))</f>
        <v>-72</v>
      </c>
      <c r="K26" s="1" t="str">
        <f aca="false">IF($E26="","",IF(G26="","",G26-$E26))</f>
        <v/>
      </c>
      <c r="L26" s="1" t="str">
        <f aca="false">IF($E26="","",IF(H26="","",H26-$E26))</f>
        <v/>
      </c>
      <c r="M26" s="1" t="str">
        <f aca="false">IF($E26="","",IF(I26="","",I26-$E26))</f>
        <v/>
      </c>
      <c r="N26" s="32" t="str">
        <f aca="false">IF(D26="pleines", "OUI","non")</f>
        <v>OUI</v>
      </c>
      <c r="O26" s="32" t="str">
        <f aca="false">IF(D26="pleines","lactation",IF(N26="oui","induction","pas de lait"))</f>
        <v>lactation</v>
      </c>
    </row>
    <row r="27" customFormat="false" ht="12.8" hidden="false" customHeight="false" outlineLevel="0" collapsed="false">
      <c r="A27" s="30" t="n">
        <v>70317</v>
      </c>
      <c r="B27" s="26" t="n">
        <v>3</v>
      </c>
      <c r="C27" s="1" t="str">
        <f aca="false">VLOOKUP(B27,eleveur,2,FALSE())</f>
        <v>VAUTRIN</v>
      </c>
      <c r="D27" s="1" t="s">
        <v>17</v>
      </c>
      <c r="E27" s="31" t="n">
        <v>44622</v>
      </c>
      <c r="F27" s="31" t="n">
        <v>44551</v>
      </c>
      <c r="G27" s="31"/>
      <c r="H27" s="31"/>
      <c r="J27" s="1" t="n">
        <f aca="false">IF($E27="","",IF(F27="","",F27-$E27))</f>
        <v>-71</v>
      </c>
      <c r="K27" s="1" t="str">
        <f aca="false">IF($E27="","",IF(G27="","",G27-$E27))</f>
        <v/>
      </c>
      <c r="L27" s="1" t="str">
        <f aca="false">IF($E27="","",IF(H27="","",H27-$E27))</f>
        <v/>
      </c>
      <c r="M27" s="1" t="str">
        <f aca="false">IF($E27="","",IF(I27="","",I27-$E27))</f>
        <v/>
      </c>
      <c r="N27" s="32" t="str">
        <f aca="false">IF(D27="pleines", "OUI","non")</f>
        <v>OUI</v>
      </c>
      <c r="O27" s="32" t="str">
        <f aca="false">IF(D27="pleines","lactation",IF(N27="oui","induction","pas de lait"))</f>
        <v>lactation</v>
      </c>
    </row>
    <row r="28" customFormat="false" ht="12.8" hidden="false" customHeight="false" outlineLevel="0" collapsed="false">
      <c r="A28" s="30" t="n">
        <v>70307</v>
      </c>
      <c r="B28" s="26" t="n">
        <v>3</v>
      </c>
      <c r="C28" s="1" t="str">
        <f aca="false">VLOOKUP(B28,eleveur,2,FALSE())</f>
        <v>VAUTRIN</v>
      </c>
      <c r="D28" s="1" t="s">
        <v>15</v>
      </c>
      <c r="E28" s="31" t="n">
        <v>44622</v>
      </c>
      <c r="F28" s="31" t="n">
        <v>44551</v>
      </c>
      <c r="G28" s="31"/>
      <c r="H28" s="31"/>
      <c r="J28" s="1" t="n">
        <f aca="false">IF($E28="","",IF(F28="","",F28-$E28))</f>
        <v>-71</v>
      </c>
      <c r="K28" s="1" t="str">
        <f aca="false">IF($E28="","",IF(G28="","",G28-$E28))</f>
        <v/>
      </c>
      <c r="L28" s="1" t="str">
        <f aca="false">IF($E28="","",IF(H28="","",H28-$E28))</f>
        <v/>
      </c>
      <c r="M28" s="1" t="str">
        <f aca="false">IF($E28="","",IF(I28="","",I28-$E28))</f>
        <v/>
      </c>
      <c r="N28" s="32" t="str">
        <f aca="false">IF(D28="pleines", "OUI","non")</f>
        <v>non</v>
      </c>
      <c r="O28" s="32" t="str">
        <f aca="false">IF(D28="pleines","lactation",IF(N28="oui","induction","pas de lait"))</f>
        <v>pas de lait</v>
      </c>
    </row>
    <row r="29" customFormat="false" ht="12.8" hidden="false" customHeight="false" outlineLevel="0" collapsed="false">
      <c r="A29" s="30" t="n">
        <v>70309</v>
      </c>
      <c r="B29" s="26" t="n">
        <v>3</v>
      </c>
      <c r="C29" s="1" t="str">
        <f aca="false">VLOOKUP(B29,eleveur,2,FALSE())</f>
        <v>VAUTRIN</v>
      </c>
      <c r="D29" s="1" t="s">
        <v>15</v>
      </c>
      <c r="E29" s="31" t="n">
        <v>44622</v>
      </c>
      <c r="F29" s="31" t="n">
        <v>44551</v>
      </c>
      <c r="G29" s="31"/>
      <c r="H29" s="31"/>
      <c r="J29" s="1" t="n">
        <f aca="false">IF($E29="","",IF(F29="","",F29-$E29))</f>
        <v>-71</v>
      </c>
      <c r="K29" s="1" t="str">
        <f aca="false">IF($E29="","",IF(G29="","",G29-$E29))</f>
        <v/>
      </c>
      <c r="L29" s="1" t="str">
        <f aca="false">IF($E29="","",IF(H29="","",H29-$E29))</f>
        <v/>
      </c>
      <c r="M29" s="1" t="str">
        <f aca="false">IF($E29="","",IF(I29="","",I29-$E29))</f>
        <v/>
      </c>
      <c r="N29" s="32" t="str">
        <f aca="false">IF(D29="pleines", "OUI","non")</f>
        <v>non</v>
      </c>
      <c r="O29" s="32" t="str">
        <f aca="false">IF(D29="pleines","lactation",IF(N29="oui","induction","pas de lait"))</f>
        <v>pas de lait</v>
      </c>
    </row>
    <row r="30" customFormat="false" ht="12.8" hidden="false" customHeight="false" outlineLevel="0" collapsed="false">
      <c r="A30" s="30" t="n">
        <v>70316</v>
      </c>
      <c r="B30" s="26" t="n">
        <v>3</v>
      </c>
      <c r="C30" s="1" t="str">
        <f aca="false">VLOOKUP(B30,eleveur,2,FALSE())</f>
        <v>VAUTRIN</v>
      </c>
      <c r="D30" s="1" t="s">
        <v>15</v>
      </c>
      <c r="E30" s="31" t="n">
        <v>44622</v>
      </c>
      <c r="F30" s="31" t="n">
        <v>44551</v>
      </c>
      <c r="G30" s="31"/>
      <c r="H30" s="31"/>
      <c r="J30" s="1" t="n">
        <f aca="false">IF($E30="","",IF(F30="","",F30-$E30))</f>
        <v>-71</v>
      </c>
      <c r="K30" s="1" t="str">
        <f aca="false">IF($E30="","",IF(G30="","",G30-$E30))</f>
        <v/>
      </c>
      <c r="L30" s="1" t="str">
        <f aca="false">IF($E30="","",IF(H30="","",H30-$E30))</f>
        <v/>
      </c>
      <c r="M30" s="1" t="str">
        <f aca="false">IF($E30="","",IF(I30="","",I30-$E30))</f>
        <v/>
      </c>
      <c r="N30" s="32" t="str">
        <f aca="false">IF(D30="pleines", "OUI","non")</f>
        <v>non</v>
      </c>
      <c r="O30" s="32" t="str">
        <f aca="false">IF(D30="pleines","lactation",IF(N30="oui","induction","pas de lait"))</f>
        <v>pas de lait</v>
      </c>
    </row>
    <row r="31" customFormat="false" ht="12.8" hidden="false" customHeight="false" outlineLevel="0" collapsed="false">
      <c r="A31" s="30" t="n">
        <v>70318</v>
      </c>
      <c r="B31" s="26" t="n">
        <v>3</v>
      </c>
      <c r="C31" s="1" t="str">
        <f aca="false">VLOOKUP(B31,eleveur,2,FALSE())</f>
        <v>VAUTRIN</v>
      </c>
      <c r="D31" s="1" t="s">
        <v>15</v>
      </c>
      <c r="E31" s="31" t="n">
        <v>44622</v>
      </c>
      <c r="F31" s="31" t="n">
        <v>44551</v>
      </c>
      <c r="G31" s="31"/>
      <c r="H31" s="31"/>
      <c r="J31" s="1" t="n">
        <f aca="false">IF($E31="","",IF(F31="","",F31-$E31))</f>
        <v>-71</v>
      </c>
      <c r="K31" s="1" t="str">
        <f aca="false">IF($E31="","",IF(G31="","",G31-$E31))</f>
        <v/>
      </c>
      <c r="L31" s="1" t="str">
        <f aca="false">IF($E31="","",IF(H31="","",H31-$E31))</f>
        <v/>
      </c>
      <c r="M31" s="1" t="str">
        <f aca="false">IF($E31="","",IF(I31="","",I31-$E31))</f>
        <v/>
      </c>
      <c r="N31" s="32" t="str">
        <f aca="false">IF(D31="pleines", "OUI","non")</f>
        <v>non</v>
      </c>
      <c r="O31" s="32" t="str">
        <f aca="false">IF(D31="pleines","lactation",IF(N31="oui","induction","pas de lait"))</f>
        <v>pas de lait</v>
      </c>
    </row>
    <row r="32" customFormat="false" ht="12.8" hidden="false" customHeight="false" outlineLevel="0" collapsed="false">
      <c r="A32" s="30" t="n">
        <v>80005</v>
      </c>
      <c r="B32" s="26" t="n">
        <v>3</v>
      </c>
      <c r="C32" s="1" t="str">
        <f aca="false">VLOOKUP(B32,eleveur,2,FALSE())</f>
        <v>VAUTRIN</v>
      </c>
      <c r="D32" s="1" t="s">
        <v>15</v>
      </c>
      <c r="E32" s="31" t="n">
        <v>44622</v>
      </c>
      <c r="F32" s="31" t="n">
        <v>44551</v>
      </c>
      <c r="G32" s="31"/>
      <c r="H32" s="31"/>
      <c r="J32" s="1" t="n">
        <f aca="false">IF($E32="","",IF(F32="","",F32-$E32))</f>
        <v>-71</v>
      </c>
      <c r="K32" s="1" t="str">
        <f aca="false">IF($E32="","",IF(G32="","",G32-$E32))</f>
        <v/>
      </c>
      <c r="L32" s="1" t="str">
        <f aca="false">IF($E32="","",IF(H32="","",H32-$E32))</f>
        <v/>
      </c>
      <c r="M32" s="1" t="str">
        <f aca="false">IF($E32="","",IF(I32="","",I32-$E32))</f>
        <v/>
      </c>
      <c r="N32" s="32" t="str">
        <f aca="false">IF(D32="pleines", "OUI","non")</f>
        <v>non</v>
      </c>
      <c r="O32" s="32" t="str">
        <f aca="false">IF(D32="pleines","lactation",IF(N32="oui","induction","pas de lait"))</f>
        <v>pas de lait</v>
      </c>
    </row>
    <row r="33" customFormat="false" ht="12.8" hidden="false" customHeight="false" outlineLevel="0" collapsed="false">
      <c r="A33" s="30" t="n">
        <v>80007</v>
      </c>
      <c r="B33" s="26" t="n">
        <v>3</v>
      </c>
      <c r="C33" s="1" t="str">
        <f aca="false">VLOOKUP(B33,eleveur,2,FALSE())</f>
        <v>VAUTRIN</v>
      </c>
      <c r="D33" s="1" t="s">
        <v>15</v>
      </c>
      <c r="E33" s="31" t="n">
        <v>44622</v>
      </c>
      <c r="F33" s="31" t="n">
        <v>44551</v>
      </c>
      <c r="G33" s="31"/>
      <c r="H33" s="31"/>
      <c r="J33" s="1" t="n">
        <f aca="false">IF($E33="","",IF(F33="","",F33-$E33))</f>
        <v>-71</v>
      </c>
      <c r="K33" s="1" t="str">
        <f aca="false">IF($E33="","",IF(G33="","",G33-$E33))</f>
        <v/>
      </c>
      <c r="L33" s="1" t="str">
        <f aca="false">IF($E33="","",IF(H33="","",H33-$E33))</f>
        <v/>
      </c>
      <c r="M33" s="1" t="str">
        <f aca="false">IF($E33="","",IF(I33="","",I33-$E33))</f>
        <v/>
      </c>
      <c r="N33" s="32" t="str">
        <f aca="false">IF(D33="pleines", "OUI","non")</f>
        <v>non</v>
      </c>
      <c r="O33" s="32" t="str">
        <f aca="false">IF(D33="pleines","lactation",IF(N33="oui","induction","pas de lait"))</f>
        <v>pas de lait</v>
      </c>
    </row>
    <row r="34" customFormat="false" ht="12.8" hidden="false" customHeight="false" outlineLevel="0" collapsed="false">
      <c r="A34" s="30" t="n">
        <v>10020</v>
      </c>
      <c r="B34" s="34" t="n">
        <v>4</v>
      </c>
      <c r="C34" s="1" t="str">
        <f aca="false">VLOOKUP(B34,eleveur,2,FALSE())</f>
        <v>VIGNON</v>
      </c>
      <c r="D34" s="1" t="s">
        <v>17</v>
      </c>
      <c r="E34" s="31"/>
      <c r="F34" s="31" t="n">
        <v>44579</v>
      </c>
      <c r="G34" s="31" t="n">
        <v>44603</v>
      </c>
      <c r="H34" s="31" t="n">
        <v>44628</v>
      </c>
      <c r="J34" s="1" t="str">
        <f aca="false">IF($E34="","",IF(F34="","",F34-$E34))</f>
        <v/>
      </c>
      <c r="K34" s="1" t="str">
        <f aca="false">IF($E34="","",IF(G34="","",G34-$E34))</f>
        <v/>
      </c>
      <c r="L34" s="1" t="str">
        <f aca="false">IF($E34="","",IF(H34="","",H34-$E34))</f>
        <v/>
      </c>
      <c r="M34" s="1" t="str">
        <f aca="false">IF($E34="","",IF(I34="","",I34-$E34))</f>
        <v/>
      </c>
      <c r="N34" s="32" t="str">
        <f aca="false">IF(D34="pleines", "OUI","non")</f>
        <v>OUI</v>
      </c>
      <c r="O34" s="32" t="str">
        <f aca="false">IF(D34="pleines","lactation",IF(N34="oui","induction","pas de lait"))</f>
        <v>lactation</v>
      </c>
    </row>
    <row r="35" customFormat="false" ht="12.8" hidden="false" customHeight="false" outlineLevel="0" collapsed="false">
      <c r="A35" s="30" t="n">
        <v>80018</v>
      </c>
      <c r="B35" s="34" t="n">
        <v>4</v>
      </c>
      <c r="C35" s="1" t="str">
        <f aca="false">VLOOKUP(B35,eleveur,2,FALSE())</f>
        <v>VIGNON</v>
      </c>
      <c r="D35" s="1" t="s">
        <v>17</v>
      </c>
      <c r="E35" s="31" t="n">
        <v>44592</v>
      </c>
      <c r="F35" s="31" t="n">
        <v>44579</v>
      </c>
      <c r="G35" s="31" t="n">
        <v>44603</v>
      </c>
      <c r="H35" s="31" t="n">
        <v>44628</v>
      </c>
      <c r="J35" s="1" t="n">
        <f aca="false">IF($E35="","",IF(F35="","",F35-$E35))</f>
        <v>-13</v>
      </c>
      <c r="K35" s="1" t="n">
        <f aca="false">IF($E35="","",IF(G35="","",G35-$E35))</f>
        <v>11</v>
      </c>
      <c r="L35" s="1" t="n">
        <f aca="false">IF($E35="","",IF(H35="","",H35-$E35))</f>
        <v>36</v>
      </c>
      <c r="M35" s="1" t="str">
        <f aca="false">IF($E35="","",IF(I35="","",I35-$E35))</f>
        <v/>
      </c>
      <c r="N35" s="32" t="str">
        <f aca="false">IF(D35="pleines", "OUI","non")</f>
        <v>OUI</v>
      </c>
      <c r="O35" s="32" t="str">
        <f aca="false">IF(D35="pleines","lactation",IF(N35="oui","induction","pas de lait"))</f>
        <v>lactation</v>
      </c>
    </row>
    <row r="36" customFormat="false" ht="12.8" hidden="false" customHeight="false" outlineLevel="0" collapsed="false">
      <c r="A36" s="30" t="n">
        <v>80023</v>
      </c>
      <c r="B36" s="34" t="n">
        <v>4</v>
      </c>
      <c r="C36" s="1" t="str">
        <f aca="false">VLOOKUP(B36,eleveur,2,FALSE())</f>
        <v>VIGNON</v>
      </c>
      <c r="D36" s="1" t="s">
        <v>17</v>
      </c>
      <c r="E36" s="31" t="n">
        <v>44594</v>
      </c>
      <c r="F36" s="31" t="n">
        <v>44579</v>
      </c>
      <c r="G36" s="31" t="n">
        <v>44603</v>
      </c>
      <c r="H36" s="31" t="n">
        <v>44628</v>
      </c>
      <c r="J36" s="1" t="n">
        <f aca="false">IF($E36="","",IF(F36="","",F36-$E36))</f>
        <v>-15</v>
      </c>
      <c r="K36" s="1" t="n">
        <f aca="false">IF($E36="","",IF(G36="","",G36-$E36))</f>
        <v>9</v>
      </c>
      <c r="L36" s="1" t="n">
        <f aca="false">IF($E36="","",IF(H36="","",H36-$E36))</f>
        <v>34</v>
      </c>
      <c r="M36" s="1" t="str">
        <f aca="false">IF($E36="","",IF(I36="","",I36-$E36))</f>
        <v/>
      </c>
      <c r="N36" s="32" t="str">
        <f aca="false">IF(D36="pleines", "OUI","non")</f>
        <v>OUI</v>
      </c>
      <c r="O36" s="32" t="str">
        <f aca="false">IF(D36="pleines","lactation",IF(N36="oui","induction","pas de lait"))</f>
        <v>lactation</v>
      </c>
    </row>
    <row r="37" customFormat="false" ht="12.8" hidden="false" customHeight="false" outlineLevel="0" collapsed="false">
      <c r="A37" s="30" t="n">
        <v>80051</v>
      </c>
      <c r="B37" s="34" t="n">
        <v>4</v>
      </c>
      <c r="C37" s="1" t="str">
        <f aca="false">VLOOKUP(B37,eleveur,2,FALSE())</f>
        <v>VIGNON</v>
      </c>
      <c r="D37" s="1" t="s">
        <v>17</v>
      </c>
      <c r="E37" s="31" t="n">
        <v>44612</v>
      </c>
      <c r="F37" s="31" t="n">
        <v>44579</v>
      </c>
      <c r="G37" s="31" t="n">
        <v>44603</v>
      </c>
      <c r="H37" s="31" t="n">
        <v>44628</v>
      </c>
      <c r="J37" s="1" t="n">
        <f aca="false">IF($E37="","",IF(F37="","",F37-$E37))</f>
        <v>-33</v>
      </c>
      <c r="K37" s="1" t="n">
        <f aca="false">IF($E37="","",IF(G37="","",G37-$E37))</f>
        <v>-9</v>
      </c>
      <c r="L37" s="1" t="n">
        <f aca="false">IF($E37="","",IF(H37="","",H37-$E37))</f>
        <v>16</v>
      </c>
      <c r="M37" s="1" t="str">
        <f aca="false">IF($E37="","",IF(I37="","",I37-$E37))</f>
        <v/>
      </c>
      <c r="N37" s="32" t="str">
        <f aca="false">IF(D37="pleines", "OUI","non")</f>
        <v>OUI</v>
      </c>
      <c r="O37" s="32" t="str">
        <f aca="false">IF(D37="pleines","lactation",IF(N37="oui","induction","pas de lait"))</f>
        <v>lactation</v>
      </c>
    </row>
    <row r="38" customFormat="false" ht="12.8" hidden="false" customHeight="false" outlineLevel="0" collapsed="false">
      <c r="A38" s="35" t="n">
        <v>10042</v>
      </c>
      <c r="B38" s="34" t="n">
        <v>4</v>
      </c>
      <c r="C38" s="1" t="str">
        <f aca="false">VLOOKUP(B38,eleveur,2,FALSE())</f>
        <v>VIGNON</v>
      </c>
      <c r="D38" s="1" t="s">
        <v>15</v>
      </c>
      <c r="E38" s="31" t="n">
        <v>44589</v>
      </c>
      <c r="F38" s="31" t="n">
        <v>44579</v>
      </c>
      <c r="G38" s="31" t="n">
        <v>44603</v>
      </c>
      <c r="H38" s="31" t="n">
        <v>44628</v>
      </c>
      <c r="J38" s="1" t="n">
        <f aca="false">IF($E38="","",IF(F38="","",F38-$E38))</f>
        <v>-10</v>
      </c>
      <c r="K38" s="1" t="n">
        <f aca="false">IF($E38="","",IF(G38="","",G38-$E38))</f>
        <v>14</v>
      </c>
      <c r="L38" s="1" t="n">
        <f aca="false">IF($E38="","",IF(H38="","",H38-$E38))</f>
        <v>39</v>
      </c>
      <c r="M38" s="1" t="str">
        <f aca="false">IF($E38="","",IF(I38="","",I38-$E38))</f>
        <v/>
      </c>
      <c r="N38" s="32" t="s">
        <v>110</v>
      </c>
      <c r="O38" s="32" t="str">
        <f aca="false">IF(D38="pleines","lactation",IF(N38="oui","induction","pas de lait"))</f>
        <v>induction</v>
      </c>
    </row>
    <row r="39" customFormat="false" ht="12.8" hidden="false" customHeight="false" outlineLevel="0" collapsed="false">
      <c r="A39" s="35" t="n">
        <v>50034</v>
      </c>
      <c r="B39" s="34" t="n">
        <v>4</v>
      </c>
      <c r="C39" s="1" t="str">
        <f aca="false">VLOOKUP(B39,eleveur,2,FALSE())</f>
        <v>VIGNON</v>
      </c>
      <c r="D39" s="1" t="s">
        <v>15</v>
      </c>
      <c r="E39" s="31" t="n">
        <v>44589</v>
      </c>
      <c r="F39" s="31" t="n">
        <v>44579</v>
      </c>
      <c r="G39" s="31" t="n">
        <v>44603</v>
      </c>
      <c r="H39" s="31" t="n">
        <v>44628</v>
      </c>
      <c r="J39" s="1" t="n">
        <f aca="false">IF($E39="","",IF(F39="","",F39-$E39))</f>
        <v>-10</v>
      </c>
      <c r="K39" s="1" t="n">
        <f aca="false">IF($E39="","",IF(G39="","",G39-$E39))</f>
        <v>14</v>
      </c>
      <c r="L39" s="1" t="n">
        <f aca="false">IF($E39="","",IF(H39="","",H39-$E39))</f>
        <v>39</v>
      </c>
      <c r="M39" s="1" t="str">
        <f aca="false">IF($E39="","",IF(I39="","",I39-$E39))</f>
        <v/>
      </c>
      <c r="N39" s="32" t="str">
        <f aca="false">IF(D39="pleines", "OUI","non")</f>
        <v>non</v>
      </c>
      <c r="O39" s="32" t="str">
        <f aca="false">IF(D39="pleines","lactation",IF(N39="oui","induction","pas de lait"))</f>
        <v>pas de lait</v>
      </c>
    </row>
    <row r="40" customFormat="false" ht="12.8" hidden="false" customHeight="false" outlineLevel="0" collapsed="false">
      <c r="A40" s="35" t="n">
        <v>90009</v>
      </c>
      <c r="B40" s="34" t="n">
        <v>4</v>
      </c>
      <c r="C40" s="1" t="str">
        <f aca="false">VLOOKUP(B40,eleveur,2,FALSE())</f>
        <v>VIGNON</v>
      </c>
      <c r="D40" s="1" t="s">
        <v>15</v>
      </c>
      <c r="E40" s="31" t="n">
        <v>44589</v>
      </c>
      <c r="F40" s="31" t="n">
        <v>44579</v>
      </c>
      <c r="G40" s="31" t="n">
        <v>44603</v>
      </c>
      <c r="H40" s="31" t="n">
        <v>44628</v>
      </c>
      <c r="J40" s="1" t="n">
        <f aca="false">IF($E40="","",IF(F40="","",F40-$E40))</f>
        <v>-10</v>
      </c>
      <c r="K40" s="1" t="n">
        <f aca="false">IF($E40="","",IF(G40="","",G40-$E40))</f>
        <v>14</v>
      </c>
      <c r="L40" s="1" t="n">
        <f aca="false">IF($E40="","",IF(H40="","",H40-$E40))</f>
        <v>39</v>
      </c>
      <c r="M40" s="1" t="str">
        <f aca="false">IF($E40="","",IF(I40="","",I40-$E40))</f>
        <v/>
      </c>
      <c r="N40" s="32" t="s">
        <v>110</v>
      </c>
      <c r="O40" s="32" t="str">
        <f aca="false">IF(D40="pleines","lactation",IF(N40="oui","induction","pas de lait"))</f>
        <v>induction</v>
      </c>
    </row>
    <row r="41" customFormat="false" ht="12.8" hidden="false" customHeight="false" outlineLevel="0" collapsed="false">
      <c r="A41" s="35" t="n">
        <v>90051</v>
      </c>
      <c r="B41" s="34" t="n">
        <v>4</v>
      </c>
      <c r="C41" s="1" t="str">
        <f aca="false">VLOOKUP(B41,eleveur,2,FALSE())</f>
        <v>VIGNON</v>
      </c>
      <c r="D41" s="1" t="s">
        <v>15</v>
      </c>
      <c r="E41" s="31" t="n">
        <v>44589</v>
      </c>
      <c r="F41" s="31" t="n">
        <v>44579</v>
      </c>
      <c r="G41" s="31" t="n">
        <v>44603</v>
      </c>
      <c r="H41" s="31" t="n">
        <v>44628</v>
      </c>
      <c r="J41" s="1" t="n">
        <f aca="false">IF($E41="","",IF(F41="","",F41-$E41))</f>
        <v>-10</v>
      </c>
      <c r="K41" s="1" t="n">
        <f aca="false">IF($E41="","",IF(G41="","",G41-$E41))</f>
        <v>14</v>
      </c>
      <c r="L41" s="1" t="n">
        <f aca="false">IF($E41="","",IF(H41="","",H41-$E41))</f>
        <v>39</v>
      </c>
      <c r="M41" s="1" t="str">
        <f aca="false">IF($E41="","",IF(I41="","",I41-$E41))</f>
        <v/>
      </c>
      <c r="N41" s="32" t="s">
        <v>110</v>
      </c>
      <c r="O41" s="32" t="str">
        <f aca="false">IF(D41="pleines","lactation",IF(N41="oui","induction","pas de lait"))</f>
        <v>induction</v>
      </c>
    </row>
    <row r="42" customFormat="false" ht="12.8" hidden="false" customHeight="false" outlineLevel="0" collapsed="false">
      <c r="A42" s="30" t="n">
        <v>2058</v>
      </c>
      <c r="B42" s="34" t="n">
        <v>6</v>
      </c>
      <c r="C42" s="1" t="str">
        <f aca="false">VLOOKUP(B42,eleveur,2,FALSE())</f>
        <v>CHEVA</v>
      </c>
      <c r="D42" s="1" t="s">
        <v>17</v>
      </c>
      <c r="E42" s="31" t="n">
        <v>44610</v>
      </c>
      <c r="F42" s="31" t="n">
        <v>44572</v>
      </c>
      <c r="G42" s="31" t="n">
        <v>44600</v>
      </c>
      <c r="H42" s="31" t="n">
        <v>44628</v>
      </c>
      <c r="J42" s="1" t="n">
        <f aca="false">IF($E42="","",IF(F42="","",F42-$E42))</f>
        <v>-38</v>
      </c>
      <c r="K42" s="1" t="n">
        <f aca="false">IF($E42="","",IF(G42="","",G42-$E42))</f>
        <v>-10</v>
      </c>
      <c r="L42" s="1" t="n">
        <f aca="false">IF($E42="","",IF(H42="","",H42-$E42))</f>
        <v>18</v>
      </c>
      <c r="M42" s="1" t="str">
        <f aca="false">IF($E42="","",IF(I42="","",I42-$E42))</f>
        <v/>
      </c>
      <c r="N42" s="32" t="str">
        <f aca="false">IF(D42="pleines", "OUI","non")</f>
        <v>OUI</v>
      </c>
      <c r="O42" s="32" t="str">
        <f aca="false">IF(D42="pleines","lactation",IF(N42="oui","induction","pas de lait"))</f>
        <v>lactation</v>
      </c>
    </row>
    <row r="43" customFormat="false" ht="12.8" hidden="false" customHeight="false" outlineLevel="0" collapsed="false">
      <c r="A43" s="30" t="n">
        <v>18043</v>
      </c>
      <c r="B43" s="34" t="n">
        <v>6</v>
      </c>
      <c r="C43" s="1" t="str">
        <f aca="false">VLOOKUP(B43,eleveur,2,FALSE())</f>
        <v>CHEVA</v>
      </c>
      <c r="D43" s="1" t="s">
        <v>17</v>
      </c>
      <c r="E43" s="31" t="n">
        <v>44582</v>
      </c>
      <c r="F43" s="31" t="n">
        <v>44572</v>
      </c>
      <c r="G43" s="31" t="n">
        <v>44600</v>
      </c>
      <c r="H43" s="31" t="n">
        <v>44628</v>
      </c>
      <c r="J43" s="1" t="n">
        <f aca="false">IF($E43="","",IF(F43="","",F43-$E43))</f>
        <v>-10</v>
      </c>
      <c r="K43" s="1" t="n">
        <f aca="false">IF($E43="","",IF(G43="","",G43-$E43))</f>
        <v>18</v>
      </c>
      <c r="L43" s="1" t="n">
        <f aca="false">IF($E43="","",IF(H43="","",H43-$E43))</f>
        <v>46</v>
      </c>
      <c r="M43" s="1" t="str">
        <f aca="false">IF($E43="","",IF(I43="","",I43-$E43))</f>
        <v/>
      </c>
      <c r="N43" s="32" t="str">
        <f aca="false">IF(D43="pleines", "OUI","non")</f>
        <v>OUI</v>
      </c>
      <c r="O43" s="32" t="str">
        <f aca="false">IF(D43="pleines","lactation",IF(N43="oui","induction","pas de lait"))</f>
        <v>lactation</v>
      </c>
    </row>
    <row r="44" customFormat="false" ht="12.8" hidden="false" customHeight="false" outlineLevel="0" collapsed="false">
      <c r="A44" s="30" t="n">
        <v>19301</v>
      </c>
      <c r="B44" s="34" t="n">
        <v>6</v>
      </c>
      <c r="C44" s="1" t="str">
        <f aca="false">VLOOKUP(B44,eleveur,2,FALSE())</f>
        <v>CHEVA</v>
      </c>
      <c r="D44" s="1" t="s">
        <v>17</v>
      </c>
      <c r="E44" s="31" t="n">
        <v>44584</v>
      </c>
      <c r="F44" s="31" t="n">
        <v>44572</v>
      </c>
      <c r="G44" s="31" t="n">
        <v>44600</v>
      </c>
      <c r="H44" s="31" t="n">
        <v>44628</v>
      </c>
      <c r="J44" s="1" t="n">
        <f aca="false">IF($E44="","",IF(F44="","",F44-$E44))</f>
        <v>-12</v>
      </c>
      <c r="K44" s="1" t="n">
        <f aca="false">IF($E44="","",IF(G44="","",G44-$E44))</f>
        <v>16</v>
      </c>
      <c r="L44" s="1" t="n">
        <f aca="false">IF($E44="","",IF(H44="","",H44-$E44))</f>
        <v>44</v>
      </c>
      <c r="M44" s="1" t="str">
        <f aca="false">IF($E44="","",IF(I44="","",I44-$E44))</f>
        <v/>
      </c>
      <c r="N44" s="32" t="str">
        <f aca="false">IF(D44="pleines", "OUI","non")</f>
        <v>OUI</v>
      </c>
      <c r="O44" s="32" t="str">
        <f aca="false">IF(D44="pleines","lactation",IF(N44="oui","induction","pas de lait"))</f>
        <v>lactation</v>
      </c>
    </row>
    <row r="45" customFormat="false" ht="12.8" hidden="false" customHeight="false" outlineLevel="0" collapsed="false">
      <c r="A45" s="30" t="n">
        <v>70008</v>
      </c>
      <c r="B45" s="34" t="n">
        <v>6</v>
      </c>
      <c r="C45" s="1" t="str">
        <f aca="false">VLOOKUP(B45,eleveur,2,FALSE())</f>
        <v>CHEVA</v>
      </c>
      <c r="D45" s="1" t="s">
        <v>17</v>
      </c>
      <c r="E45" s="31" t="n">
        <v>44582</v>
      </c>
      <c r="F45" s="31" t="n">
        <v>44572</v>
      </c>
      <c r="G45" s="31" t="n">
        <v>44600</v>
      </c>
      <c r="H45" s="31" t="n">
        <v>44628</v>
      </c>
      <c r="J45" s="1" t="n">
        <f aca="false">IF($E45="","",IF(F45="","",F45-$E45))</f>
        <v>-10</v>
      </c>
      <c r="K45" s="1" t="n">
        <f aca="false">IF($E45="","",IF(G45="","",G45-$E45))</f>
        <v>18</v>
      </c>
      <c r="L45" s="1" t="n">
        <f aca="false">IF($E45="","",IF(H45="","",H45-$E45))</f>
        <v>46</v>
      </c>
      <c r="M45" s="1" t="str">
        <f aca="false">IF($E45="","",IF(I45="","",I45-$E45))</f>
        <v/>
      </c>
      <c r="N45" s="32" t="str">
        <f aca="false">IF(D45="pleines", "OUI","non")</f>
        <v>OUI</v>
      </c>
      <c r="O45" s="32" t="str">
        <f aca="false">IF(D45="pleines","lactation",IF(N45="oui","induction","pas de lait"))</f>
        <v>lactation</v>
      </c>
    </row>
    <row r="46" customFormat="false" ht="12.8" hidden="false" customHeight="false" outlineLevel="0" collapsed="false">
      <c r="A46" s="30" t="n">
        <v>70009</v>
      </c>
      <c r="B46" s="34" t="n">
        <v>6</v>
      </c>
      <c r="C46" s="1" t="str">
        <f aca="false">VLOOKUP(B46,eleveur,2,FALSE())</f>
        <v>CHEVA</v>
      </c>
      <c r="D46" s="1" t="s">
        <v>17</v>
      </c>
      <c r="E46" s="31" t="n">
        <v>44602</v>
      </c>
      <c r="F46" s="31" t="n">
        <v>44572</v>
      </c>
      <c r="G46" s="31" t="n">
        <v>44600</v>
      </c>
      <c r="H46" s="31" t="n">
        <v>44628</v>
      </c>
      <c r="J46" s="1" t="n">
        <f aca="false">IF($E46="","",IF(F46="","",F46-$E46))</f>
        <v>-30</v>
      </c>
      <c r="K46" s="1" t="n">
        <f aca="false">IF($E46="","",IF(G46="","",G46-$E46))</f>
        <v>-2</v>
      </c>
      <c r="L46" s="1" t="n">
        <f aca="false">IF($E46="","",IF(H46="","",H46-$E46))</f>
        <v>26</v>
      </c>
      <c r="M46" s="1" t="str">
        <f aca="false">IF($E46="","",IF(I46="","",I46-$E46))</f>
        <v/>
      </c>
      <c r="N46" s="32" t="str">
        <f aca="false">IF(D46="pleines", "OUI","non")</f>
        <v>OUI</v>
      </c>
      <c r="O46" s="32" t="str">
        <f aca="false">IF(D46="pleines","lactation",IF(N46="oui","induction","pas de lait"))</f>
        <v>lactation</v>
      </c>
    </row>
    <row r="47" customFormat="false" ht="12.8" hidden="false" customHeight="false" outlineLevel="0" collapsed="false">
      <c r="A47" s="35" t="n">
        <v>2002</v>
      </c>
      <c r="B47" s="34" t="n">
        <v>6</v>
      </c>
      <c r="C47" s="1" t="str">
        <f aca="false">VLOOKUP(B47,eleveur,2,FALSE())</f>
        <v>CHEVA</v>
      </c>
      <c r="D47" s="1" t="s">
        <v>15</v>
      </c>
      <c r="E47" s="31" t="n">
        <v>44582</v>
      </c>
      <c r="F47" s="31" t="n">
        <v>44572</v>
      </c>
      <c r="G47" s="31" t="n">
        <v>44600</v>
      </c>
      <c r="H47" s="31" t="n">
        <v>44628</v>
      </c>
      <c r="J47" s="1" t="n">
        <f aca="false">IF($E47="","",IF(F47="","",F47-$E47))</f>
        <v>-10</v>
      </c>
      <c r="K47" s="1" t="n">
        <f aca="false">IF($E47="","",IF(G47="","",G47-$E47))</f>
        <v>18</v>
      </c>
      <c r="L47" s="1" t="n">
        <f aca="false">IF($E47="","",IF(H47="","",H47-$E47))</f>
        <v>46</v>
      </c>
      <c r="M47" s="1" t="str">
        <f aca="false">IF($E47="","",IF(I47="","",I47-$E47))</f>
        <v/>
      </c>
      <c r="N47" s="32" t="str">
        <f aca="false">IF(D47="pleines", "OUI","non")</f>
        <v>non</v>
      </c>
      <c r="O47" s="32" t="str">
        <f aca="false">IF(D47="pleines","lactation",IF(N47="oui","induction","pas de lait"))</f>
        <v>pas de lait</v>
      </c>
    </row>
    <row r="48" customFormat="false" ht="12.8" hidden="false" customHeight="false" outlineLevel="0" collapsed="false">
      <c r="A48" s="35" t="n">
        <v>19405</v>
      </c>
      <c r="B48" s="34" t="n">
        <v>6</v>
      </c>
      <c r="C48" s="1" t="str">
        <f aca="false">VLOOKUP(B48,eleveur,2,FALSE())</f>
        <v>CHEVA</v>
      </c>
      <c r="D48" s="1" t="s">
        <v>15</v>
      </c>
      <c r="E48" s="31" t="n">
        <v>44582</v>
      </c>
      <c r="F48" s="31" t="n">
        <v>44572</v>
      </c>
      <c r="G48" s="31" t="n">
        <v>44600</v>
      </c>
      <c r="H48" s="31" t="n">
        <v>44628</v>
      </c>
      <c r="J48" s="1" t="n">
        <f aca="false">IF($E48="","",IF(F48="","",F48-$E48))</f>
        <v>-10</v>
      </c>
      <c r="K48" s="1" t="n">
        <f aca="false">IF($E48="","",IF(G48="","",G48-$E48))</f>
        <v>18</v>
      </c>
      <c r="L48" s="1" t="n">
        <f aca="false">IF($E48="","",IF(H48="","",H48-$E48))</f>
        <v>46</v>
      </c>
      <c r="M48" s="1" t="str">
        <f aca="false">IF($E48="","",IF(I48="","",I48-$E48))</f>
        <v/>
      </c>
      <c r="N48" s="32" t="s">
        <v>111</v>
      </c>
      <c r="O48" s="32" t="str">
        <f aca="false">IF(D48="pleines","lactation",IF(N48="oui","induction","pas de lait"))</f>
        <v>induction</v>
      </c>
    </row>
    <row r="49" customFormat="false" ht="12.8" hidden="false" customHeight="false" outlineLevel="0" collapsed="false">
      <c r="A49" s="35" t="n">
        <v>70014</v>
      </c>
      <c r="B49" s="34" t="n">
        <v>6</v>
      </c>
      <c r="C49" s="1" t="str">
        <f aca="false">VLOOKUP(B49,eleveur,2,FALSE())</f>
        <v>CHEVA</v>
      </c>
      <c r="D49" s="1" t="s">
        <v>15</v>
      </c>
      <c r="E49" s="31" t="n">
        <v>44582</v>
      </c>
      <c r="F49" s="31" t="n">
        <v>44572</v>
      </c>
      <c r="G49" s="31" t="n">
        <v>44600</v>
      </c>
      <c r="H49" s="31" t="n">
        <v>44628</v>
      </c>
      <c r="J49" s="1" t="n">
        <f aca="false">IF($E49="","",IF(F49="","",F49-$E49))</f>
        <v>-10</v>
      </c>
      <c r="K49" s="1" t="n">
        <f aca="false">IF($E49="","",IF(G49="","",G49-$E49))</f>
        <v>18</v>
      </c>
      <c r="L49" s="1" t="n">
        <f aca="false">IF($E49="","",IF(H49="","",H49-$E49))</f>
        <v>46</v>
      </c>
      <c r="M49" s="1" t="str">
        <f aca="false">IF($E49="","",IF(I49="","",I49-$E49))</f>
        <v/>
      </c>
      <c r="N49" s="32" t="str">
        <f aca="false">IF(D49="pleines", "OUI","non")</f>
        <v>non</v>
      </c>
      <c r="O49" s="32" t="str">
        <f aca="false">IF(D49="pleines","lactation",IF(N49="oui","induction","pas de lait"))</f>
        <v>pas de lait</v>
      </c>
    </row>
    <row r="50" customFormat="false" ht="12.8" hidden="false" customHeight="false" outlineLevel="0" collapsed="false">
      <c r="A50" s="35" t="n">
        <v>70015</v>
      </c>
      <c r="B50" s="34" t="n">
        <v>6</v>
      </c>
      <c r="C50" s="1" t="str">
        <f aca="false">VLOOKUP(B50,eleveur,2,FALSE())</f>
        <v>CHEVA</v>
      </c>
      <c r="D50" s="1" t="s">
        <v>15</v>
      </c>
      <c r="E50" s="31" t="n">
        <v>44582</v>
      </c>
      <c r="F50" s="31" t="n">
        <v>44572</v>
      </c>
      <c r="G50" s="31" t="n">
        <v>44600</v>
      </c>
      <c r="H50" s="31" t="n">
        <v>44628</v>
      </c>
      <c r="J50" s="1" t="n">
        <f aca="false">IF($E50="","",IF(F50="","",F50-$E50))</f>
        <v>-10</v>
      </c>
      <c r="K50" s="1" t="n">
        <f aca="false">IF($E50="","",IF(G50="","",G50-$E50))</f>
        <v>18</v>
      </c>
      <c r="L50" s="1" t="n">
        <f aca="false">IF($E50="","",IF(H50="","",H50-$E50))</f>
        <v>46</v>
      </c>
      <c r="M50" s="1" t="str">
        <f aca="false">IF($E50="","",IF(I50="","",I50-$E50))</f>
        <v/>
      </c>
      <c r="N50" s="32" t="str">
        <f aca="false">IF(D50="pleines", "OUI","non")</f>
        <v>non</v>
      </c>
      <c r="O50" s="32" t="str">
        <f aca="false">IF(D50="pleines","lactation",IF(N50="oui","induction","pas de lait"))</f>
        <v>pas de lait</v>
      </c>
    </row>
    <row r="51" customFormat="false" ht="12.8" hidden="false" customHeight="false" outlineLevel="0" collapsed="false">
      <c r="A51" s="35" t="n">
        <v>80122</v>
      </c>
      <c r="B51" s="34" t="n">
        <v>6</v>
      </c>
      <c r="C51" s="1" t="str">
        <f aca="false">VLOOKUP(B51,eleveur,2,FALSE())</f>
        <v>CHEVA</v>
      </c>
      <c r="D51" s="1" t="s">
        <v>15</v>
      </c>
      <c r="E51" s="31" t="n">
        <v>44582</v>
      </c>
      <c r="F51" s="31" t="n">
        <v>44572</v>
      </c>
      <c r="G51" s="31" t="n">
        <v>44600</v>
      </c>
      <c r="H51" s="31" t="n">
        <v>44628</v>
      </c>
      <c r="J51" s="1" t="n">
        <f aca="false">IF($E51="","",IF(F51="","",F51-$E51))</f>
        <v>-10</v>
      </c>
      <c r="K51" s="1" t="n">
        <f aca="false">IF($E51="","",IF(G51="","",G51-$E51))</f>
        <v>18</v>
      </c>
      <c r="L51" s="1" t="n">
        <f aca="false">IF($E51="","",IF(H51="","",H51-$E51))</f>
        <v>46</v>
      </c>
      <c r="M51" s="1" t="str">
        <f aca="false">IF($E51="","",IF(I51="","",I51-$E51))</f>
        <v/>
      </c>
      <c r="N51" s="32" t="str">
        <f aca="false">IF(D51="pleines", "OUI","non")</f>
        <v>non</v>
      </c>
      <c r="O51" s="32" t="str">
        <f aca="false">IF(D51="pleines","lactation",IF(N51="oui","induction","pas de lait"))</f>
        <v>pas de lait</v>
      </c>
    </row>
    <row r="52" customFormat="false" ht="12.8" hidden="false" customHeight="false" outlineLevel="0" collapsed="false">
      <c r="A52" s="30" t="s">
        <v>112</v>
      </c>
      <c r="B52" s="26" t="n">
        <v>7</v>
      </c>
      <c r="C52" s="1" t="str">
        <f aca="false">VLOOKUP(B52,eleveur,2,FALSE())</f>
        <v>BOST</v>
      </c>
      <c r="D52" s="1" t="s">
        <v>17</v>
      </c>
      <c r="E52" s="31"/>
      <c r="F52" s="31"/>
      <c r="G52" s="31"/>
      <c r="H52" s="31"/>
      <c r="J52" s="1" t="str">
        <f aca="false">IF($E52="","",IF(F52="","",F52-$E52))</f>
        <v/>
      </c>
      <c r="K52" s="1" t="str">
        <f aca="false">IF($E52="","",IF(G52="","",G52-$E52))</f>
        <v/>
      </c>
      <c r="L52" s="1" t="str">
        <f aca="false">IF($E52="","",IF(H52="","",H52-$E52))</f>
        <v/>
      </c>
      <c r="M52" s="1" t="str">
        <f aca="false">IF($E52="","",IF(I52="","",I52-$E52))</f>
        <v/>
      </c>
      <c r="N52" s="32" t="str">
        <f aca="false">IF(D52="pleines", "OUI","non")</f>
        <v>OUI</v>
      </c>
      <c r="O52" s="32" t="str">
        <f aca="false">IF(D52="pleines","lactation",IF(N52="oui","induction","pas de lait"))</f>
        <v>lactation</v>
      </c>
    </row>
    <row r="53" customFormat="false" ht="12.8" hidden="false" customHeight="false" outlineLevel="0" collapsed="false">
      <c r="A53" s="30" t="s">
        <v>112</v>
      </c>
      <c r="B53" s="26" t="n">
        <v>7</v>
      </c>
      <c r="C53" s="1" t="str">
        <f aca="false">VLOOKUP(B53,eleveur,2,FALSE())</f>
        <v>BOST</v>
      </c>
      <c r="D53" s="1" t="s">
        <v>17</v>
      </c>
      <c r="E53" s="31"/>
      <c r="F53" s="31"/>
      <c r="G53" s="31"/>
      <c r="H53" s="31"/>
      <c r="J53" s="1" t="str">
        <f aca="false">IF($E53="","",IF(F53="","",F53-$E53))</f>
        <v/>
      </c>
      <c r="K53" s="1" t="str">
        <f aca="false">IF($E53="","",IF(G53="","",G53-$E53))</f>
        <v/>
      </c>
      <c r="L53" s="1" t="str">
        <f aca="false">IF($E53="","",IF(H53="","",H53-$E53))</f>
        <v/>
      </c>
      <c r="M53" s="1" t="str">
        <f aca="false">IF($E53="","",IF(I53="","",I53-$E53))</f>
        <v/>
      </c>
      <c r="N53" s="32" t="str">
        <f aca="false">IF(D53="pleines", "OUI","non")</f>
        <v>OUI</v>
      </c>
      <c r="O53" s="32" t="str">
        <f aca="false">IF(D53="pleines","lactation",IF(N53="oui","induction","pas de lait"))</f>
        <v>lactation</v>
      </c>
    </row>
    <row r="54" customFormat="false" ht="12.8" hidden="false" customHeight="false" outlineLevel="0" collapsed="false">
      <c r="A54" s="30" t="s">
        <v>112</v>
      </c>
      <c r="B54" s="26" t="n">
        <v>7</v>
      </c>
      <c r="C54" s="1" t="str">
        <f aca="false">VLOOKUP(B54,eleveur,2,FALSE())</f>
        <v>BOST</v>
      </c>
      <c r="D54" s="1" t="s">
        <v>17</v>
      </c>
      <c r="E54" s="31"/>
      <c r="F54" s="31"/>
      <c r="G54" s="31"/>
      <c r="H54" s="31"/>
      <c r="J54" s="1" t="str">
        <f aca="false">IF($E54="","",IF(F54="","",F54-$E54))</f>
        <v/>
      </c>
      <c r="K54" s="1" t="str">
        <f aca="false">IF($E54="","",IF(G54="","",G54-$E54))</f>
        <v/>
      </c>
      <c r="L54" s="1" t="str">
        <f aca="false">IF($E54="","",IF(H54="","",H54-$E54))</f>
        <v/>
      </c>
      <c r="M54" s="1" t="str">
        <f aca="false">IF($E54="","",IF(I54="","",I54-$E54))</f>
        <v/>
      </c>
      <c r="N54" s="32" t="str">
        <f aca="false">IF(D54="pleines", "OUI","non")</f>
        <v>OUI</v>
      </c>
      <c r="O54" s="32" t="str">
        <f aca="false">IF(D54="pleines","lactation",IF(N54="oui","induction","pas de lait"))</f>
        <v>lactation</v>
      </c>
    </row>
    <row r="55" customFormat="false" ht="12.8" hidden="false" customHeight="false" outlineLevel="0" collapsed="false">
      <c r="A55" s="30" t="s">
        <v>112</v>
      </c>
      <c r="B55" s="26" t="n">
        <v>7</v>
      </c>
      <c r="C55" s="1" t="str">
        <f aca="false">VLOOKUP(B55,eleveur,2,FALSE())</f>
        <v>BOST</v>
      </c>
      <c r="D55" s="1" t="s">
        <v>17</v>
      </c>
      <c r="E55" s="31"/>
      <c r="F55" s="31"/>
      <c r="G55" s="31"/>
      <c r="H55" s="31"/>
      <c r="J55" s="1" t="str">
        <f aca="false">IF($E55="","",IF(F55="","",F55-$E55))</f>
        <v/>
      </c>
      <c r="K55" s="1" t="str">
        <f aca="false">IF($E55="","",IF(G55="","",G55-$E55))</f>
        <v/>
      </c>
      <c r="L55" s="1" t="str">
        <f aca="false">IF($E55="","",IF(H55="","",H55-$E55))</f>
        <v/>
      </c>
      <c r="M55" s="1" t="str">
        <f aca="false">IF($E55="","",IF(I55="","",I55-$E55))</f>
        <v/>
      </c>
      <c r="N55" s="32" t="str">
        <f aca="false">IF(D55="pleines", "OUI","non")</f>
        <v>OUI</v>
      </c>
      <c r="O55" s="32" t="str">
        <f aca="false">IF(D55="pleines","lactation",IF(N55="oui","induction","pas de lait"))</f>
        <v>lactation</v>
      </c>
    </row>
    <row r="56" customFormat="false" ht="12.8" hidden="false" customHeight="false" outlineLevel="0" collapsed="false">
      <c r="A56" s="30" t="s">
        <v>112</v>
      </c>
      <c r="B56" s="26" t="n">
        <v>7</v>
      </c>
      <c r="C56" s="1" t="str">
        <f aca="false">VLOOKUP(B56,eleveur,2,FALSE())</f>
        <v>BOST</v>
      </c>
      <c r="D56" s="1" t="s">
        <v>17</v>
      </c>
      <c r="E56" s="31"/>
      <c r="F56" s="31"/>
      <c r="G56" s="31"/>
      <c r="H56" s="31"/>
      <c r="J56" s="1" t="str">
        <f aca="false">IF($E56="","",IF(F56="","",F56-$E56))</f>
        <v/>
      </c>
      <c r="K56" s="1" t="str">
        <f aca="false">IF($E56="","",IF(G56="","",G56-$E56))</f>
        <v/>
      </c>
      <c r="L56" s="1" t="str">
        <f aca="false">IF($E56="","",IF(H56="","",H56-$E56))</f>
        <v/>
      </c>
      <c r="M56" s="1" t="str">
        <f aca="false">IF($E56="","",IF(I56="","",I56-$E56))</f>
        <v/>
      </c>
      <c r="N56" s="32" t="str">
        <f aca="false">IF(D56="pleines", "OUI","non")</f>
        <v>OUI</v>
      </c>
      <c r="O56" s="32" t="str">
        <f aca="false">IF(D56="pleines","lactation",IF(N56="oui","induction","pas de lait"))</f>
        <v>lactation</v>
      </c>
    </row>
    <row r="57" customFormat="false" ht="12.8" hidden="false" customHeight="false" outlineLevel="0" collapsed="false">
      <c r="A57" s="30" t="n">
        <v>14054</v>
      </c>
      <c r="B57" s="26" t="n">
        <v>7</v>
      </c>
      <c r="C57" s="1" t="str">
        <f aca="false">VLOOKUP(B57,eleveur,2,FALSE())</f>
        <v>BOST</v>
      </c>
      <c r="D57" s="1" t="s">
        <v>15</v>
      </c>
      <c r="E57" s="31"/>
      <c r="F57" s="31"/>
      <c r="G57" s="31"/>
      <c r="H57" s="31"/>
      <c r="J57" s="1" t="str">
        <f aca="false">IF($E57="","",IF(F57="","",F57-$E57))</f>
        <v/>
      </c>
      <c r="K57" s="1" t="str">
        <f aca="false">IF($E57="","",IF(G57="","",G57-$E57))</f>
        <v/>
      </c>
      <c r="L57" s="1" t="str">
        <f aca="false">IF($E57="","",IF(H57="","",H57-$E57))</f>
        <v/>
      </c>
      <c r="M57" s="1" t="str">
        <f aca="false">IF($E57="","",IF(I57="","",I57-$E57))</f>
        <v/>
      </c>
      <c r="N57" s="32" t="str">
        <f aca="false">IF(D57="pleines", "OUI","non")</f>
        <v>non</v>
      </c>
      <c r="O57" s="32" t="str">
        <f aca="false">IF(D57="pleines","lactation",IF(N57="oui","induction","pas de lait"))</f>
        <v>pas de lait</v>
      </c>
    </row>
    <row r="58" customFormat="false" ht="12.8" hidden="false" customHeight="false" outlineLevel="0" collapsed="false">
      <c r="A58" s="30" t="n">
        <v>14077</v>
      </c>
      <c r="B58" s="26" t="n">
        <v>7</v>
      </c>
      <c r="C58" s="1" t="str">
        <f aca="false">VLOOKUP(B58,eleveur,2,FALSE())</f>
        <v>BOST</v>
      </c>
      <c r="D58" s="1" t="s">
        <v>15</v>
      </c>
      <c r="E58" s="31"/>
      <c r="F58" s="31"/>
      <c r="G58" s="31"/>
      <c r="H58" s="31"/>
      <c r="J58" s="1" t="str">
        <f aca="false">IF($E58="","",IF(F58="","",F58-$E58))</f>
        <v/>
      </c>
      <c r="K58" s="1" t="str">
        <f aca="false">IF($E58="","",IF(G58="","",G58-$E58))</f>
        <v/>
      </c>
      <c r="L58" s="1" t="str">
        <f aca="false">IF($E58="","",IF(H58="","",H58-$E58))</f>
        <v/>
      </c>
      <c r="M58" s="1" t="str">
        <f aca="false">IF($E58="","",IF(I58="","",I58-$E58))</f>
        <v/>
      </c>
      <c r="N58" s="32" t="str">
        <f aca="false">IF(D58="pleines", "OUI","non")</f>
        <v>non</v>
      </c>
      <c r="O58" s="32" t="str">
        <f aca="false">IF(D58="pleines","lactation",IF(N58="oui","induction","pas de lait"))</f>
        <v>pas de lait</v>
      </c>
    </row>
    <row r="59" customFormat="false" ht="12.8" hidden="false" customHeight="false" outlineLevel="0" collapsed="false">
      <c r="A59" s="30" t="n">
        <v>17028</v>
      </c>
      <c r="B59" s="26" t="n">
        <v>7</v>
      </c>
      <c r="C59" s="1" t="str">
        <f aca="false">VLOOKUP(B59,eleveur,2,FALSE())</f>
        <v>BOST</v>
      </c>
      <c r="D59" s="1" t="s">
        <v>15</v>
      </c>
      <c r="E59" s="31"/>
      <c r="F59" s="31"/>
      <c r="G59" s="31"/>
      <c r="H59" s="31"/>
      <c r="J59" s="1" t="str">
        <f aca="false">IF($E59="","",IF(F59="","",F59-$E59))</f>
        <v/>
      </c>
      <c r="K59" s="1" t="str">
        <f aca="false">IF($E59="","",IF(G59="","",G59-$E59))</f>
        <v/>
      </c>
      <c r="L59" s="1" t="str">
        <f aca="false">IF($E59="","",IF(H59="","",H59-$E59))</f>
        <v/>
      </c>
      <c r="M59" s="1" t="str">
        <f aca="false">IF($E59="","",IF(I59="","",I59-$E59))</f>
        <v/>
      </c>
      <c r="N59" s="32" t="str">
        <f aca="false">IF(D59="pleines", "OUI","non")</f>
        <v>non</v>
      </c>
      <c r="O59" s="32" t="str">
        <f aca="false">IF(D59="pleines","lactation",IF(N59="oui","induction","pas de lait"))</f>
        <v>pas de lait</v>
      </c>
    </row>
    <row r="60" customFormat="false" ht="12.8" hidden="false" customHeight="false" outlineLevel="0" collapsed="false">
      <c r="A60" s="30" t="n">
        <v>17211</v>
      </c>
      <c r="B60" s="26" t="n">
        <v>7</v>
      </c>
      <c r="C60" s="1" t="str">
        <f aca="false">VLOOKUP(B60,eleveur,2,FALSE())</f>
        <v>BOST</v>
      </c>
      <c r="D60" s="1" t="s">
        <v>15</v>
      </c>
      <c r="E60" s="31"/>
      <c r="F60" s="31"/>
      <c r="G60" s="31"/>
      <c r="H60" s="31"/>
      <c r="J60" s="1" t="str">
        <f aca="false">IF($E60="","",IF(F60="","",F60-$E60))</f>
        <v/>
      </c>
      <c r="K60" s="1" t="str">
        <f aca="false">IF($E60="","",IF(G60="","",G60-$E60))</f>
        <v/>
      </c>
      <c r="L60" s="1" t="str">
        <f aca="false">IF($E60="","",IF(H60="","",H60-$E60))</f>
        <v/>
      </c>
      <c r="M60" s="1" t="str">
        <f aca="false">IF($E60="","",IF(I60="","",I60-$E60))</f>
        <v/>
      </c>
      <c r="N60" s="32" t="str">
        <f aca="false">IF(D60="pleines", "OUI","non")</f>
        <v>non</v>
      </c>
      <c r="O60" s="32" t="str">
        <f aca="false">IF(D60="pleines","lactation",IF(N60="oui","induction","pas de lait"))</f>
        <v>pas de lait</v>
      </c>
    </row>
    <row r="61" customFormat="false" ht="12.8" hidden="false" customHeight="false" outlineLevel="0" collapsed="false">
      <c r="A61" s="30" t="n">
        <v>17227</v>
      </c>
      <c r="B61" s="26" t="n">
        <v>7</v>
      </c>
      <c r="C61" s="1" t="str">
        <f aca="false">VLOOKUP(B61,eleveur,2,FALSE())</f>
        <v>BOST</v>
      </c>
      <c r="D61" s="1" t="s">
        <v>15</v>
      </c>
      <c r="E61" s="31"/>
      <c r="F61" s="31"/>
      <c r="G61" s="31"/>
      <c r="H61" s="31"/>
      <c r="J61" s="1" t="str">
        <f aca="false">IF($E61="","",IF(F61="","",F61-$E61))</f>
        <v/>
      </c>
      <c r="K61" s="1" t="str">
        <f aca="false">IF($E61="","",IF(G61="","",G61-$E61))</f>
        <v/>
      </c>
      <c r="L61" s="1" t="str">
        <f aca="false">IF($E61="","",IF(H61="","",H61-$E61))</f>
        <v/>
      </c>
      <c r="M61" s="1" t="str">
        <f aca="false">IF($E61="","",IF(I61="","",I61-$E61))</f>
        <v/>
      </c>
      <c r="N61" s="32" t="str">
        <f aca="false">IF(D61="pleines", "OUI","non")</f>
        <v>non</v>
      </c>
      <c r="O61" s="32" t="str">
        <f aca="false">IF(D61="pleines","lactation",IF(N61="oui","induction","pas de lait"))</f>
        <v>pas de lait</v>
      </c>
    </row>
    <row r="62" customFormat="false" ht="12.8" hidden="false" customHeight="false" outlineLevel="0" collapsed="false">
      <c r="A62" s="30" t="n">
        <v>18214</v>
      </c>
      <c r="B62" s="26" t="n">
        <v>7</v>
      </c>
      <c r="C62" s="1" t="str">
        <f aca="false">VLOOKUP(B62,eleveur,2,FALSE())</f>
        <v>BOST</v>
      </c>
      <c r="D62" s="1" t="s">
        <v>15</v>
      </c>
      <c r="E62" s="31"/>
      <c r="F62" s="31"/>
      <c r="G62" s="31"/>
      <c r="H62" s="31"/>
      <c r="J62" s="1" t="str">
        <f aca="false">IF($E62="","",IF(F62="","",F62-$E62))</f>
        <v/>
      </c>
      <c r="K62" s="1" t="str">
        <f aca="false">IF($E62="","",IF(G62="","",G62-$E62))</f>
        <v/>
      </c>
      <c r="L62" s="1" t="str">
        <f aca="false">IF($E62="","",IF(H62="","",H62-$E62))</f>
        <v/>
      </c>
      <c r="M62" s="1" t="str">
        <f aca="false">IF($E62="","",IF(I62="","",I62-$E62))</f>
        <v/>
      </c>
      <c r="N62" s="32" t="str">
        <f aca="false">IF(D62="pleines", "OUI","non")</f>
        <v>non</v>
      </c>
      <c r="O62" s="32" t="str">
        <f aca="false">IF(D62="pleines","lactation",IF(N62="oui","induction","pas de lait"))</f>
        <v>pas de lait</v>
      </c>
    </row>
    <row r="63" customFormat="false" ht="12.8" hidden="false" customHeight="false" outlineLevel="0" collapsed="false">
      <c r="A63" s="30" t="n">
        <v>19256</v>
      </c>
      <c r="B63" s="26" t="n">
        <v>7</v>
      </c>
      <c r="C63" s="1" t="str">
        <f aca="false">VLOOKUP(B63,eleveur,2,FALSE())</f>
        <v>BOST</v>
      </c>
      <c r="D63" s="1" t="s">
        <v>15</v>
      </c>
      <c r="E63" s="31"/>
      <c r="F63" s="31"/>
      <c r="G63" s="31"/>
      <c r="H63" s="31"/>
      <c r="J63" s="1" t="str">
        <f aca="false">IF($E63="","",IF(F63="","",F63-$E63))</f>
        <v/>
      </c>
      <c r="K63" s="1" t="str">
        <f aca="false">IF($E63="","",IF(G63="","",G63-$E63))</f>
        <v/>
      </c>
      <c r="L63" s="1" t="str">
        <f aca="false">IF($E63="","",IF(H63="","",H63-$E63))</f>
        <v/>
      </c>
      <c r="M63" s="1" t="str">
        <f aca="false">IF($E63="","",IF(I63="","",I63-$E63))</f>
        <v/>
      </c>
      <c r="N63" s="32" t="str">
        <f aca="false">IF(D63="pleines", "OUI","non")</f>
        <v>non</v>
      </c>
      <c r="O63" s="32" t="str">
        <f aca="false">IF(D63="pleines","lactation",IF(N63="oui","induction","pas de lait"))</f>
        <v>pas de lait</v>
      </c>
    </row>
    <row r="64" customFormat="false" ht="12.8" hidden="false" customHeight="false" outlineLevel="0" collapsed="false">
      <c r="A64" s="30" t="n">
        <v>17150</v>
      </c>
      <c r="B64" s="34" t="n">
        <v>8</v>
      </c>
      <c r="C64" s="1" t="str">
        <f aca="false">VLOOKUP(B64,eleveur,2,FALSE())</f>
        <v>BRUNET</v>
      </c>
      <c r="D64" s="1" t="s">
        <v>17</v>
      </c>
      <c r="E64" s="31" t="n">
        <v>44590</v>
      </c>
      <c r="F64" s="31" t="n">
        <v>44573</v>
      </c>
      <c r="G64" s="31" t="n">
        <v>44603</v>
      </c>
      <c r="H64" s="31"/>
      <c r="J64" s="1" t="n">
        <f aca="false">IF($E64="","",IF(F64="","",F64-$E64))</f>
        <v>-17</v>
      </c>
      <c r="K64" s="1" t="n">
        <f aca="false">IF($E64="","",IF(G64="","",G64-$E64))</f>
        <v>13</v>
      </c>
      <c r="L64" s="1" t="str">
        <f aca="false">IF($E64="","",IF(H64="","",H64-$E64))</f>
        <v/>
      </c>
      <c r="M64" s="1" t="str">
        <f aca="false">IF($E64="","",IF(I64="","",I64-$E64))</f>
        <v/>
      </c>
      <c r="N64" s="32" t="str">
        <f aca="false">IF(D64="pleines", "OUI","non")</f>
        <v>OUI</v>
      </c>
      <c r="O64" s="32" t="str">
        <f aca="false">IF(D64="pleines","lactation",IF(N64="oui","induction","pas de lait"))</f>
        <v>lactation</v>
      </c>
    </row>
    <row r="65" customFormat="false" ht="12.8" hidden="false" customHeight="false" outlineLevel="0" collapsed="false">
      <c r="A65" s="35" t="n">
        <v>30007</v>
      </c>
      <c r="B65" s="34" t="n">
        <v>8</v>
      </c>
      <c r="C65" s="1" t="str">
        <f aca="false">VLOOKUP(B65,eleveur,2,FALSE())</f>
        <v>BRUNET</v>
      </c>
      <c r="D65" s="1" t="s">
        <v>17</v>
      </c>
      <c r="E65" s="31" t="n">
        <v>44591</v>
      </c>
      <c r="F65" s="31" t="n">
        <v>44573</v>
      </c>
      <c r="G65" s="31" t="n">
        <v>44603</v>
      </c>
      <c r="H65" s="31"/>
      <c r="J65" s="1" t="n">
        <f aca="false">IF($E65="","",IF(F65="","",F65-$E65))</f>
        <v>-18</v>
      </c>
      <c r="K65" s="1" t="n">
        <f aca="false">IF($E65="","",IF(G65="","",G65-$E65))</f>
        <v>12</v>
      </c>
      <c r="L65" s="1" t="str">
        <f aca="false">IF($E65="","",IF(H65="","",H65-$E65))</f>
        <v/>
      </c>
      <c r="M65" s="1" t="str">
        <f aca="false">IF($E65="","",IF(I65="","",I65-$E65))</f>
        <v/>
      </c>
      <c r="N65" s="32" t="str">
        <f aca="false">IF(D65="pleines", "OUI","non")</f>
        <v>OUI</v>
      </c>
      <c r="O65" s="32" t="str">
        <f aca="false">IF(D65="pleines","lactation",IF(N65="oui","induction","pas de lait"))</f>
        <v>lactation</v>
      </c>
    </row>
    <row r="66" customFormat="false" ht="12.8" hidden="false" customHeight="false" outlineLevel="0" collapsed="false">
      <c r="A66" s="30" t="n">
        <v>30011</v>
      </c>
      <c r="B66" s="34" t="n">
        <v>8</v>
      </c>
      <c r="C66" s="1" t="str">
        <f aca="false">VLOOKUP(B66,eleveur,2,FALSE())</f>
        <v>BRUNET</v>
      </c>
      <c r="D66" s="1" t="s">
        <v>17</v>
      </c>
      <c r="E66" s="31" t="n">
        <v>44589</v>
      </c>
      <c r="F66" s="31" t="n">
        <v>44573</v>
      </c>
      <c r="G66" s="31" t="n">
        <v>44603</v>
      </c>
      <c r="H66" s="31"/>
      <c r="J66" s="1" t="n">
        <f aca="false">IF($E66="","",IF(F66="","",F66-$E66))</f>
        <v>-16</v>
      </c>
      <c r="K66" s="1" t="n">
        <f aca="false">IF($E66="","",IF(G66="","",G66-$E66))</f>
        <v>14</v>
      </c>
      <c r="L66" s="1" t="str">
        <f aca="false">IF($E66="","",IF(H66="","",H66-$E66))</f>
        <v/>
      </c>
      <c r="M66" s="1" t="str">
        <f aca="false">IF($E66="","",IF(I66="","",I66-$E66))</f>
        <v/>
      </c>
      <c r="N66" s="32" t="str">
        <f aca="false">IF(D66="pleines", "OUI","non")</f>
        <v>OUI</v>
      </c>
      <c r="O66" s="32" t="str">
        <f aca="false">IF(D66="pleines","lactation",IF(N66="oui","induction","pas de lait"))</f>
        <v>lactation</v>
      </c>
    </row>
    <row r="67" customFormat="false" ht="12.8" hidden="false" customHeight="false" outlineLevel="0" collapsed="false">
      <c r="A67" s="30" t="n">
        <v>51032</v>
      </c>
      <c r="B67" s="34" t="n">
        <v>8</v>
      </c>
      <c r="C67" s="1" t="str">
        <f aca="false">VLOOKUP(B67,eleveur,2,FALSE())</f>
        <v>BRUNET</v>
      </c>
      <c r="D67" s="1" t="s">
        <v>17</v>
      </c>
      <c r="E67" s="31" t="n">
        <v>44588</v>
      </c>
      <c r="F67" s="31" t="n">
        <v>44573</v>
      </c>
      <c r="G67" s="31" t="n">
        <v>44603</v>
      </c>
      <c r="H67" s="31"/>
      <c r="J67" s="1" t="n">
        <f aca="false">IF($E67="","",IF(F67="","",F67-$E67))</f>
        <v>-15</v>
      </c>
      <c r="K67" s="1" t="n">
        <f aca="false">IF($E67="","",IF(G67="","",G67-$E67))</f>
        <v>15</v>
      </c>
      <c r="L67" s="1" t="str">
        <f aca="false">IF($E67="","",IF(H67="","",H67-$E67))</f>
        <v/>
      </c>
      <c r="M67" s="1" t="str">
        <f aca="false">IF($E67="","",IF(I67="","",I67-$E67))</f>
        <v/>
      </c>
      <c r="N67" s="32" t="str">
        <f aca="false">IF(D67="pleines", "OUI","non")</f>
        <v>OUI</v>
      </c>
      <c r="O67" s="32" t="str">
        <f aca="false">IF(D67="pleines","lactation",IF(N67="oui","induction","pas de lait"))</f>
        <v>lactation</v>
      </c>
    </row>
    <row r="68" customFormat="false" ht="12.8" hidden="false" customHeight="false" outlineLevel="0" collapsed="false">
      <c r="A68" s="30" t="n">
        <v>60074</v>
      </c>
      <c r="B68" s="34" t="n">
        <v>8</v>
      </c>
      <c r="C68" s="1" t="str">
        <f aca="false">VLOOKUP(B68,eleveur,2,FALSE())</f>
        <v>BRUNET</v>
      </c>
      <c r="D68" s="1" t="s">
        <v>17</v>
      </c>
      <c r="E68" s="31" t="n">
        <v>44593</v>
      </c>
      <c r="F68" s="31" t="n">
        <v>44573</v>
      </c>
      <c r="G68" s="31" t="n">
        <v>44603</v>
      </c>
      <c r="H68" s="31"/>
      <c r="J68" s="1" t="n">
        <f aca="false">IF($E68="","",IF(F68="","",F68-$E68))</f>
        <v>-20</v>
      </c>
      <c r="K68" s="1" t="n">
        <f aca="false">IF($E68="","",IF(G68="","",G68-$E68))</f>
        <v>10</v>
      </c>
      <c r="L68" s="1" t="str">
        <f aca="false">IF($E68="","",IF(H68="","",H68-$E68))</f>
        <v/>
      </c>
      <c r="M68" s="1" t="str">
        <f aca="false">IF($E68="","",IF(I68="","",I68-$E68))</f>
        <v/>
      </c>
      <c r="N68" s="32" t="str">
        <f aca="false">IF(D68="pleines", "OUI","non")</f>
        <v>OUI</v>
      </c>
      <c r="O68" s="32" t="str">
        <f aca="false">IF(D68="pleines","lactation",IF(N68="oui","induction","pas de lait"))</f>
        <v>lactation</v>
      </c>
    </row>
    <row r="69" customFormat="false" ht="12.8" hidden="false" customHeight="false" outlineLevel="0" collapsed="false">
      <c r="A69" s="30" t="n">
        <v>60494</v>
      </c>
      <c r="B69" s="34" t="n">
        <v>8</v>
      </c>
      <c r="C69" s="1" t="str">
        <f aca="false">VLOOKUP(B69,eleveur,2,FALSE())</f>
        <v>BRUNET</v>
      </c>
      <c r="D69" s="1" t="s">
        <v>17</v>
      </c>
      <c r="E69" s="31" t="n">
        <v>44583</v>
      </c>
      <c r="F69" s="31" t="n">
        <v>44573</v>
      </c>
      <c r="G69" s="31" t="n">
        <v>44603</v>
      </c>
      <c r="H69" s="31"/>
      <c r="J69" s="1" t="n">
        <f aca="false">IF($E69="","",IF(F69="","",F69-$E69))</f>
        <v>-10</v>
      </c>
      <c r="K69" s="1" t="n">
        <f aca="false">IF($E69="","",IF(G69="","",G69-$E69))</f>
        <v>20</v>
      </c>
      <c r="L69" s="1" t="str">
        <f aca="false">IF($E69="","",IF(H69="","",H69-$E69))</f>
        <v/>
      </c>
      <c r="M69" s="1" t="str">
        <f aca="false">IF($E69="","",IF(I69="","",I69-$E69))</f>
        <v/>
      </c>
      <c r="N69" s="32" t="str">
        <f aca="false">IF(D69="pleines", "OUI","non")</f>
        <v>OUI</v>
      </c>
      <c r="O69" s="32" t="str">
        <f aca="false">IF(D69="pleines","lactation",IF(N69="oui","induction","pas de lait"))</f>
        <v>lactation</v>
      </c>
    </row>
    <row r="70" customFormat="false" ht="12.8" hidden="false" customHeight="false" outlineLevel="0" collapsed="false">
      <c r="A70" s="35" t="n">
        <v>40049</v>
      </c>
      <c r="B70" s="34" t="n">
        <v>8</v>
      </c>
      <c r="C70" s="1" t="str">
        <f aca="false">VLOOKUP(B70,eleveur,2,FALSE())</f>
        <v>BRUNET</v>
      </c>
      <c r="D70" s="1" t="s">
        <v>15</v>
      </c>
      <c r="E70" s="31" t="n">
        <v>44587</v>
      </c>
      <c r="F70" s="31" t="n">
        <v>44573</v>
      </c>
      <c r="G70" s="31" t="n">
        <v>44603</v>
      </c>
      <c r="H70" s="31"/>
      <c r="J70" s="1" t="n">
        <f aca="false">IF($E70="","",IF(F70="","",F70-$E70))</f>
        <v>-14</v>
      </c>
      <c r="K70" s="1" t="n">
        <f aca="false">IF($E70="","",IF(G70="","",G70-$E70))</f>
        <v>16</v>
      </c>
      <c r="L70" s="1" t="str">
        <f aca="false">IF($E70="","",IF(H70="","",H70-$E70))</f>
        <v/>
      </c>
      <c r="M70" s="1" t="str">
        <f aca="false">IF($E70="","",IF(I70="","",I70-$E70))</f>
        <v/>
      </c>
      <c r="N70" s="32" t="str">
        <f aca="false">IF(D70="pleines", "OUI","non")</f>
        <v>non</v>
      </c>
      <c r="O70" s="32" t="str">
        <f aca="false">IF(D70="pleines","lactation",IF(N70="oui","induction","pas de lait"))</f>
        <v>pas de lait</v>
      </c>
    </row>
    <row r="71" customFormat="false" ht="12.8" hidden="false" customHeight="false" outlineLevel="0" collapsed="false">
      <c r="A71" s="35" t="n">
        <v>40050</v>
      </c>
      <c r="B71" s="34" t="n">
        <v>8</v>
      </c>
      <c r="C71" s="1" t="str">
        <f aca="false">VLOOKUP(B71,eleveur,2,FALSE())</f>
        <v>BRUNET</v>
      </c>
      <c r="D71" s="1" t="s">
        <v>15</v>
      </c>
      <c r="E71" s="31" t="n">
        <v>44587</v>
      </c>
      <c r="F71" s="31" t="n">
        <v>44573</v>
      </c>
      <c r="G71" s="31" t="n">
        <v>44603</v>
      </c>
      <c r="H71" s="31"/>
      <c r="J71" s="1" t="n">
        <f aca="false">IF($E71="","",IF(F71="","",F71-$E71))</f>
        <v>-14</v>
      </c>
      <c r="K71" s="1" t="n">
        <f aca="false">IF($E71="","",IF(G71="","",G71-$E71))</f>
        <v>16</v>
      </c>
      <c r="L71" s="1" t="str">
        <f aca="false">IF($E71="","",IF(H71="","",H71-$E71))</f>
        <v/>
      </c>
      <c r="M71" s="1" t="str">
        <f aca="false">IF($E71="","",IF(I71="","",I71-$E71))</f>
        <v/>
      </c>
      <c r="N71" s="32" t="s">
        <v>111</v>
      </c>
      <c r="O71" s="32" t="str">
        <f aca="false">IF(D71="pleines","lactation",IF(N71="oui","induction","pas de lait"))</f>
        <v>induction</v>
      </c>
    </row>
    <row r="72" customFormat="false" ht="12.8" hidden="false" customHeight="false" outlineLevel="0" collapsed="false">
      <c r="A72" s="35" t="n">
        <v>51003</v>
      </c>
      <c r="B72" s="34" t="n">
        <v>8</v>
      </c>
      <c r="C72" s="1" t="str">
        <f aca="false">VLOOKUP(B72,eleveur,2,FALSE())</f>
        <v>BRUNET</v>
      </c>
      <c r="D72" s="1" t="s">
        <v>15</v>
      </c>
      <c r="E72" s="31" t="n">
        <v>44587</v>
      </c>
      <c r="F72" s="31" t="n">
        <v>44573</v>
      </c>
      <c r="G72" s="31" t="n">
        <v>44603</v>
      </c>
      <c r="H72" s="31"/>
      <c r="J72" s="1" t="n">
        <f aca="false">IF($E72="","",IF(F72="","",F72-$E72))</f>
        <v>-14</v>
      </c>
      <c r="K72" s="1" t="n">
        <f aca="false">IF($E72="","",IF(G72="","",G72-$E72))</f>
        <v>16</v>
      </c>
      <c r="L72" s="1" t="str">
        <f aca="false">IF($E72="","",IF(H72="","",H72-$E72))</f>
        <v/>
      </c>
      <c r="M72" s="1" t="str">
        <f aca="false">IF($E72="","",IF(I72="","",I72-$E72))</f>
        <v/>
      </c>
      <c r="N72" s="32" t="s">
        <v>111</v>
      </c>
      <c r="O72" s="32" t="str">
        <f aca="false">IF(D72="pleines","lactation",IF(N72="oui","induction","pas de lait"))</f>
        <v>induction</v>
      </c>
    </row>
    <row r="73" customFormat="false" ht="12.8" hidden="false" customHeight="false" outlineLevel="0" collapsed="false">
      <c r="A73" s="35" t="n">
        <v>51063</v>
      </c>
      <c r="B73" s="34" t="n">
        <v>8</v>
      </c>
      <c r="C73" s="1" t="str">
        <f aca="false">VLOOKUP(B73,eleveur,2,FALSE())</f>
        <v>BRUNET</v>
      </c>
      <c r="D73" s="1" t="s">
        <v>17</v>
      </c>
      <c r="E73" s="31" t="n">
        <v>44587</v>
      </c>
      <c r="F73" s="31" t="n">
        <v>44573</v>
      </c>
      <c r="G73" s="31" t="n">
        <v>44603</v>
      </c>
      <c r="H73" s="31"/>
      <c r="J73" s="1" t="n">
        <f aca="false">IF($E73="","",IF(F73="","",F73-$E73))</f>
        <v>-14</v>
      </c>
      <c r="K73" s="1" t="n">
        <f aca="false">IF($E73="","",IF(G73="","",G73-$E73))</f>
        <v>16</v>
      </c>
      <c r="L73" s="1" t="str">
        <f aca="false">IF($E73="","",IF(H73="","",H73-$E73))</f>
        <v/>
      </c>
      <c r="M73" s="1" t="str">
        <f aca="false">IF($E73="","",IF(I73="","",I73-$E73))</f>
        <v/>
      </c>
      <c r="N73" s="32" t="str">
        <f aca="false">IF(D73="pleines", "OUI","non")</f>
        <v>OUI</v>
      </c>
      <c r="O73" s="32" t="str">
        <f aca="false">IF(D73="pleines","lactation",IF(N73="oui","induction","pas de lait"))</f>
        <v>lactation</v>
      </c>
    </row>
    <row r="74" customFormat="false" ht="13.2" hidden="false" customHeight="false" outlineLevel="0" collapsed="false">
      <c r="A74" s="30"/>
    </row>
    <row r="75" customFormat="false" ht="13.2" hidden="false" customHeight="false" outlineLevel="0" collapsed="false">
      <c r="A75" s="30"/>
    </row>
    <row r="76" customFormat="false" ht="13.2" hidden="false" customHeight="false" outlineLevel="0" collapsed="false">
      <c r="A76" s="30"/>
    </row>
    <row r="77" customFormat="false" ht="13.2" hidden="false" customHeight="false" outlineLevel="0" collapsed="false">
      <c r="A77" s="30"/>
    </row>
    <row r="78" customFormat="false" ht="13.2" hidden="false" customHeight="false" outlineLevel="0" collapsed="false">
      <c r="A78" s="30"/>
    </row>
    <row r="79" customFormat="false" ht="13.2" hidden="false" customHeight="false" outlineLevel="0" collapsed="false">
      <c r="A79" s="30"/>
    </row>
    <row r="80" customFormat="false" ht="13.2" hidden="false" customHeight="false" outlineLevel="0" collapsed="false">
      <c r="A80" s="30"/>
    </row>
    <row r="81" customFormat="false" ht="13.2" hidden="false" customHeight="false" outlineLevel="0" collapsed="false">
      <c r="A81" s="30"/>
    </row>
    <row r="82" customFormat="false" ht="13.2" hidden="false" customHeight="false" outlineLevel="0" collapsed="false">
      <c r="A82" s="30"/>
    </row>
    <row r="83" customFormat="false" ht="13.2" hidden="false" customHeight="false" outlineLevel="0" collapsed="false">
      <c r="A83" s="30"/>
    </row>
    <row r="84" customFormat="false" ht="13.2" hidden="false" customHeight="false" outlineLevel="0" collapsed="false">
      <c r="A84" s="30"/>
    </row>
    <row r="85" customFormat="false" ht="13.2" hidden="false" customHeight="false" outlineLevel="0" collapsed="false">
      <c r="A85" s="30"/>
    </row>
    <row r="86" customFormat="false" ht="13.2" hidden="false" customHeight="false" outlineLevel="0" collapsed="false">
      <c r="A86" s="30"/>
    </row>
    <row r="87" customFormat="false" ht="13.2" hidden="false" customHeight="false" outlineLevel="0" collapsed="false">
      <c r="A87" s="30"/>
    </row>
    <row r="88" customFormat="false" ht="13.2" hidden="false" customHeight="false" outlineLevel="0" collapsed="false">
      <c r="A88" s="30"/>
    </row>
    <row r="89" customFormat="false" ht="13.2" hidden="false" customHeight="false" outlineLevel="0" collapsed="false">
      <c r="A89" s="30"/>
    </row>
    <row r="90" customFormat="false" ht="13.2" hidden="false" customHeight="false" outlineLevel="0" collapsed="false">
      <c r="A90" s="30"/>
    </row>
    <row r="91" customFormat="false" ht="13.2" hidden="false" customHeight="false" outlineLevel="0" collapsed="false">
      <c r="A91" s="30"/>
    </row>
    <row r="92" customFormat="false" ht="13.2" hidden="false" customHeight="false" outlineLevel="0" collapsed="false">
      <c r="A92" s="30"/>
    </row>
    <row r="93" customFormat="false" ht="13.2" hidden="false" customHeight="false" outlineLevel="0" collapsed="false">
      <c r="A93" s="30"/>
    </row>
    <row r="94" customFormat="false" ht="13.2" hidden="false" customHeight="false" outlineLevel="0" collapsed="false">
      <c r="A94" s="30"/>
    </row>
    <row r="95" customFormat="false" ht="13.2" hidden="false" customHeight="false" outlineLevel="0" collapsed="false">
      <c r="A95" s="30"/>
    </row>
    <row r="96" customFormat="false" ht="13.2" hidden="false" customHeight="false" outlineLevel="0" collapsed="false">
      <c r="A96" s="30"/>
    </row>
    <row r="97" customFormat="false" ht="13.2" hidden="false" customHeight="false" outlineLevel="0" collapsed="false">
      <c r="A97" s="30"/>
    </row>
    <row r="98" customFormat="false" ht="13.2" hidden="false" customHeight="false" outlineLevel="0" collapsed="false">
      <c r="A98" s="30"/>
    </row>
    <row r="99" customFormat="false" ht="13.2" hidden="false" customHeight="false" outlineLevel="0" collapsed="false">
      <c r="A99" s="30"/>
    </row>
    <row r="100" customFormat="false" ht="13.2" hidden="false" customHeight="false" outlineLevel="0" collapsed="false">
      <c r="A100" s="30"/>
    </row>
    <row r="101" customFormat="false" ht="13.2" hidden="false" customHeight="false" outlineLevel="0" collapsed="false">
      <c r="A101" s="30"/>
    </row>
    <row r="102" customFormat="false" ht="13.2" hidden="false" customHeight="false" outlineLevel="0" collapsed="false">
      <c r="A102" s="30"/>
    </row>
    <row r="103" customFormat="false" ht="13.2" hidden="false" customHeight="false" outlineLevel="0" collapsed="false">
      <c r="A103" s="30"/>
    </row>
    <row r="104" customFormat="false" ht="13.2" hidden="false" customHeight="false" outlineLevel="0" collapsed="false">
      <c r="A104" s="30"/>
    </row>
    <row r="105" customFormat="false" ht="13.2" hidden="false" customHeight="false" outlineLevel="0" collapsed="false">
      <c r="A105" s="30"/>
    </row>
    <row r="106" customFormat="false" ht="13.2" hidden="false" customHeight="false" outlineLevel="0" collapsed="false">
      <c r="A106" s="30"/>
    </row>
    <row r="107" customFormat="false" ht="13.2" hidden="false" customHeight="false" outlineLevel="0" collapsed="false">
      <c r="A107" s="30"/>
    </row>
    <row r="108" customFormat="false" ht="13.2" hidden="false" customHeight="false" outlineLevel="0" collapsed="false">
      <c r="A108" s="30"/>
    </row>
    <row r="109" customFormat="false" ht="13.2" hidden="false" customHeight="false" outlineLevel="0" collapsed="false">
      <c r="A109" s="30"/>
    </row>
    <row r="110" customFormat="false" ht="13.2" hidden="false" customHeight="false" outlineLevel="0" collapsed="false">
      <c r="A110" s="30"/>
    </row>
    <row r="111" customFormat="false" ht="13.2" hidden="false" customHeight="false" outlineLevel="0" collapsed="false">
      <c r="A111" s="30"/>
    </row>
    <row r="112" customFormat="false" ht="13.2" hidden="false" customHeight="false" outlineLevel="0" collapsed="false">
      <c r="A112" s="30"/>
    </row>
    <row r="113" customFormat="false" ht="13.2" hidden="false" customHeight="false" outlineLevel="0" collapsed="false">
      <c r="A113" s="30"/>
    </row>
    <row r="114" customFormat="false" ht="13.2" hidden="false" customHeight="false" outlineLevel="0" collapsed="false">
      <c r="A114" s="30"/>
    </row>
    <row r="115" customFormat="false" ht="13.2" hidden="false" customHeight="false" outlineLevel="0" collapsed="false">
      <c r="A115" s="30"/>
    </row>
    <row r="116" customFormat="false" ht="13.2" hidden="false" customHeight="false" outlineLevel="0" collapsed="false">
      <c r="A116" s="30"/>
    </row>
    <row r="117" customFormat="false" ht="13.2" hidden="false" customHeight="false" outlineLevel="0" collapsed="false">
      <c r="A117" s="30"/>
    </row>
    <row r="118" customFormat="false" ht="13.2" hidden="false" customHeight="false" outlineLevel="0" collapsed="false">
      <c r="A118" s="30"/>
    </row>
    <row r="119" customFormat="false" ht="13.2" hidden="false" customHeight="false" outlineLevel="0" collapsed="false">
      <c r="A119" s="30"/>
    </row>
    <row r="120" customFormat="false" ht="13.2" hidden="false" customHeight="false" outlineLevel="0" collapsed="false">
      <c r="A120" s="30"/>
    </row>
    <row r="121" customFormat="false" ht="13.2" hidden="false" customHeight="false" outlineLevel="0" collapsed="false">
      <c r="A121" s="30"/>
    </row>
    <row r="122" customFormat="false" ht="13.2" hidden="false" customHeight="false" outlineLevel="0" collapsed="false">
      <c r="A122" s="30"/>
    </row>
    <row r="123" customFormat="false" ht="13.2" hidden="false" customHeight="false" outlineLevel="0" collapsed="false">
      <c r="A123" s="30"/>
    </row>
    <row r="124" customFormat="false" ht="13.2" hidden="false" customHeight="false" outlineLevel="0" collapsed="false">
      <c r="A124" s="30"/>
    </row>
    <row r="125" customFormat="false" ht="13.2" hidden="false" customHeight="false" outlineLevel="0" collapsed="false">
      <c r="A125" s="30"/>
    </row>
    <row r="126" customFormat="false" ht="13.2" hidden="false" customHeight="false" outlineLevel="0" collapsed="false">
      <c r="A126" s="30"/>
    </row>
    <row r="127" customFormat="false" ht="13.2" hidden="false" customHeight="false" outlineLevel="0" collapsed="false">
      <c r="A127" s="30"/>
    </row>
    <row r="128" customFormat="false" ht="13.2" hidden="false" customHeight="false" outlineLevel="0" collapsed="false">
      <c r="A128" s="30"/>
    </row>
    <row r="129" customFormat="false" ht="13.2" hidden="false" customHeight="false" outlineLevel="0" collapsed="false">
      <c r="A129" s="30"/>
    </row>
    <row r="130" customFormat="false" ht="13.2" hidden="false" customHeight="false" outlineLevel="0" collapsed="false">
      <c r="A130" s="30"/>
    </row>
    <row r="131" customFormat="false" ht="13.2" hidden="false" customHeight="false" outlineLevel="0" collapsed="false">
      <c r="A131" s="30"/>
    </row>
    <row r="132" customFormat="false" ht="13.2" hidden="false" customHeight="false" outlineLevel="0" collapsed="false">
      <c r="A132" s="30"/>
    </row>
    <row r="133" customFormat="false" ht="13.2" hidden="false" customHeight="false" outlineLevel="0" collapsed="false">
      <c r="A133" s="30"/>
    </row>
    <row r="134" customFormat="false" ht="13.2" hidden="false" customHeight="false" outlineLevel="0" collapsed="false">
      <c r="A134" s="30"/>
    </row>
    <row r="135" customFormat="false" ht="13.2" hidden="false" customHeight="false" outlineLevel="0" collapsed="false">
      <c r="A135" s="30"/>
    </row>
    <row r="136" customFormat="false" ht="13.2" hidden="false" customHeight="false" outlineLevel="0" collapsed="false">
      <c r="A136" s="30"/>
    </row>
    <row r="137" customFormat="false" ht="13.2" hidden="false" customHeight="false" outlineLevel="0" collapsed="false">
      <c r="A137" s="30"/>
    </row>
    <row r="138" customFormat="false" ht="13.2" hidden="false" customHeight="false" outlineLevel="0" collapsed="false">
      <c r="A138" s="30"/>
    </row>
    <row r="139" customFormat="false" ht="13.2" hidden="false" customHeight="false" outlineLevel="0" collapsed="false">
      <c r="A139" s="30"/>
    </row>
    <row r="140" customFormat="false" ht="13.2" hidden="false" customHeight="false" outlineLevel="0" collapsed="false">
      <c r="A140" s="30"/>
    </row>
    <row r="141" customFormat="false" ht="13.2" hidden="false" customHeight="false" outlineLevel="0" collapsed="false">
      <c r="A141" s="30"/>
    </row>
    <row r="142" customFormat="false" ht="13.2" hidden="false" customHeight="false" outlineLevel="0" collapsed="false">
      <c r="A142" s="30"/>
    </row>
    <row r="143" customFormat="false" ht="13.2" hidden="false" customHeight="false" outlineLevel="0" collapsed="false">
      <c r="A143" s="30"/>
    </row>
    <row r="144" customFormat="false" ht="13.2" hidden="false" customHeight="false" outlineLevel="0" collapsed="false">
      <c r="A144" s="30"/>
    </row>
    <row r="145" customFormat="false" ht="13.2" hidden="false" customHeight="false" outlineLevel="0" collapsed="false">
      <c r="A145" s="30"/>
    </row>
    <row r="146" customFormat="false" ht="13.2" hidden="false" customHeight="false" outlineLevel="0" collapsed="false">
      <c r="A146" s="30"/>
    </row>
    <row r="147" customFormat="false" ht="13.2" hidden="false" customHeight="false" outlineLevel="0" collapsed="false">
      <c r="A147" s="30"/>
    </row>
    <row r="148" customFormat="false" ht="13.2" hidden="false" customHeight="false" outlineLevel="0" collapsed="false">
      <c r="A148" s="30"/>
    </row>
    <row r="149" customFormat="false" ht="13.2" hidden="false" customHeight="false" outlineLevel="0" collapsed="false">
      <c r="A149" s="30"/>
    </row>
    <row r="150" customFormat="false" ht="13.2" hidden="false" customHeight="false" outlineLevel="0" collapsed="false">
      <c r="A150" s="30"/>
    </row>
    <row r="151" customFormat="false" ht="13.2" hidden="false" customHeight="false" outlineLevel="0" collapsed="false">
      <c r="A151" s="30"/>
    </row>
    <row r="152" customFormat="false" ht="13.2" hidden="false" customHeight="false" outlineLevel="0" collapsed="false">
      <c r="A152" s="30"/>
    </row>
    <row r="153" customFormat="false" ht="13.2" hidden="false" customHeight="false" outlineLevel="0" collapsed="false">
      <c r="A153" s="30"/>
    </row>
    <row r="154" customFormat="false" ht="13.2" hidden="false" customHeight="false" outlineLevel="0" collapsed="false">
      <c r="A154" s="30"/>
    </row>
    <row r="155" customFormat="false" ht="13.2" hidden="false" customHeight="false" outlineLevel="0" collapsed="false">
      <c r="A155" s="30"/>
    </row>
    <row r="156" customFormat="false" ht="13.2" hidden="false" customHeight="false" outlineLevel="0" collapsed="false">
      <c r="A156" s="30"/>
    </row>
    <row r="157" customFormat="false" ht="13.2" hidden="false" customHeight="false" outlineLevel="0" collapsed="false">
      <c r="A157" s="30"/>
    </row>
    <row r="158" customFormat="false" ht="13.2" hidden="false" customHeight="false" outlineLevel="0" collapsed="false">
      <c r="A158" s="30"/>
    </row>
    <row r="159" customFormat="false" ht="13.2" hidden="false" customHeight="false" outlineLevel="0" collapsed="false">
      <c r="A159" s="30"/>
    </row>
    <row r="160" customFormat="false" ht="13.2" hidden="false" customHeight="false" outlineLevel="0" collapsed="false">
      <c r="A160" s="30"/>
    </row>
    <row r="161" customFormat="false" ht="13.2" hidden="false" customHeight="false" outlineLevel="0" collapsed="false">
      <c r="A161" s="30"/>
    </row>
    <row r="162" customFormat="false" ht="13.2" hidden="false" customHeight="false" outlineLevel="0" collapsed="false">
      <c r="A162" s="30"/>
    </row>
    <row r="163" customFormat="false" ht="13.2" hidden="false" customHeight="false" outlineLevel="0" collapsed="false">
      <c r="A163" s="30"/>
    </row>
    <row r="164" customFormat="false" ht="13.2" hidden="false" customHeight="false" outlineLevel="0" collapsed="false">
      <c r="A164" s="30"/>
    </row>
    <row r="165" customFormat="false" ht="13.2" hidden="false" customHeight="false" outlineLevel="0" collapsed="false">
      <c r="A165" s="30"/>
    </row>
    <row r="166" customFormat="false" ht="13.2" hidden="false" customHeight="false" outlineLevel="0" collapsed="false">
      <c r="A166" s="30"/>
    </row>
    <row r="167" customFormat="false" ht="13.2" hidden="false" customHeight="false" outlineLevel="0" collapsed="false">
      <c r="A167" s="30"/>
    </row>
    <row r="168" customFormat="false" ht="13.2" hidden="false" customHeight="false" outlineLevel="0" collapsed="false">
      <c r="A168" s="30"/>
    </row>
    <row r="169" customFormat="false" ht="13.2" hidden="false" customHeight="false" outlineLevel="0" collapsed="false">
      <c r="A169" s="30"/>
    </row>
    <row r="170" customFormat="false" ht="13.2" hidden="false" customHeight="false" outlineLevel="0" collapsed="false">
      <c r="A170" s="30"/>
    </row>
    <row r="171" customFormat="false" ht="13.2" hidden="false" customHeight="false" outlineLevel="0" collapsed="false">
      <c r="A171" s="30"/>
    </row>
    <row r="172" customFormat="false" ht="13.2" hidden="false" customHeight="false" outlineLevel="0" collapsed="false">
      <c r="A172" s="30"/>
    </row>
    <row r="173" customFormat="false" ht="13.2" hidden="false" customHeight="false" outlineLevel="0" collapsed="false">
      <c r="A173" s="30"/>
    </row>
    <row r="174" customFormat="false" ht="13.2" hidden="false" customHeight="false" outlineLevel="0" collapsed="false">
      <c r="A174" s="30"/>
    </row>
    <row r="175" customFormat="false" ht="13.2" hidden="false" customHeight="false" outlineLevel="0" collapsed="false">
      <c r="A175" s="30"/>
    </row>
    <row r="176" customFormat="false" ht="13.2" hidden="false" customHeight="false" outlineLevel="0" collapsed="false">
      <c r="A176" s="30"/>
    </row>
    <row r="177" customFormat="false" ht="13.2" hidden="false" customHeight="false" outlineLevel="0" collapsed="false">
      <c r="A177" s="30"/>
    </row>
    <row r="178" customFormat="false" ht="13.2" hidden="false" customHeight="false" outlineLevel="0" collapsed="false">
      <c r="A178" s="30"/>
    </row>
    <row r="179" customFormat="false" ht="13.2" hidden="false" customHeight="false" outlineLevel="0" collapsed="false">
      <c r="A179" s="30"/>
    </row>
    <row r="180" customFormat="false" ht="13.2" hidden="false" customHeight="false" outlineLevel="0" collapsed="false">
      <c r="A180" s="30"/>
    </row>
    <row r="181" customFormat="false" ht="13.2" hidden="false" customHeight="false" outlineLevel="0" collapsed="false">
      <c r="A181" s="30"/>
    </row>
    <row r="182" customFormat="false" ht="13.2" hidden="false" customHeight="false" outlineLevel="0" collapsed="false">
      <c r="A182" s="30"/>
    </row>
    <row r="183" customFormat="false" ht="13.2" hidden="false" customHeight="false" outlineLevel="0" collapsed="false">
      <c r="A183" s="30"/>
    </row>
    <row r="184" customFormat="false" ht="13.2" hidden="false" customHeight="false" outlineLevel="0" collapsed="false">
      <c r="A184" s="30"/>
    </row>
    <row r="185" customFormat="false" ht="13.2" hidden="false" customHeight="false" outlineLevel="0" collapsed="false">
      <c r="A185" s="30"/>
    </row>
    <row r="186" customFormat="false" ht="13.2" hidden="false" customHeight="false" outlineLevel="0" collapsed="false">
      <c r="A186" s="30"/>
    </row>
    <row r="187" customFormat="false" ht="13.2" hidden="false" customHeight="false" outlineLevel="0" collapsed="false">
      <c r="A187" s="30"/>
    </row>
    <row r="188" customFormat="false" ht="13.2" hidden="false" customHeight="false" outlineLevel="0" collapsed="false">
      <c r="A188" s="30"/>
    </row>
    <row r="189" customFormat="false" ht="13.2" hidden="false" customHeight="false" outlineLevel="0" collapsed="false">
      <c r="A189" s="30"/>
    </row>
    <row r="190" customFormat="false" ht="13.2" hidden="false" customHeight="false" outlineLevel="0" collapsed="false">
      <c r="A190" s="30"/>
    </row>
    <row r="191" customFormat="false" ht="13.2" hidden="false" customHeight="false" outlineLevel="0" collapsed="false">
      <c r="A191" s="30"/>
    </row>
    <row r="192" customFormat="false" ht="13.2" hidden="false" customHeight="false" outlineLevel="0" collapsed="false">
      <c r="A192" s="30"/>
    </row>
    <row r="193" customFormat="false" ht="13.2" hidden="false" customHeight="false" outlineLevel="0" collapsed="false">
      <c r="A193" s="30"/>
    </row>
    <row r="194" customFormat="false" ht="13.2" hidden="false" customHeight="false" outlineLevel="0" collapsed="false">
      <c r="A194" s="30"/>
    </row>
    <row r="195" customFormat="false" ht="13.2" hidden="false" customHeight="false" outlineLevel="0" collapsed="false">
      <c r="A195" s="30"/>
    </row>
    <row r="196" customFormat="false" ht="13.2" hidden="false" customHeight="false" outlineLevel="0" collapsed="false">
      <c r="A196" s="30"/>
    </row>
    <row r="197" customFormat="false" ht="13.2" hidden="false" customHeight="false" outlineLevel="0" collapsed="false">
      <c r="A197" s="30"/>
    </row>
    <row r="198" customFormat="false" ht="13.2" hidden="false" customHeight="false" outlineLevel="0" collapsed="false">
      <c r="A198" s="30"/>
    </row>
    <row r="199" customFormat="false" ht="13.2" hidden="false" customHeight="false" outlineLevel="0" collapsed="false">
      <c r="A199" s="30"/>
    </row>
    <row r="200" customFormat="false" ht="13.2" hidden="false" customHeight="false" outlineLevel="0" collapsed="false">
      <c r="A200" s="30"/>
    </row>
    <row r="201" customFormat="false" ht="13.2" hidden="false" customHeight="false" outlineLevel="0" collapsed="false">
      <c r="A201" s="30"/>
    </row>
    <row r="202" customFormat="false" ht="13.2" hidden="false" customHeight="false" outlineLevel="0" collapsed="false">
      <c r="A202" s="30"/>
    </row>
    <row r="203" customFormat="false" ht="13.2" hidden="false" customHeight="false" outlineLevel="0" collapsed="false">
      <c r="A203" s="30"/>
    </row>
    <row r="204" customFormat="false" ht="13.2" hidden="false" customHeight="false" outlineLevel="0" collapsed="false">
      <c r="A204" s="30"/>
    </row>
    <row r="205" customFormat="false" ht="13.2" hidden="false" customHeight="false" outlineLevel="0" collapsed="false">
      <c r="A205" s="30"/>
    </row>
    <row r="206" customFormat="false" ht="13.2" hidden="false" customHeight="false" outlineLevel="0" collapsed="false">
      <c r="A206" s="30"/>
    </row>
    <row r="207" customFormat="false" ht="13.2" hidden="false" customHeight="false" outlineLevel="0" collapsed="false">
      <c r="A207" s="30"/>
    </row>
    <row r="208" customFormat="false" ht="13.2" hidden="false" customHeight="false" outlineLevel="0" collapsed="false">
      <c r="A208" s="30"/>
    </row>
    <row r="209" customFormat="false" ht="13.2" hidden="false" customHeight="false" outlineLevel="0" collapsed="false">
      <c r="A209" s="30"/>
    </row>
    <row r="210" customFormat="false" ht="13.2" hidden="false" customHeight="false" outlineLevel="0" collapsed="false">
      <c r="A210" s="30"/>
    </row>
    <row r="211" customFormat="false" ht="13.2" hidden="false" customHeight="false" outlineLevel="0" collapsed="false">
      <c r="A211" s="30"/>
    </row>
    <row r="212" customFormat="false" ht="13.2" hidden="false" customHeight="false" outlineLevel="0" collapsed="false">
      <c r="A212" s="30"/>
    </row>
    <row r="213" customFormat="false" ht="13.2" hidden="false" customHeight="false" outlineLevel="0" collapsed="false">
      <c r="A213" s="30"/>
    </row>
    <row r="214" customFormat="false" ht="13.2" hidden="false" customHeight="false" outlineLevel="0" collapsed="false">
      <c r="A214" s="30"/>
    </row>
    <row r="215" customFormat="false" ht="13.2" hidden="false" customHeight="false" outlineLevel="0" collapsed="false">
      <c r="A215" s="30"/>
    </row>
    <row r="216" customFormat="false" ht="13.2" hidden="false" customHeight="false" outlineLevel="0" collapsed="false">
      <c r="A216" s="30"/>
    </row>
    <row r="217" customFormat="false" ht="13.2" hidden="false" customHeight="false" outlineLevel="0" collapsed="false">
      <c r="A217" s="30"/>
    </row>
    <row r="218" customFormat="false" ht="13.2" hidden="false" customHeight="false" outlineLevel="0" collapsed="false">
      <c r="A218" s="30"/>
    </row>
    <row r="219" customFormat="false" ht="13.2" hidden="false" customHeight="false" outlineLevel="0" collapsed="false">
      <c r="A219" s="30"/>
    </row>
    <row r="220" customFormat="false" ht="13.2" hidden="false" customHeight="false" outlineLevel="0" collapsed="false">
      <c r="A220" s="30"/>
    </row>
    <row r="221" customFormat="false" ht="13.2" hidden="false" customHeight="false" outlineLevel="0" collapsed="false">
      <c r="A221" s="30"/>
    </row>
    <row r="222" customFormat="false" ht="13.2" hidden="false" customHeight="false" outlineLevel="0" collapsed="false">
      <c r="A222" s="30"/>
    </row>
    <row r="223" customFormat="false" ht="13.2" hidden="false" customHeight="false" outlineLevel="0" collapsed="false">
      <c r="A223" s="30"/>
    </row>
    <row r="224" customFormat="false" ht="13.2" hidden="false" customHeight="false" outlineLevel="0" collapsed="false">
      <c r="A224" s="30"/>
    </row>
    <row r="225" customFormat="false" ht="13.2" hidden="false" customHeight="false" outlineLevel="0" collapsed="false">
      <c r="A225" s="30"/>
    </row>
    <row r="226" customFormat="false" ht="13.2" hidden="false" customHeight="false" outlineLevel="0" collapsed="false">
      <c r="A226" s="30"/>
    </row>
    <row r="227" customFormat="false" ht="13.2" hidden="false" customHeight="false" outlineLevel="0" collapsed="false">
      <c r="A227" s="30"/>
    </row>
    <row r="228" customFormat="false" ht="13.2" hidden="false" customHeight="false" outlineLevel="0" collapsed="false">
      <c r="A228" s="30"/>
    </row>
    <row r="229" customFormat="false" ht="13.2" hidden="false" customHeight="false" outlineLevel="0" collapsed="false">
      <c r="A229" s="30"/>
    </row>
    <row r="230" customFormat="false" ht="13.2" hidden="false" customHeight="false" outlineLevel="0" collapsed="false">
      <c r="A230" s="30"/>
    </row>
    <row r="231" customFormat="false" ht="13.2" hidden="false" customHeight="false" outlineLevel="0" collapsed="false">
      <c r="A231" s="30"/>
    </row>
    <row r="232" customFormat="false" ht="13.2" hidden="false" customHeight="false" outlineLevel="0" collapsed="false">
      <c r="A232" s="30"/>
    </row>
    <row r="233" customFormat="false" ht="13.2" hidden="false" customHeight="false" outlineLevel="0" collapsed="false">
      <c r="A233" s="30"/>
    </row>
    <row r="234" customFormat="false" ht="13.2" hidden="false" customHeight="false" outlineLevel="0" collapsed="false">
      <c r="A234" s="30"/>
    </row>
    <row r="235" customFormat="false" ht="13.2" hidden="false" customHeight="false" outlineLevel="0" collapsed="false">
      <c r="A235" s="30"/>
    </row>
    <row r="236" customFormat="false" ht="13.2" hidden="false" customHeight="false" outlineLevel="0" collapsed="false">
      <c r="A236" s="30"/>
    </row>
    <row r="237" customFormat="false" ht="13.2" hidden="false" customHeight="false" outlineLevel="0" collapsed="false">
      <c r="A237" s="30"/>
    </row>
    <row r="238" customFormat="false" ht="13.2" hidden="false" customHeight="false" outlineLevel="0" collapsed="false">
      <c r="A238" s="30"/>
    </row>
    <row r="239" customFormat="false" ht="13.2" hidden="false" customHeight="false" outlineLevel="0" collapsed="false">
      <c r="A239" s="30"/>
    </row>
    <row r="240" customFormat="false" ht="13.2" hidden="false" customHeight="false" outlineLevel="0" collapsed="false">
      <c r="A240" s="30"/>
    </row>
    <row r="241" customFormat="false" ht="13.2" hidden="false" customHeight="false" outlineLevel="0" collapsed="false">
      <c r="A241" s="30"/>
    </row>
    <row r="242" customFormat="false" ht="13.2" hidden="false" customHeight="false" outlineLevel="0" collapsed="false">
      <c r="A242" s="30"/>
    </row>
    <row r="243" customFormat="false" ht="13.2" hidden="false" customHeight="false" outlineLevel="0" collapsed="false">
      <c r="A243" s="30"/>
    </row>
    <row r="244" customFormat="false" ht="13.2" hidden="false" customHeight="false" outlineLevel="0" collapsed="false">
      <c r="A244" s="30"/>
    </row>
    <row r="245" customFormat="false" ht="13.2" hidden="false" customHeight="false" outlineLevel="0" collapsed="false">
      <c r="A245" s="30"/>
    </row>
    <row r="246" customFormat="false" ht="13.2" hidden="false" customHeight="false" outlineLevel="0" collapsed="false">
      <c r="A246" s="30"/>
    </row>
    <row r="247" customFormat="false" ht="13.2" hidden="false" customHeight="false" outlineLevel="0" collapsed="false">
      <c r="A247" s="30"/>
    </row>
    <row r="248" customFormat="false" ht="13.2" hidden="false" customHeight="false" outlineLevel="0" collapsed="false">
      <c r="A248" s="30"/>
    </row>
    <row r="249" customFormat="false" ht="13.2" hidden="false" customHeight="false" outlineLevel="0" collapsed="false">
      <c r="A249" s="30"/>
    </row>
    <row r="250" customFormat="false" ht="13.2" hidden="false" customHeight="false" outlineLevel="0" collapsed="false">
      <c r="A250" s="30"/>
    </row>
    <row r="251" customFormat="false" ht="13.2" hidden="false" customHeight="false" outlineLevel="0" collapsed="false">
      <c r="A251" s="30"/>
    </row>
    <row r="252" customFormat="false" ht="13.2" hidden="false" customHeight="false" outlineLevel="0" collapsed="false">
      <c r="A252" s="30"/>
    </row>
    <row r="253" customFormat="false" ht="13.2" hidden="false" customHeight="false" outlineLevel="0" collapsed="false">
      <c r="A253" s="30"/>
    </row>
    <row r="254" customFormat="false" ht="13.2" hidden="false" customHeight="false" outlineLevel="0" collapsed="false">
      <c r="A254" s="30"/>
    </row>
    <row r="255" customFormat="false" ht="13.2" hidden="false" customHeight="false" outlineLevel="0" collapsed="false">
      <c r="A255" s="30"/>
    </row>
    <row r="256" customFormat="false" ht="13.2" hidden="false" customHeight="false" outlineLevel="0" collapsed="false">
      <c r="A256" s="30"/>
    </row>
    <row r="257" customFormat="false" ht="13.2" hidden="false" customHeight="false" outlineLevel="0" collapsed="false">
      <c r="A257" s="30"/>
    </row>
    <row r="258" customFormat="false" ht="13.2" hidden="false" customHeight="false" outlineLevel="0" collapsed="false">
      <c r="A258" s="30"/>
    </row>
    <row r="259" customFormat="false" ht="13.2" hidden="false" customHeight="false" outlineLevel="0" collapsed="false">
      <c r="A259" s="30"/>
    </row>
    <row r="260" customFormat="false" ht="13.2" hidden="false" customHeight="false" outlineLevel="0" collapsed="false">
      <c r="A260" s="30"/>
    </row>
    <row r="261" customFormat="false" ht="13.2" hidden="false" customHeight="false" outlineLevel="0" collapsed="false">
      <c r="A261" s="30"/>
    </row>
    <row r="262" customFormat="false" ht="13.2" hidden="false" customHeight="false" outlineLevel="0" collapsed="false">
      <c r="A262" s="30"/>
    </row>
    <row r="263" customFormat="false" ht="13.2" hidden="false" customHeight="false" outlineLevel="0" collapsed="false">
      <c r="A263" s="30"/>
    </row>
    <row r="264" customFormat="false" ht="13.2" hidden="false" customHeight="false" outlineLevel="0" collapsed="false">
      <c r="A264" s="30"/>
    </row>
    <row r="265" customFormat="false" ht="13.2" hidden="false" customHeight="false" outlineLevel="0" collapsed="false">
      <c r="A265" s="30"/>
    </row>
    <row r="266" customFormat="false" ht="13.2" hidden="false" customHeight="false" outlineLevel="0" collapsed="false">
      <c r="A266" s="30"/>
    </row>
    <row r="267" customFormat="false" ht="13.2" hidden="false" customHeight="false" outlineLevel="0" collapsed="false">
      <c r="A267" s="30"/>
    </row>
    <row r="268" customFormat="false" ht="13.2" hidden="false" customHeight="false" outlineLevel="0" collapsed="false">
      <c r="A268" s="30"/>
    </row>
    <row r="269" customFormat="false" ht="13.2" hidden="false" customHeight="false" outlineLevel="0" collapsed="false">
      <c r="A269" s="30"/>
    </row>
    <row r="270" customFormat="false" ht="13.2" hidden="false" customHeight="false" outlineLevel="0" collapsed="false">
      <c r="A270" s="30"/>
    </row>
    <row r="271" customFormat="false" ht="13.2" hidden="false" customHeight="false" outlineLevel="0" collapsed="false">
      <c r="A271" s="30"/>
    </row>
    <row r="272" customFormat="false" ht="13.2" hidden="false" customHeight="false" outlineLevel="0" collapsed="false">
      <c r="A272" s="30"/>
    </row>
    <row r="273" customFormat="false" ht="13.2" hidden="false" customHeight="false" outlineLevel="0" collapsed="false">
      <c r="A273" s="30"/>
    </row>
    <row r="274" customFormat="false" ht="13.2" hidden="false" customHeight="false" outlineLevel="0" collapsed="false">
      <c r="A274" s="30"/>
    </row>
    <row r="275" customFormat="false" ht="13.2" hidden="false" customHeight="false" outlineLevel="0" collapsed="false">
      <c r="A275" s="30"/>
    </row>
    <row r="276" customFormat="false" ht="13.2" hidden="false" customHeight="false" outlineLevel="0" collapsed="false">
      <c r="A276" s="30"/>
    </row>
    <row r="277" customFormat="false" ht="13.2" hidden="false" customHeight="false" outlineLevel="0" collapsed="false">
      <c r="A277" s="30"/>
    </row>
    <row r="278" customFormat="false" ht="13.2" hidden="false" customHeight="false" outlineLevel="0" collapsed="false">
      <c r="A278" s="30"/>
    </row>
    <row r="279" customFormat="false" ht="13.2" hidden="false" customHeight="false" outlineLevel="0" collapsed="false">
      <c r="A279" s="30"/>
    </row>
    <row r="280" customFormat="false" ht="13.2" hidden="false" customHeight="false" outlineLevel="0" collapsed="false">
      <c r="A280" s="30"/>
    </row>
    <row r="281" customFormat="false" ht="13.2" hidden="false" customHeight="false" outlineLevel="0" collapsed="false">
      <c r="A281" s="30"/>
    </row>
    <row r="282" customFormat="false" ht="13.2" hidden="false" customHeight="false" outlineLevel="0" collapsed="false">
      <c r="A282" s="30"/>
    </row>
    <row r="283" customFormat="false" ht="13.2" hidden="false" customHeight="false" outlineLevel="0" collapsed="false">
      <c r="A283" s="30"/>
    </row>
    <row r="284" customFormat="false" ht="13.2" hidden="false" customHeight="false" outlineLevel="0" collapsed="false">
      <c r="A284" s="30"/>
    </row>
    <row r="285" customFormat="false" ht="13.2" hidden="false" customHeight="false" outlineLevel="0" collapsed="false">
      <c r="A285" s="30"/>
    </row>
    <row r="286" customFormat="false" ht="13.2" hidden="false" customHeight="false" outlineLevel="0" collapsed="false">
      <c r="A286" s="30"/>
    </row>
    <row r="287" customFormat="false" ht="13.2" hidden="false" customHeight="false" outlineLevel="0" collapsed="false">
      <c r="A287" s="30"/>
    </row>
    <row r="288" customFormat="false" ht="13.2" hidden="false" customHeight="false" outlineLevel="0" collapsed="false">
      <c r="A288" s="30"/>
    </row>
    <row r="289" customFormat="false" ht="13.2" hidden="false" customHeight="false" outlineLevel="0" collapsed="false">
      <c r="A289" s="30"/>
    </row>
    <row r="290" customFormat="false" ht="13.2" hidden="false" customHeight="false" outlineLevel="0" collapsed="false">
      <c r="A290" s="30"/>
    </row>
    <row r="291" customFormat="false" ht="13.2" hidden="false" customHeight="false" outlineLevel="0" collapsed="false">
      <c r="A291" s="30"/>
    </row>
    <row r="292" customFormat="false" ht="13.2" hidden="false" customHeight="false" outlineLevel="0" collapsed="false">
      <c r="A292" s="30"/>
    </row>
    <row r="293" customFormat="false" ht="13.2" hidden="false" customHeight="false" outlineLevel="0" collapsed="false">
      <c r="A293" s="30"/>
    </row>
    <row r="294" customFormat="false" ht="13.2" hidden="false" customHeight="false" outlineLevel="0" collapsed="false">
      <c r="A294" s="30"/>
    </row>
    <row r="295" customFormat="false" ht="13.2" hidden="false" customHeight="false" outlineLevel="0" collapsed="false">
      <c r="A295" s="30"/>
    </row>
    <row r="296" customFormat="false" ht="13.2" hidden="false" customHeight="false" outlineLevel="0" collapsed="false">
      <c r="A296" s="30"/>
    </row>
    <row r="297" customFormat="false" ht="13.2" hidden="false" customHeight="false" outlineLevel="0" collapsed="false">
      <c r="A297" s="30"/>
    </row>
    <row r="298" customFormat="false" ht="13.2" hidden="false" customHeight="false" outlineLevel="0" collapsed="false">
      <c r="A298" s="30"/>
    </row>
    <row r="299" customFormat="false" ht="13.2" hidden="false" customHeight="false" outlineLevel="0" collapsed="false">
      <c r="A299" s="30"/>
    </row>
    <row r="300" customFormat="false" ht="13.2" hidden="false" customHeight="false" outlineLevel="0" collapsed="false">
      <c r="A300" s="30"/>
    </row>
    <row r="301" customFormat="false" ht="13.2" hidden="false" customHeight="false" outlineLevel="0" collapsed="false">
      <c r="A301" s="30"/>
    </row>
    <row r="302" customFormat="false" ht="13.2" hidden="false" customHeight="false" outlineLevel="0" collapsed="false">
      <c r="A302" s="30"/>
    </row>
    <row r="303" customFormat="false" ht="13.2" hidden="false" customHeight="false" outlineLevel="0" collapsed="false">
      <c r="A303" s="30"/>
    </row>
    <row r="304" customFormat="false" ht="13.2" hidden="false" customHeight="false" outlineLevel="0" collapsed="false">
      <c r="A304" s="30"/>
    </row>
    <row r="305" customFormat="false" ht="13.2" hidden="false" customHeight="false" outlineLevel="0" collapsed="false">
      <c r="A305" s="30"/>
    </row>
    <row r="306" customFormat="false" ht="13.2" hidden="false" customHeight="false" outlineLevel="0" collapsed="false">
      <c r="A306" s="30"/>
    </row>
    <row r="307" customFormat="false" ht="13.2" hidden="false" customHeight="false" outlineLevel="0" collapsed="false">
      <c r="A307" s="30"/>
    </row>
    <row r="308" customFormat="false" ht="13.2" hidden="false" customHeight="false" outlineLevel="0" collapsed="false">
      <c r="A308" s="30"/>
    </row>
    <row r="309" customFormat="false" ht="13.2" hidden="false" customHeight="false" outlineLevel="0" collapsed="false">
      <c r="A309" s="30"/>
    </row>
    <row r="310" customFormat="false" ht="13.2" hidden="false" customHeight="false" outlineLevel="0" collapsed="false">
      <c r="A310" s="30"/>
    </row>
    <row r="311" customFormat="false" ht="13.2" hidden="false" customHeight="false" outlineLevel="0" collapsed="false">
      <c r="A311" s="30"/>
    </row>
    <row r="312" customFormat="false" ht="13.2" hidden="false" customHeight="false" outlineLevel="0" collapsed="false">
      <c r="A312" s="30"/>
    </row>
    <row r="313" customFormat="false" ht="13.2" hidden="false" customHeight="false" outlineLevel="0" collapsed="false">
      <c r="A313" s="30"/>
    </row>
    <row r="314" customFormat="false" ht="13.2" hidden="false" customHeight="false" outlineLevel="0" collapsed="false">
      <c r="A314" s="30"/>
    </row>
    <row r="315" customFormat="false" ht="13.2" hidden="false" customHeight="false" outlineLevel="0" collapsed="false">
      <c r="A315" s="30"/>
    </row>
    <row r="316" customFormat="false" ht="13.2" hidden="false" customHeight="false" outlineLevel="0" collapsed="false">
      <c r="A316" s="30"/>
    </row>
    <row r="317" customFormat="false" ht="13.2" hidden="false" customHeight="false" outlineLevel="0" collapsed="false">
      <c r="A317" s="30"/>
    </row>
    <row r="318" customFormat="false" ht="13.2" hidden="false" customHeight="false" outlineLevel="0" collapsed="false">
      <c r="A318" s="30"/>
    </row>
    <row r="319" customFormat="false" ht="13.2" hidden="false" customHeight="false" outlineLevel="0" collapsed="false">
      <c r="A319" s="30"/>
    </row>
    <row r="320" customFormat="false" ht="13.2" hidden="false" customHeight="false" outlineLevel="0" collapsed="false">
      <c r="A320" s="30"/>
    </row>
    <row r="321" customFormat="false" ht="13.2" hidden="false" customHeight="false" outlineLevel="0" collapsed="false">
      <c r="A321" s="30"/>
    </row>
    <row r="322" customFormat="false" ht="13.2" hidden="false" customHeight="false" outlineLevel="0" collapsed="false">
      <c r="A322" s="30"/>
    </row>
    <row r="323" customFormat="false" ht="13.2" hidden="false" customHeight="false" outlineLevel="0" collapsed="false">
      <c r="A323" s="30"/>
    </row>
    <row r="324" customFormat="false" ht="13.2" hidden="false" customHeight="false" outlineLevel="0" collapsed="false">
      <c r="A324" s="30"/>
    </row>
    <row r="325" customFormat="false" ht="13.2" hidden="false" customHeight="false" outlineLevel="0" collapsed="false">
      <c r="A325" s="30"/>
    </row>
    <row r="326" customFormat="false" ht="13.2" hidden="false" customHeight="false" outlineLevel="0" collapsed="false">
      <c r="A326" s="30"/>
    </row>
    <row r="327" customFormat="false" ht="13.2" hidden="false" customHeight="false" outlineLevel="0" collapsed="false">
      <c r="A327" s="30"/>
    </row>
    <row r="328" customFormat="false" ht="13.2" hidden="false" customHeight="false" outlineLevel="0" collapsed="false">
      <c r="A328" s="30"/>
    </row>
    <row r="329" customFormat="false" ht="13.2" hidden="false" customHeight="false" outlineLevel="0" collapsed="false">
      <c r="A329" s="30"/>
    </row>
    <row r="330" customFormat="false" ht="13.2" hidden="false" customHeight="false" outlineLevel="0" collapsed="false">
      <c r="A330" s="30"/>
    </row>
    <row r="331" customFormat="false" ht="13.2" hidden="false" customHeight="false" outlineLevel="0" collapsed="false">
      <c r="A331" s="30"/>
    </row>
    <row r="332" customFormat="false" ht="13.2" hidden="false" customHeight="false" outlineLevel="0" collapsed="false">
      <c r="A332" s="30"/>
    </row>
    <row r="333" customFormat="false" ht="13.2" hidden="false" customHeight="false" outlineLevel="0" collapsed="false">
      <c r="A333" s="30"/>
    </row>
    <row r="334" customFormat="false" ht="13.2" hidden="false" customHeight="false" outlineLevel="0" collapsed="false">
      <c r="A334" s="30"/>
    </row>
    <row r="335" customFormat="false" ht="13.2" hidden="false" customHeight="false" outlineLevel="0" collapsed="false">
      <c r="A335" s="30"/>
    </row>
    <row r="336" customFormat="false" ht="13.2" hidden="false" customHeight="false" outlineLevel="0" collapsed="false">
      <c r="A336" s="30"/>
    </row>
    <row r="337" customFormat="false" ht="13.2" hidden="false" customHeight="false" outlineLevel="0" collapsed="false">
      <c r="A337" s="30"/>
    </row>
    <row r="338" customFormat="false" ht="13.2" hidden="false" customHeight="false" outlineLevel="0" collapsed="false">
      <c r="A338" s="30"/>
    </row>
    <row r="339" customFormat="false" ht="13.2" hidden="false" customHeight="false" outlineLevel="0" collapsed="false">
      <c r="A339" s="30"/>
    </row>
    <row r="340" customFormat="false" ht="13.2" hidden="false" customHeight="false" outlineLevel="0" collapsed="false">
      <c r="A340" s="30"/>
    </row>
    <row r="341" customFormat="false" ht="13.2" hidden="false" customHeight="false" outlineLevel="0" collapsed="false">
      <c r="A341" s="30"/>
    </row>
    <row r="342" customFormat="false" ht="13.2" hidden="false" customHeight="false" outlineLevel="0" collapsed="false">
      <c r="A342" s="30"/>
    </row>
    <row r="343" customFormat="false" ht="13.2" hidden="false" customHeight="false" outlineLevel="0" collapsed="false">
      <c r="A343" s="30"/>
    </row>
    <row r="344" customFormat="false" ht="13.2" hidden="false" customHeight="false" outlineLevel="0" collapsed="false">
      <c r="A344" s="30"/>
    </row>
    <row r="345" customFormat="false" ht="13.2" hidden="false" customHeight="false" outlineLevel="0" collapsed="false">
      <c r="A345" s="30"/>
    </row>
    <row r="346" customFormat="false" ht="13.2" hidden="false" customHeight="false" outlineLevel="0" collapsed="false">
      <c r="A346" s="30"/>
    </row>
    <row r="347" customFormat="false" ht="13.2" hidden="false" customHeight="false" outlineLevel="0" collapsed="false">
      <c r="A347" s="30"/>
    </row>
    <row r="348" customFormat="false" ht="13.2" hidden="false" customHeight="false" outlineLevel="0" collapsed="false">
      <c r="A348" s="30"/>
    </row>
    <row r="349" customFormat="false" ht="13.2" hidden="false" customHeight="false" outlineLevel="0" collapsed="false">
      <c r="A349" s="30"/>
    </row>
    <row r="350" customFormat="false" ht="13.2" hidden="false" customHeight="false" outlineLevel="0" collapsed="false">
      <c r="A350" s="30"/>
    </row>
    <row r="351" customFormat="false" ht="13.2" hidden="false" customHeight="false" outlineLevel="0" collapsed="false">
      <c r="A351" s="30"/>
    </row>
    <row r="352" customFormat="false" ht="13.2" hidden="false" customHeight="false" outlineLevel="0" collapsed="false">
      <c r="A352" s="30"/>
    </row>
    <row r="353" customFormat="false" ht="13.2" hidden="false" customHeight="false" outlineLevel="0" collapsed="false">
      <c r="A353" s="30"/>
    </row>
    <row r="354" customFormat="false" ht="13.2" hidden="false" customHeight="false" outlineLevel="0" collapsed="false">
      <c r="A354" s="30"/>
    </row>
    <row r="355" customFormat="false" ht="13.2" hidden="false" customHeight="false" outlineLevel="0" collapsed="false">
      <c r="A355" s="30"/>
    </row>
    <row r="356" customFormat="false" ht="13.2" hidden="false" customHeight="false" outlineLevel="0" collapsed="false">
      <c r="A356" s="30"/>
    </row>
    <row r="357" customFormat="false" ht="13.2" hidden="false" customHeight="false" outlineLevel="0" collapsed="false">
      <c r="A357" s="30"/>
    </row>
    <row r="358" customFormat="false" ht="13.2" hidden="false" customHeight="false" outlineLevel="0" collapsed="false">
      <c r="A358" s="30"/>
    </row>
    <row r="359" customFormat="false" ht="13.2" hidden="false" customHeight="false" outlineLevel="0" collapsed="false">
      <c r="A359" s="30"/>
    </row>
    <row r="360" customFormat="false" ht="13.2" hidden="false" customHeight="false" outlineLevel="0" collapsed="false">
      <c r="A360" s="30"/>
    </row>
    <row r="361" customFormat="false" ht="13.2" hidden="false" customHeight="false" outlineLevel="0" collapsed="false">
      <c r="A361" s="30"/>
    </row>
    <row r="362" customFormat="false" ht="13.2" hidden="false" customHeight="false" outlineLevel="0" collapsed="false">
      <c r="A362" s="30"/>
    </row>
    <row r="363" customFormat="false" ht="13.2" hidden="false" customHeight="false" outlineLevel="0" collapsed="false">
      <c r="A363" s="30"/>
    </row>
    <row r="364" customFormat="false" ht="13.2" hidden="false" customHeight="false" outlineLevel="0" collapsed="false">
      <c r="A364" s="30"/>
    </row>
    <row r="365" customFormat="false" ht="13.2" hidden="false" customHeight="false" outlineLevel="0" collapsed="false">
      <c r="A365" s="30"/>
    </row>
    <row r="366" customFormat="false" ht="13.2" hidden="false" customHeight="false" outlineLevel="0" collapsed="false">
      <c r="A366" s="30"/>
    </row>
    <row r="367" customFormat="false" ht="13.2" hidden="false" customHeight="false" outlineLevel="0" collapsed="false">
      <c r="A367" s="30"/>
    </row>
    <row r="368" customFormat="false" ht="13.2" hidden="false" customHeight="false" outlineLevel="0" collapsed="false">
      <c r="A368" s="30"/>
    </row>
    <row r="369" customFormat="false" ht="13.2" hidden="false" customHeight="false" outlineLevel="0" collapsed="false">
      <c r="A369" s="30"/>
    </row>
    <row r="370" customFormat="false" ht="13.2" hidden="false" customHeight="false" outlineLevel="0" collapsed="false">
      <c r="A370" s="30"/>
    </row>
    <row r="371" customFormat="false" ht="13.2" hidden="false" customHeight="false" outlineLevel="0" collapsed="false">
      <c r="A371" s="30"/>
    </row>
    <row r="372" customFormat="false" ht="13.2" hidden="false" customHeight="false" outlineLevel="0" collapsed="false">
      <c r="A372" s="30"/>
    </row>
    <row r="373" customFormat="false" ht="13.2" hidden="false" customHeight="false" outlineLevel="0" collapsed="false">
      <c r="A373" s="30"/>
    </row>
    <row r="374" customFormat="false" ht="13.2" hidden="false" customHeight="false" outlineLevel="0" collapsed="false">
      <c r="A374" s="30"/>
    </row>
    <row r="375" customFormat="false" ht="13.2" hidden="false" customHeight="false" outlineLevel="0" collapsed="false">
      <c r="A375" s="30"/>
    </row>
    <row r="376" customFormat="false" ht="13.2" hidden="false" customHeight="false" outlineLevel="0" collapsed="false">
      <c r="A376" s="30"/>
    </row>
    <row r="377" customFormat="false" ht="13.2" hidden="false" customHeight="false" outlineLevel="0" collapsed="false">
      <c r="A377" s="30"/>
    </row>
    <row r="378" customFormat="false" ht="13.2" hidden="false" customHeight="false" outlineLevel="0" collapsed="false">
      <c r="A378" s="30"/>
    </row>
    <row r="379" customFormat="false" ht="13.2" hidden="false" customHeight="false" outlineLevel="0" collapsed="false">
      <c r="A379" s="30"/>
    </row>
    <row r="380" customFormat="false" ht="13.2" hidden="false" customHeight="false" outlineLevel="0" collapsed="false">
      <c r="A380" s="30"/>
    </row>
    <row r="381" customFormat="false" ht="13.2" hidden="false" customHeight="false" outlineLevel="0" collapsed="false">
      <c r="A381" s="30"/>
    </row>
    <row r="382" customFormat="false" ht="13.2" hidden="false" customHeight="false" outlineLevel="0" collapsed="false">
      <c r="A382" s="30"/>
    </row>
    <row r="383" customFormat="false" ht="13.2" hidden="false" customHeight="false" outlineLevel="0" collapsed="false">
      <c r="A383" s="30"/>
    </row>
    <row r="384" customFormat="false" ht="13.2" hidden="false" customHeight="false" outlineLevel="0" collapsed="false">
      <c r="A384" s="30"/>
    </row>
    <row r="385" customFormat="false" ht="13.2" hidden="false" customHeight="false" outlineLevel="0" collapsed="false">
      <c r="A385" s="30"/>
    </row>
    <row r="386" customFormat="false" ht="13.2" hidden="false" customHeight="false" outlineLevel="0" collapsed="false">
      <c r="A386" s="30"/>
    </row>
    <row r="387" customFormat="false" ht="13.2" hidden="false" customHeight="false" outlineLevel="0" collapsed="false">
      <c r="A387" s="30"/>
    </row>
    <row r="388" customFormat="false" ht="13.2" hidden="false" customHeight="false" outlineLevel="0" collapsed="false">
      <c r="A388" s="30"/>
    </row>
    <row r="389" customFormat="false" ht="13.2" hidden="false" customHeight="false" outlineLevel="0" collapsed="false">
      <c r="A389" s="30"/>
    </row>
    <row r="390" customFormat="false" ht="13.2" hidden="false" customHeight="false" outlineLevel="0" collapsed="false">
      <c r="A390" s="30"/>
    </row>
    <row r="391" customFormat="false" ht="13.2" hidden="false" customHeight="false" outlineLevel="0" collapsed="false">
      <c r="A391" s="30"/>
    </row>
    <row r="392" customFormat="false" ht="13.2" hidden="false" customHeight="false" outlineLevel="0" collapsed="false">
      <c r="A392" s="30"/>
    </row>
    <row r="393" customFormat="false" ht="13.2" hidden="false" customHeight="false" outlineLevel="0" collapsed="false">
      <c r="A393" s="30"/>
    </row>
    <row r="394" customFormat="false" ht="13.2" hidden="false" customHeight="false" outlineLevel="0" collapsed="false">
      <c r="A394" s="30"/>
    </row>
    <row r="395" customFormat="false" ht="13.2" hidden="false" customHeight="false" outlineLevel="0" collapsed="false">
      <c r="A395" s="30"/>
    </row>
    <row r="396" customFormat="false" ht="13.2" hidden="false" customHeight="false" outlineLevel="0" collapsed="false">
      <c r="A396" s="30"/>
    </row>
    <row r="397" customFormat="false" ht="13.2" hidden="false" customHeight="false" outlineLevel="0" collapsed="false">
      <c r="A397" s="30"/>
    </row>
    <row r="398" customFormat="false" ht="13.2" hidden="false" customHeight="false" outlineLevel="0" collapsed="false">
      <c r="A398" s="30"/>
    </row>
    <row r="399" customFormat="false" ht="13.2" hidden="false" customHeight="false" outlineLevel="0" collapsed="false">
      <c r="A399" s="30"/>
    </row>
    <row r="400" customFormat="false" ht="13.2" hidden="false" customHeight="false" outlineLevel="0" collapsed="false">
      <c r="A400" s="30"/>
    </row>
    <row r="401" customFormat="false" ht="13.2" hidden="false" customHeight="false" outlineLevel="0" collapsed="false">
      <c r="A401" s="30"/>
    </row>
    <row r="402" customFormat="false" ht="13.2" hidden="false" customHeight="false" outlineLevel="0" collapsed="false">
      <c r="A402" s="30"/>
    </row>
    <row r="403" customFormat="false" ht="13.2" hidden="false" customHeight="false" outlineLevel="0" collapsed="false">
      <c r="A403" s="30"/>
    </row>
    <row r="404" customFormat="false" ht="13.2" hidden="false" customHeight="false" outlineLevel="0" collapsed="false">
      <c r="A404" s="30"/>
    </row>
    <row r="405" customFormat="false" ht="13.2" hidden="false" customHeight="false" outlineLevel="0" collapsed="false">
      <c r="A405" s="30"/>
    </row>
    <row r="406" customFormat="false" ht="13.2" hidden="false" customHeight="false" outlineLevel="0" collapsed="false">
      <c r="A406" s="30"/>
    </row>
    <row r="407" customFormat="false" ht="13.2" hidden="false" customHeight="false" outlineLevel="0" collapsed="false">
      <c r="A407" s="30"/>
    </row>
    <row r="408" customFormat="false" ht="13.2" hidden="false" customHeight="false" outlineLevel="0" collapsed="false">
      <c r="A408" s="30"/>
    </row>
    <row r="409" customFormat="false" ht="13.2" hidden="false" customHeight="false" outlineLevel="0" collapsed="false">
      <c r="A409" s="30"/>
    </row>
    <row r="410" customFormat="false" ht="13.2" hidden="false" customHeight="false" outlineLevel="0" collapsed="false">
      <c r="A410" s="30"/>
    </row>
    <row r="411" customFormat="false" ht="13.2" hidden="false" customHeight="false" outlineLevel="0" collapsed="false">
      <c r="A411" s="30"/>
    </row>
    <row r="412" customFormat="false" ht="13.2" hidden="false" customHeight="false" outlineLevel="0" collapsed="false">
      <c r="A412" s="30"/>
    </row>
    <row r="413" customFormat="false" ht="13.2" hidden="false" customHeight="false" outlineLevel="0" collapsed="false">
      <c r="A413" s="30"/>
    </row>
    <row r="414" customFormat="false" ht="13.2" hidden="false" customHeight="false" outlineLevel="0" collapsed="false">
      <c r="A414" s="30"/>
    </row>
    <row r="415" customFormat="false" ht="13.2" hidden="false" customHeight="false" outlineLevel="0" collapsed="false">
      <c r="A415" s="30"/>
    </row>
    <row r="416" customFormat="false" ht="13.2" hidden="false" customHeight="false" outlineLevel="0" collapsed="false">
      <c r="A416" s="30"/>
    </row>
    <row r="417" customFormat="false" ht="13.2" hidden="false" customHeight="false" outlineLevel="0" collapsed="false">
      <c r="A417" s="30"/>
    </row>
    <row r="418" customFormat="false" ht="13.2" hidden="false" customHeight="false" outlineLevel="0" collapsed="false">
      <c r="A418" s="30"/>
    </row>
    <row r="419" customFormat="false" ht="13.2" hidden="false" customHeight="false" outlineLevel="0" collapsed="false">
      <c r="A419" s="30"/>
    </row>
    <row r="420" customFormat="false" ht="13.2" hidden="false" customHeight="false" outlineLevel="0" collapsed="false">
      <c r="A420" s="30"/>
    </row>
    <row r="421" customFormat="false" ht="13.2" hidden="false" customHeight="false" outlineLevel="0" collapsed="false">
      <c r="A421" s="30"/>
    </row>
    <row r="422" customFormat="false" ht="13.2" hidden="false" customHeight="false" outlineLevel="0" collapsed="false">
      <c r="A422" s="30"/>
    </row>
    <row r="423" customFormat="false" ht="13.2" hidden="false" customHeight="false" outlineLevel="0" collapsed="false">
      <c r="A423" s="30"/>
    </row>
    <row r="424" customFormat="false" ht="13.2" hidden="false" customHeight="false" outlineLevel="0" collapsed="false">
      <c r="A424" s="30"/>
    </row>
    <row r="425" customFormat="false" ht="13.2" hidden="false" customHeight="false" outlineLevel="0" collapsed="false">
      <c r="A425" s="30"/>
    </row>
    <row r="426" customFormat="false" ht="13.2" hidden="false" customHeight="false" outlineLevel="0" collapsed="false">
      <c r="A426" s="30"/>
    </row>
    <row r="427" customFormat="false" ht="13.2" hidden="false" customHeight="false" outlineLevel="0" collapsed="false">
      <c r="A427" s="30"/>
    </row>
    <row r="428" customFormat="false" ht="13.2" hidden="false" customHeight="false" outlineLevel="0" collapsed="false">
      <c r="A428" s="30"/>
    </row>
    <row r="429" customFormat="false" ht="13.2" hidden="false" customHeight="false" outlineLevel="0" collapsed="false">
      <c r="A429" s="30"/>
    </row>
    <row r="430" customFormat="false" ht="13.2" hidden="false" customHeight="false" outlineLevel="0" collapsed="false">
      <c r="A430" s="30"/>
    </row>
    <row r="431" customFormat="false" ht="13.2" hidden="false" customHeight="false" outlineLevel="0" collapsed="false">
      <c r="A431" s="30"/>
    </row>
    <row r="432" customFormat="false" ht="13.2" hidden="false" customHeight="false" outlineLevel="0" collapsed="false">
      <c r="A432" s="30"/>
    </row>
    <row r="433" customFormat="false" ht="13.2" hidden="false" customHeight="false" outlineLevel="0" collapsed="false">
      <c r="A433" s="30"/>
    </row>
    <row r="434" customFormat="false" ht="13.2" hidden="false" customHeight="false" outlineLevel="0" collapsed="false">
      <c r="A434" s="30"/>
    </row>
    <row r="435" customFormat="false" ht="13.2" hidden="false" customHeight="false" outlineLevel="0" collapsed="false">
      <c r="A435" s="30"/>
    </row>
    <row r="436" customFormat="false" ht="13.2" hidden="false" customHeight="false" outlineLevel="0" collapsed="false">
      <c r="A436" s="30"/>
    </row>
    <row r="437" customFormat="false" ht="13.2" hidden="false" customHeight="false" outlineLevel="0" collapsed="false">
      <c r="A437" s="30"/>
    </row>
    <row r="438" customFormat="false" ht="13.2" hidden="false" customHeight="false" outlineLevel="0" collapsed="false">
      <c r="A438" s="30"/>
    </row>
    <row r="439" customFormat="false" ht="13.2" hidden="false" customHeight="false" outlineLevel="0" collapsed="false">
      <c r="A439" s="30"/>
    </row>
    <row r="440" customFormat="false" ht="13.2" hidden="false" customHeight="false" outlineLevel="0" collapsed="false">
      <c r="A440" s="30"/>
    </row>
    <row r="441" customFormat="false" ht="13.2" hidden="false" customHeight="false" outlineLevel="0" collapsed="false">
      <c r="A441" s="30"/>
    </row>
    <row r="442" customFormat="false" ht="13.2" hidden="false" customHeight="false" outlineLevel="0" collapsed="false">
      <c r="A442" s="30"/>
    </row>
    <row r="443" customFormat="false" ht="13.2" hidden="false" customHeight="false" outlineLevel="0" collapsed="false">
      <c r="A443" s="30"/>
    </row>
    <row r="444" customFormat="false" ht="13.2" hidden="false" customHeight="false" outlineLevel="0" collapsed="false">
      <c r="A444" s="30"/>
    </row>
    <row r="445" customFormat="false" ht="13.2" hidden="false" customHeight="false" outlineLevel="0" collapsed="false">
      <c r="A445" s="30"/>
    </row>
    <row r="446" customFormat="false" ht="13.2" hidden="false" customHeight="false" outlineLevel="0" collapsed="false">
      <c r="A446" s="30"/>
    </row>
    <row r="447" customFormat="false" ht="13.2" hidden="false" customHeight="false" outlineLevel="0" collapsed="false">
      <c r="A447" s="30"/>
    </row>
    <row r="448" customFormat="false" ht="13.2" hidden="false" customHeight="false" outlineLevel="0" collapsed="false">
      <c r="A448" s="30"/>
    </row>
    <row r="449" customFormat="false" ht="13.2" hidden="false" customHeight="false" outlineLevel="0" collapsed="false">
      <c r="A449" s="30"/>
    </row>
    <row r="450" customFormat="false" ht="13.2" hidden="false" customHeight="false" outlineLevel="0" collapsed="false">
      <c r="A450" s="30"/>
    </row>
    <row r="451" customFormat="false" ht="13.2" hidden="false" customHeight="false" outlineLevel="0" collapsed="false">
      <c r="A451" s="30"/>
    </row>
    <row r="452" customFormat="false" ht="13.2" hidden="false" customHeight="false" outlineLevel="0" collapsed="false">
      <c r="A452" s="30"/>
    </row>
    <row r="453" customFormat="false" ht="13.2" hidden="false" customHeight="false" outlineLevel="0" collapsed="false">
      <c r="A453" s="30"/>
    </row>
    <row r="454" customFormat="false" ht="13.2" hidden="false" customHeight="false" outlineLevel="0" collapsed="false">
      <c r="A454" s="30"/>
    </row>
    <row r="455" customFormat="false" ht="13.2" hidden="false" customHeight="false" outlineLevel="0" collapsed="false">
      <c r="A455" s="30"/>
    </row>
    <row r="456" customFormat="false" ht="13.2" hidden="false" customHeight="false" outlineLevel="0" collapsed="false">
      <c r="A456" s="30"/>
    </row>
    <row r="457" customFormat="false" ht="13.2" hidden="false" customHeight="false" outlineLevel="0" collapsed="false">
      <c r="A457" s="30"/>
    </row>
    <row r="458" customFormat="false" ht="13.2" hidden="false" customHeight="false" outlineLevel="0" collapsed="false">
      <c r="A458" s="30"/>
    </row>
    <row r="459" customFormat="false" ht="13.2" hidden="false" customHeight="false" outlineLevel="0" collapsed="false">
      <c r="A459" s="30"/>
    </row>
    <row r="460" customFormat="false" ht="13.2" hidden="false" customHeight="false" outlineLevel="0" collapsed="false">
      <c r="A460" s="30"/>
    </row>
    <row r="461" customFormat="false" ht="13.2" hidden="false" customHeight="false" outlineLevel="0" collapsed="false">
      <c r="A461" s="30"/>
    </row>
    <row r="462" customFormat="false" ht="13.2" hidden="false" customHeight="false" outlineLevel="0" collapsed="false">
      <c r="A462" s="30"/>
    </row>
    <row r="463" customFormat="false" ht="13.2" hidden="false" customHeight="false" outlineLevel="0" collapsed="false">
      <c r="A463" s="30"/>
    </row>
    <row r="464" customFormat="false" ht="13.2" hidden="false" customHeight="false" outlineLevel="0" collapsed="false">
      <c r="A464" s="30"/>
    </row>
    <row r="465" customFormat="false" ht="13.2" hidden="false" customHeight="false" outlineLevel="0" collapsed="false">
      <c r="A465" s="30"/>
    </row>
    <row r="466" customFormat="false" ht="13.2" hidden="false" customHeight="false" outlineLevel="0" collapsed="false">
      <c r="A466" s="30"/>
    </row>
    <row r="467" customFormat="false" ht="13.2" hidden="false" customHeight="false" outlineLevel="0" collapsed="false">
      <c r="A467" s="30"/>
    </row>
    <row r="468" customFormat="false" ht="13.2" hidden="false" customHeight="false" outlineLevel="0" collapsed="false">
      <c r="A468" s="30"/>
    </row>
    <row r="469" customFormat="false" ht="13.2" hidden="false" customHeight="false" outlineLevel="0" collapsed="false">
      <c r="A469" s="30"/>
    </row>
    <row r="470" customFormat="false" ht="13.2" hidden="false" customHeight="false" outlineLevel="0" collapsed="false">
      <c r="A470" s="30"/>
    </row>
    <row r="471" customFormat="false" ht="13.2" hidden="false" customHeight="false" outlineLevel="0" collapsed="false">
      <c r="A471" s="30"/>
    </row>
    <row r="472" customFormat="false" ht="13.2" hidden="false" customHeight="false" outlineLevel="0" collapsed="false">
      <c r="A472" s="30"/>
    </row>
    <row r="473" customFormat="false" ht="13.2" hidden="false" customHeight="false" outlineLevel="0" collapsed="false">
      <c r="A473" s="30"/>
    </row>
    <row r="474" customFormat="false" ht="13.2" hidden="false" customHeight="false" outlineLevel="0" collapsed="false">
      <c r="A474" s="30"/>
    </row>
    <row r="475" customFormat="false" ht="13.2" hidden="false" customHeight="false" outlineLevel="0" collapsed="false">
      <c r="A475" s="30"/>
    </row>
    <row r="476" customFormat="false" ht="13.2" hidden="false" customHeight="false" outlineLevel="0" collapsed="false">
      <c r="A476" s="30"/>
    </row>
    <row r="477" customFormat="false" ht="13.2" hidden="false" customHeight="false" outlineLevel="0" collapsed="false">
      <c r="A477" s="30"/>
    </row>
    <row r="478" customFormat="false" ht="13.2" hidden="false" customHeight="false" outlineLevel="0" collapsed="false">
      <c r="A478" s="30"/>
    </row>
    <row r="479" customFormat="false" ht="13.2" hidden="false" customHeight="false" outlineLevel="0" collapsed="false">
      <c r="A479" s="30"/>
    </row>
    <row r="480" customFormat="false" ht="13.2" hidden="false" customHeight="false" outlineLevel="0" collapsed="false">
      <c r="A480" s="30"/>
    </row>
    <row r="481" customFormat="false" ht="13.2" hidden="false" customHeight="false" outlineLevel="0" collapsed="false">
      <c r="A481" s="30"/>
    </row>
    <row r="482" customFormat="false" ht="13.2" hidden="false" customHeight="false" outlineLevel="0" collapsed="false">
      <c r="A482" s="30"/>
    </row>
    <row r="483" customFormat="false" ht="13.2" hidden="false" customHeight="false" outlineLevel="0" collapsed="false">
      <c r="A483" s="30"/>
    </row>
    <row r="484" customFormat="false" ht="13.2" hidden="false" customHeight="false" outlineLevel="0" collapsed="false">
      <c r="A484" s="30"/>
    </row>
    <row r="485" customFormat="false" ht="13.2" hidden="false" customHeight="false" outlineLevel="0" collapsed="false">
      <c r="A485" s="30"/>
    </row>
    <row r="486" customFormat="false" ht="13.2" hidden="false" customHeight="false" outlineLevel="0" collapsed="false">
      <c r="A486" s="30"/>
    </row>
    <row r="487" customFormat="false" ht="13.2" hidden="false" customHeight="false" outlineLevel="0" collapsed="false">
      <c r="A487" s="30"/>
    </row>
    <row r="488" customFormat="false" ht="13.2" hidden="false" customHeight="false" outlineLevel="0" collapsed="false">
      <c r="A488" s="30"/>
    </row>
    <row r="489" customFormat="false" ht="13.2" hidden="false" customHeight="false" outlineLevel="0" collapsed="false">
      <c r="A489" s="30"/>
    </row>
    <row r="490" customFormat="false" ht="13.2" hidden="false" customHeight="false" outlineLevel="0" collapsed="false">
      <c r="A490" s="30"/>
    </row>
    <row r="491" customFormat="false" ht="13.2" hidden="false" customHeight="false" outlineLevel="0" collapsed="false">
      <c r="A491" s="30"/>
    </row>
    <row r="492" customFormat="false" ht="13.2" hidden="false" customHeight="false" outlineLevel="0" collapsed="false">
      <c r="A492" s="30"/>
    </row>
    <row r="493" customFormat="false" ht="13.2" hidden="false" customHeight="false" outlineLevel="0" collapsed="false">
      <c r="A493" s="30"/>
    </row>
    <row r="494" customFormat="false" ht="13.2" hidden="false" customHeight="false" outlineLevel="0" collapsed="false">
      <c r="A494" s="30"/>
    </row>
    <row r="495" customFormat="false" ht="13.2" hidden="false" customHeight="false" outlineLevel="0" collapsed="false">
      <c r="A495" s="30"/>
    </row>
    <row r="496" customFormat="false" ht="13.2" hidden="false" customHeight="false" outlineLevel="0" collapsed="false">
      <c r="A496" s="30"/>
    </row>
    <row r="497" customFormat="false" ht="13.2" hidden="false" customHeight="false" outlineLevel="0" collapsed="false">
      <c r="A497" s="30"/>
    </row>
    <row r="498" customFormat="false" ht="13.2" hidden="false" customHeight="false" outlineLevel="0" collapsed="false">
      <c r="A498" s="30"/>
    </row>
    <row r="499" customFormat="false" ht="13.2" hidden="false" customHeight="false" outlineLevel="0" collapsed="false">
      <c r="A499" s="30"/>
    </row>
    <row r="500" customFormat="false" ht="13.2" hidden="false" customHeight="false" outlineLevel="0" collapsed="false">
      <c r="A500" s="30"/>
    </row>
    <row r="501" customFormat="false" ht="13.2" hidden="false" customHeight="false" outlineLevel="0" collapsed="false">
      <c r="A501" s="30"/>
    </row>
    <row r="502" customFormat="false" ht="13.2" hidden="false" customHeight="false" outlineLevel="0" collapsed="false">
      <c r="A502" s="30"/>
    </row>
    <row r="503" customFormat="false" ht="13.2" hidden="false" customHeight="false" outlineLevel="0" collapsed="false">
      <c r="A503" s="30"/>
    </row>
    <row r="504" customFormat="false" ht="13.2" hidden="false" customHeight="false" outlineLevel="0" collapsed="false">
      <c r="A504" s="30"/>
    </row>
    <row r="505" customFormat="false" ht="13.2" hidden="false" customHeight="false" outlineLevel="0" collapsed="false">
      <c r="A505" s="30"/>
    </row>
    <row r="506" customFormat="false" ht="13.2" hidden="false" customHeight="false" outlineLevel="0" collapsed="false">
      <c r="A506" s="30"/>
    </row>
    <row r="507" customFormat="false" ht="13.2" hidden="false" customHeight="false" outlineLevel="0" collapsed="false">
      <c r="A507" s="30"/>
    </row>
    <row r="508" customFormat="false" ht="13.2" hidden="false" customHeight="false" outlineLevel="0" collapsed="false">
      <c r="A508" s="30"/>
    </row>
    <row r="509" customFormat="false" ht="13.2" hidden="false" customHeight="false" outlineLevel="0" collapsed="false">
      <c r="A509" s="30"/>
    </row>
    <row r="510" customFormat="false" ht="13.2" hidden="false" customHeight="false" outlineLevel="0" collapsed="false">
      <c r="A510" s="30"/>
    </row>
    <row r="511" customFormat="false" ht="13.2" hidden="false" customHeight="false" outlineLevel="0" collapsed="false">
      <c r="A511" s="30"/>
    </row>
    <row r="512" customFormat="false" ht="13.2" hidden="false" customHeight="false" outlineLevel="0" collapsed="false">
      <c r="A512" s="30"/>
    </row>
    <row r="513" customFormat="false" ht="13.2" hidden="false" customHeight="false" outlineLevel="0" collapsed="false">
      <c r="A513" s="30"/>
    </row>
    <row r="514" customFormat="false" ht="13.2" hidden="false" customHeight="false" outlineLevel="0" collapsed="false">
      <c r="A514" s="30"/>
    </row>
    <row r="515" customFormat="false" ht="13.2" hidden="false" customHeight="false" outlineLevel="0" collapsed="false">
      <c r="A515" s="30"/>
    </row>
    <row r="516" customFormat="false" ht="13.2" hidden="false" customHeight="false" outlineLevel="0" collapsed="false">
      <c r="A516" s="30"/>
    </row>
    <row r="517" customFormat="false" ht="13.2" hidden="false" customHeight="false" outlineLevel="0" collapsed="false">
      <c r="A517" s="30"/>
    </row>
    <row r="518" customFormat="false" ht="13.2" hidden="false" customHeight="false" outlineLevel="0" collapsed="false">
      <c r="A518" s="30"/>
    </row>
    <row r="519" customFormat="false" ht="13.2" hidden="false" customHeight="false" outlineLevel="0" collapsed="false">
      <c r="A519" s="30"/>
    </row>
    <row r="520" customFormat="false" ht="13.2" hidden="false" customHeight="false" outlineLevel="0" collapsed="false">
      <c r="A520" s="30"/>
    </row>
    <row r="521" customFormat="false" ht="13.2" hidden="false" customHeight="false" outlineLevel="0" collapsed="false">
      <c r="A521" s="30"/>
    </row>
    <row r="522" customFormat="false" ht="13.2" hidden="false" customHeight="false" outlineLevel="0" collapsed="false">
      <c r="A522" s="30"/>
    </row>
    <row r="523" customFormat="false" ht="13.2" hidden="false" customHeight="false" outlineLevel="0" collapsed="false">
      <c r="A523" s="30"/>
    </row>
    <row r="524" customFormat="false" ht="13.2" hidden="false" customHeight="false" outlineLevel="0" collapsed="false">
      <c r="A524" s="30"/>
    </row>
    <row r="525" customFormat="false" ht="13.2" hidden="false" customHeight="false" outlineLevel="0" collapsed="false">
      <c r="A525" s="30"/>
    </row>
    <row r="526" customFormat="false" ht="13.2" hidden="false" customHeight="false" outlineLevel="0" collapsed="false">
      <c r="A526" s="30"/>
    </row>
    <row r="527" customFormat="false" ht="13.2" hidden="false" customHeight="false" outlineLevel="0" collapsed="false">
      <c r="A527" s="30"/>
    </row>
    <row r="528" customFormat="false" ht="13.2" hidden="false" customHeight="false" outlineLevel="0" collapsed="false">
      <c r="A528" s="30"/>
    </row>
    <row r="529" customFormat="false" ht="13.2" hidden="false" customHeight="false" outlineLevel="0" collapsed="false">
      <c r="A529" s="30"/>
    </row>
    <row r="530" customFormat="false" ht="13.2" hidden="false" customHeight="false" outlineLevel="0" collapsed="false">
      <c r="A530" s="30"/>
    </row>
    <row r="531" customFormat="false" ht="13.2" hidden="false" customHeight="false" outlineLevel="0" collapsed="false">
      <c r="A531" s="30"/>
    </row>
    <row r="532" customFormat="false" ht="13.2" hidden="false" customHeight="false" outlineLevel="0" collapsed="false">
      <c r="A532" s="30"/>
    </row>
    <row r="533" customFormat="false" ht="13.2" hidden="false" customHeight="false" outlineLevel="0" collapsed="false">
      <c r="A533" s="30"/>
    </row>
    <row r="534" customFormat="false" ht="13.2" hidden="false" customHeight="false" outlineLevel="0" collapsed="false">
      <c r="A534" s="30"/>
    </row>
    <row r="535" customFormat="false" ht="13.2" hidden="false" customHeight="false" outlineLevel="0" collapsed="false">
      <c r="A535" s="30"/>
    </row>
    <row r="536" customFormat="false" ht="13.2" hidden="false" customHeight="false" outlineLevel="0" collapsed="false">
      <c r="A536" s="30"/>
    </row>
    <row r="537" customFormat="false" ht="13.2" hidden="false" customHeight="false" outlineLevel="0" collapsed="false">
      <c r="A537" s="30"/>
    </row>
    <row r="538" customFormat="false" ht="13.2" hidden="false" customHeight="false" outlineLevel="0" collapsed="false">
      <c r="A538" s="30"/>
    </row>
    <row r="539" customFormat="false" ht="13.2" hidden="false" customHeight="false" outlineLevel="0" collapsed="false">
      <c r="A539" s="30"/>
    </row>
    <row r="540" customFormat="false" ht="13.2" hidden="false" customHeight="false" outlineLevel="0" collapsed="false">
      <c r="A540" s="30"/>
    </row>
    <row r="541" customFormat="false" ht="13.2" hidden="false" customHeight="false" outlineLevel="0" collapsed="false">
      <c r="A541" s="30"/>
    </row>
    <row r="542" customFormat="false" ht="13.2" hidden="false" customHeight="false" outlineLevel="0" collapsed="false">
      <c r="A542" s="30"/>
    </row>
    <row r="543" customFormat="false" ht="13.2" hidden="false" customHeight="false" outlineLevel="0" collapsed="false">
      <c r="A543" s="30"/>
    </row>
    <row r="544" customFormat="false" ht="13.2" hidden="false" customHeight="false" outlineLevel="0" collapsed="false">
      <c r="A544" s="30"/>
    </row>
    <row r="545" customFormat="false" ht="13.2" hidden="false" customHeight="false" outlineLevel="0" collapsed="false">
      <c r="A545" s="30"/>
    </row>
  </sheetData>
  <conditionalFormatting sqref="N2:N73">
    <cfRule type="cellIs" priority="2" operator="equal" aboveAverage="0" equalAverage="0" bottom="0" percent="0" rank="0" text="" dxfId="1">
      <formula>"OUI"</formula>
    </cfRule>
  </conditionalFormatting>
  <conditionalFormatting sqref="O2:O73">
    <cfRule type="cellIs" priority="3" operator="equal" aboveAverage="0" equalAverage="0" bottom="0" percent="0" rank="0" text="" dxfId="2">
      <formula>"lactation"</formula>
    </cfRule>
    <cfRule type="cellIs" priority="4" operator="equal" aboveAverage="0" equalAverage="0" bottom="0" percent="0" rank="0" text="" dxfId="3">
      <formula>"induction"</formula>
    </cfRule>
    <cfRule type="cellIs" priority="5" operator="equal" aboveAverage="0" equalAverage="0" bottom="0" percent="0" rank="0" text="" dxfId="4">
      <formula>"pas de lait"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2021-12-11T07:25:09Z</dcterms:created>
  <dc:creator/>
  <dc:description/>
  <dc:language>fr-FR</dc:language>
  <cp:lastModifiedBy/>
  <dcterms:modified xsi:type="dcterms:W3CDTF">2022-03-13T08:48:52Z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