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"/>
    </mc:Choice>
  </mc:AlternateContent>
  <xr:revisionPtr revIDLastSave="0" documentId="13_ncr:1_{0D82A7E2-2411-0C4F-8BF0-1F6FA445EFD0}" xr6:coauthVersionLast="47" xr6:coauthVersionMax="47" xr10:uidLastSave="{00000000-0000-0000-0000-000000000000}"/>
  <bookViews>
    <workbookView xWindow="140" yWindow="5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  <sheet name="EMIS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6" l="1"/>
  <c r="C7" i="136"/>
  <c r="B8" i="136"/>
  <c r="B7" i="136"/>
  <c r="H8" i="133"/>
  <c r="H9" i="133"/>
  <c r="H7" i="133"/>
  <c r="I7" i="129"/>
  <c r="J7" i="129"/>
  <c r="K7" i="129"/>
  <c r="H7" i="129"/>
  <c r="D8" i="133"/>
  <c r="D9" i="133"/>
  <c r="D7" i="133"/>
  <c r="B8" i="133"/>
  <c r="B9" i="133"/>
  <c r="B7" i="133"/>
  <c r="E7" i="129"/>
  <c r="E8" i="129"/>
  <c r="C7" i="129"/>
  <c r="B7" i="129"/>
  <c r="P50" i="129"/>
  <c r="P52" i="129"/>
  <c r="P51" i="129"/>
  <c r="P47" i="129"/>
  <c r="C9" i="133"/>
  <c r="C7" i="133" l="1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tc={FA765974-DB64-2845-818F-B4F5751CACBF}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O19" authorId="1" shapeId="0" xr:uid="{FA765974-DB64-2845-818F-B4F5751CACB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FROM ENTSO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<sst xmlns="http://schemas.openxmlformats.org/spreadsheetml/2006/main" count="242" uniqueCount="143">
  <si>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</si>
  <si>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</si>
  <si>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</si>
  <si>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</si>
  <si>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</si>
  <si>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</si>
  <si>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</si>
  <si>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</si>
  <si>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</si>
  <si>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</si>
  <si>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</si>
  <si>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</si>
  <si>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</si>
  <si>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</si>
  <si>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</si>
  <si>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</si>
  <si>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</si>
  <si>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</si>
  <si>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</t>
  </si>
  <si>
    <t>PJ</t>
  </si>
  <si>
    <t>DAYNITE</t>
  </si>
  <si>
    <t>DEM</t>
  </si>
  <si>
    <t>ENV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</si>
  <si>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</si>
  <si>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</si>
  <si>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</si>
  <si>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</si>
  <si>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</si>
  <si>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</si>
  <si>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</si>
  <si>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</si>
  <si>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</si>
  <si>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</si>
  <si>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</si>
  <si>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</si>
  <si>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</si>
  <si>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</si>
  <si>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</si>
  <si>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</si>
  <si>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</si>
  <si>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</si>
  <si>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</si>
  <si>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</si>
  <si>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</si>
  <si>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</si>
  <si>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</si>
  <si>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</si>
  <si>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</si>
  <si>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</si>
  <si>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</si>
  <si>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</si>
  <si>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</si>
  <si>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</si>
  <si>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</si>
  <si>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</si>
  <si>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</si>
  <si>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GW</t>
  </si>
  <si>
    <t>Existing Gas Combined Cycle Power Plants</t>
  </si>
  <si>
    <t>Existing Onshore Wind Turbines</t>
  </si>
  <si>
    <t>Existing Grid</t>
  </si>
  <si>
    <t>Pja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</si>
  <si>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</si>
  <si>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</si>
  <si>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</si>
  <si>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</si>
  <si>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</si>
  <si>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</si>
  <si>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</si>
  <si>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</si>
  <si>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</si>
  <si>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</si>
  <si>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</si>
  <si>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</si>
  <si>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</si>
  <si>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</si>
  <si>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</si>
  <si>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</si>
  <si>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</si>
  <si>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</si>
  <si>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</si>
  <si>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</si>
  <si>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</si>
  <si>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</si>
  <si>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</si>
  <si>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</si>
  <si>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</si>
  <si>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</si>
  <si>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</si>
  <si>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</si>
  <si>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</si>
  <si>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</si>
  <si>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</si>
  <si>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</si>
  <si>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</si>
  <si>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</si>
  <si>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</si>
  <si>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</si>
  <si>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</si>
  <si>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</si>
  <si>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</si>
  <si>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</si>
  <si>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</si>
  <si>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</si>
  <si>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</si>
  <si>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</si>
  <si>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</si>
  <si>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</si>
  <si>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</si>
  <si>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</si>
  <si>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</si>
  <si>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</si>
  <si>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</si>
  <si>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</si>
  <si>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</si>
  <si>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</si>
  <si>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gas</t>
  </si>
  <si>
    <t>Total wind onshore</t>
  </si>
  <si>
    <t>Total wind offshore</t>
  </si>
  <si>
    <t>Total pv</t>
  </si>
  <si>
    <t>Offshore Wind Energy</t>
  </si>
  <si>
    <t>Existing Photovoltaic</t>
  </si>
  <si>
    <t>~PRCCOMEMI</t>
  </si>
  <si>
    <t>Carbon Dioxide</t>
  </si>
  <si>
    <t>kton</t>
  </si>
  <si>
    <t>(MW)</t>
  </si>
  <si>
    <t>Electricity gas</t>
  </si>
  <si>
    <t>Electricity RES</t>
  </si>
  <si>
    <t xml:space="preserve"> Electricity gas grid</t>
  </si>
  <si>
    <t xml:space="preserve"> Electricity RES Grid</t>
  </si>
  <si>
    <t>ELE_EX_GAS_CCGT</t>
  </si>
  <si>
    <t>ELE_EX_PV</t>
  </si>
  <si>
    <t>ELE_EX_WIND_ON</t>
  </si>
  <si>
    <t>ELE_EX_WIND_OFF</t>
  </si>
  <si>
    <t>T&amp;D_GRID</t>
  </si>
  <si>
    <t>T&amp;D_GRID_RES</t>
  </si>
  <si>
    <t>ELE</t>
  </si>
  <si>
    <t>PRE</t>
  </si>
  <si>
    <t>ELC_RES</t>
  </si>
  <si>
    <t>ELC_GRID</t>
  </si>
  <si>
    <t>ELC_GRID_RES</t>
  </si>
  <si>
    <t>NAT_GAS</t>
  </si>
  <si>
    <t>WIND_OFF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</si>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</sst>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60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  <family val="2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10"/>
      <color rgb="FF000000"/>
      <name val="Tahoma"/>
      <family val="2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3" fillId="0" borderId="0"/>
    <xf numFmtId="0" fontId="117" fillId="0" borderId="0"/>
    <xf numFmtId="9" fontId="119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30" fillId="78" borderId="0" applyFill="0" applyBorder="0">
      <alignment horizontal="left"/>
    </xf>
    <xf numFmtId="0" fontId="7" fillId="0" borderId="31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1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0" fontId="125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2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3" fillId="20" borderId="1">
      <alignment horizontal="center" vertical="center"/>
    </xf>
    <xf numFmtId="4" fontId="76" fillId="81" borderId="10">
      <alignment horizontal="right" vertical="center"/>
    </xf>
    <xf numFmtId="4" fontId="124" fillId="77" borderId="10">
      <alignment horizontal="right" vertical="center"/>
    </xf>
    <xf numFmtId="4" fontId="124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7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3" applyFill="0" applyBorder="0" applyProtection="0">
      <alignment horizontal="right" vertical="center"/>
    </xf>
    <xf numFmtId="0" fontId="131" fillId="0" borderId="0"/>
    <xf numFmtId="0" fontId="91" fillId="0" borderId="0">
      <alignment horizontal="right"/>
    </xf>
    <xf numFmtId="0" fontId="132" fillId="0" borderId="0"/>
    <xf numFmtId="0" fontId="126" fillId="0" borderId="0"/>
    <xf numFmtId="0" fontId="133" fillId="0" borderId="0"/>
    <xf numFmtId="0" fontId="134" fillId="0" borderId="34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5" fillId="0" borderId="0">
      <alignment horizontal="right"/>
    </xf>
    <xf numFmtId="0" fontId="136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8" fillId="85" borderId="0" applyNumberFormat="0" applyBorder="0"/>
    <xf numFmtId="3" fontId="118" fillId="89" borderId="0" applyNumberFormat="0" applyBorder="0"/>
    <xf numFmtId="3" fontId="118" fillId="90" borderId="0" applyNumberFormat="0" applyBorder="0"/>
    <xf numFmtId="0" fontId="138" fillId="50" borderId="25" applyNumberFormat="0" applyAlignment="0" applyProtection="0"/>
    <xf numFmtId="0" fontId="139" fillId="50" borderId="25" applyNumberFormat="0" applyAlignment="0" applyProtection="0"/>
    <xf numFmtId="0" fontId="140" fillId="47" borderId="25" applyNumberFormat="0" applyAlignment="0" applyProtection="0"/>
    <xf numFmtId="0" fontId="18" fillId="21" borderId="3" applyNumberFormat="0" applyAlignment="0" applyProtection="0"/>
    <xf numFmtId="0" fontId="127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5">
      <alignment vertical="top" wrapText="1"/>
    </xf>
    <xf numFmtId="0" fontId="141" fillId="92" borderId="36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8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2" fillId="48" borderId="0" applyNumberFormat="0" applyBorder="0" applyAlignment="0" applyProtection="0"/>
    <xf numFmtId="0" fontId="143" fillId="50" borderId="25" applyNumberFormat="0" applyAlignment="0" applyProtection="0"/>
    <xf numFmtId="0" fontId="144" fillId="51" borderId="28" applyNumberFormat="0" applyAlignment="0" applyProtection="0"/>
    <xf numFmtId="0" fontId="145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6" fillId="0" borderId="22" applyNumberFormat="0" applyFill="0" applyAlignment="0" applyProtection="0"/>
    <xf numFmtId="0" fontId="147" fillId="0" borderId="23" applyNumberFormat="0" applyFill="0" applyAlignment="0" applyProtection="0"/>
    <xf numFmtId="0" fontId="148" fillId="0" borderId="24" applyNumberFormat="0" applyFill="0" applyAlignment="0" applyProtection="0"/>
    <xf numFmtId="0" fontId="148" fillId="0" borderId="0" applyNumberFormat="0" applyFill="0" applyBorder="0" applyAlignment="0" applyProtection="0"/>
    <xf numFmtId="0" fontId="149" fillId="49" borderId="25" applyNumberFormat="0" applyAlignment="0" applyProtection="0"/>
    <xf numFmtId="0" fontId="138" fillId="0" borderId="27" applyNumberFormat="0" applyFill="0" applyAlignment="0" applyProtection="0"/>
    <xf numFmtId="0" fontId="150" fillId="42" borderId="0" applyNumberFormat="0" applyBorder="0" applyAlignment="0" applyProtection="0"/>
    <xf numFmtId="0" fontId="104" fillId="52" borderId="29" applyNumberFormat="0" applyFont="0" applyAlignment="0" applyProtection="0"/>
    <xf numFmtId="0" fontId="151" fillId="50" borderId="26" applyNumberFormat="0" applyAlignment="0" applyProtection="0"/>
    <xf numFmtId="0" fontId="152" fillId="0" borderId="0" applyNumberFormat="0" applyFill="0" applyBorder="0" applyAlignment="0" applyProtection="0"/>
    <xf numFmtId="0" fontId="153" fillId="0" borderId="30" applyNumberFormat="0" applyFill="0" applyAlignment="0" applyProtection="0"/>
    <xf numFmtId="0" fontId="154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5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82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4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0" xfId="0" applyFont="1" applyFill="1" applyBorder="1"/>
    <xf numFmtId="0" fontId="47" fillId="45" borderId="21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6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1" xfId="0" applyNumberFormat="1" applyFill="1" applyBorder="1" applyAlignment="1">
      <alignment horizontal="left"/>
    </xf>
    <xf numFmtId="185" fontId="47" fillId="45" borderId="21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7" fillId="45" borderId="0" xfId="0" applyFont="1" applyFill="1" applyAlignment="1">
      <alignment horizontal="left" vertical="center" wrapText="1" indent="1"/>
    </xf>
    <xf numFmtId="0" fontId="157" fillId="45" borderId="0" xfId="0" applyFont="1" applyFill="1" applyAlignment="1">
      <alignment horizontal="center" vertical="center" wrapText="1"/>
    </xf>
    <xf numFmtId="0" fontId="156" fillId="45" borderId="0" xfId="0" applyFont="1" applyFill="1" applyAlignment="1">
      <alignment vertical="center" wrapText="1"/>
    </xf>
    <xf numFmtId="0" fontId="157" fillId="96" borderId="0" xfId="0" applyFont="1" applyFill="1" applyAlignment="1">
      <alignment horizontal="left" vertical="center" wrapText="1" indent="1"/>
    </xf>
    <xf numFmtId="0" fontId="157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5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7" fillId="0" borderId="0" xfId="0" applyFont="1" applyAlignment="1">
      <alignment vertical="center" wrapText="1"/>
    </xf>
    <xf numFmtId="0" fontId="157" fillId="0" borderId="0" xfId="0" applyFont="1" applyAlignment="1">
      <alignment horizontal="center" vertical="center" wrapText="1"/>
    </xf>
    <xf numFmtId="0" fontId="157" fillId="96" borderId="0" xfId="0" applyFont="1" applyFill="1" applyAlignment="1">
      <alignment vertical="center" wrapText="1"/>
    </xf>
    <xf numFmtId="0" fontId="115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85" fontId="6" fillId="45" borderId="0" xfId="0" applyNumberFormat="1" applyFont="1" applyFill="1" applyAlignment="1">
      <alignment horizontal="left"/>
    </xf>
    <xf numFmtId="185" fontId="6" fillId="46" borderId="0" xfId="0" applyNumberFormat="1" applyFont="1" applyFill="1" applyAlignment="1">
      <alignment horizontal="left"/>
    </xf>
    <xf numFmtId="185" fontId="6" fillId="45" borderId="0" xfId="0" applyNumberFormat="1" applyFont="1" applyFill="1"/>
    <xf numFmtId="185" fontId="6" fillId="46" borderId="0" xfId="0" applyNumberFormat="1" applyFont="1" applyFill="1"/>
    <xf numFmtId="185" fontId="6" fillId="45" borderId="21" xfId="0" applyNumberFormat="1" applyFont="1" applyFill="1" applyBorder="1" applyAlignment="1">
      <alignment horizontal="left"/>
    </xf>
    <xf numFmtId="0" fontId="6" fillId="46" borderId="0" xfId="0" applyFont="1" applyFill="1"/>
    <xf numFmtId="0" fontId="6" fillId="43" borderId="0" xfId="0" applyFont="1" applyFill="1"/>
    <xf numFmtId="0" fontId="6" fillId="44" borderId="0" xfId="0" applyFont="1" applyFill="1"/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" xfId="0" builtinId="0"/>
    <cellStyle name="Normalny 10" xfId="783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4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5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6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7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8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89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0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1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2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3" xr:uid="{00000000-0005-0000-0000-000033030000}"/>
    <cellStyle name="Normalny 11 2 10" xfId="54112" xr:uid="{F20CC637-147E-427B-BAE7-99370258C94F}"/>
    <cellStyle name="Normalny 11 2 2" xfId="794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5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6" xr:uid="{00000000-0005-0000-0000-000036030000}"/>
    <cellStyle name="Normalny 11 3 10" xfId="54115" xr:uid="{4B609B7F-B149-4C83-AF1A-77411700AB44}"/>
    <cellStyle name="Normalny 11 3 2" xfId="797" xr:uid="{00000000-0005-0000-0000-000037030000}"/>
    <cellStyle name="Normalny 11 3 2 2" xfId="798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799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0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1" xr:uid="{00000000-0005-0000-0000-00003B030000}"/>
    <cellStyle name="Normalny 11 4 2" xfId="802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3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4" xr:uid="{00000000-0005-0000-0000-00003E030000}"/>
    <cellStyle name="Normalny 11 5 2" xfId="805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6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7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8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09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0" xr:uid="{00000000-0005-0000-0000-000044030000}"/>
    <cellStyle name="Normalny 13 10" xfId="811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2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3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4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5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6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7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8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19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0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1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2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3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4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5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6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7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8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29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0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1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2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3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4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5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6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7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8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39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0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1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2" xr:uid="{00000000-0005-0000-0000-000064030000}"/>
    <cellStyle name="Normalny 13 3 2 2 10" xfId="21776" xr:uid="{B9B4259D-6CC3-4C75-8A98-5382A7B6D636}"/>
    <cellStyle name="Normalny 13 3 2 2 2" xfId="843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4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5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6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7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8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49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0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1" xr:uid="{00000000-0005-0000-0000-00006D030000}"/>
    <cellStyle name="Normalny 13 4 10" xfId="21882" xr:uid="{6CE900DE-E5E8-411E-AF12-05D3DBB78676}"/>
    <cellStyle name="Normalny 13 4 2" xfId="852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3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4" xr:uid="{00000000-0005-0000-0000-000070030000}"/>
    <cellStyle name="Normalny 13 5 10" xfId="21907" xr:uid="{CDDE15B8-209A-4739-8C3A-A36C63530996}"/>
    <cellStyle name="Normalny 13 5 2" xfId="855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6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7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8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59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0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1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2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3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4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5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6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7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8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69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0" xr:uid="{00000000-0005-0000-0000-000080030000}"/>
    <cellStyle name="Normalny 14 2 2" xfId="871" xr:uid="{00000000-0005-0000-0000-000081030000}"/>
    <cellStyle name="Normalny 14 2 2 2" xfId="872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3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4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5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6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7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8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79" xr:uid="{00000000-0005-0000-0000-000089030000}"/>
    <cellStyle name="Normalny 15 2" xfId="880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1" xr:uid="{00000000-0005-0000-0000-00008B030000}"/>
    <cellStyle name="Normalny 16 2" xfId="882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3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4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5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6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7" xr:uid="{00000000-0005-0000-0000-000091030000}"/>
    <cellStyle name="Normalny 2 10" xfId="54187" xr:uid="{6DAA612B-13D8-4B73-BAAC-AF7937855278}"/>
    <cellStyle name="Normalny 2 2" xfId="888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89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0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8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1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2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3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4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5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6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7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rmalny_S301-339-05" xfId="1209" xr:uid="{00000000-0005-0000-0000-00009D030000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8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899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0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1" xr:uid="{00000000-0005-0000-0000-0000A2030000}"/>
    <cellStyle name="Obliczenia 10 10" xfId="22459" xr:uid="{970E6635-1E84-4D77-8D1D-3C02D596AD49}"/>
    <cellStyle name="Obliczenia 10 2" xfId="902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3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4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5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6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7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8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09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0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1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2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3" xr:uid="{00000000-0005-0000-0000-0000AE030000}"/>
    <cellStyle name="Obliczenia 9 10" xfId="22556" xr:uid="{4D4BC421-A0E7-42CE-8ACB-64794CC133A8}"/>
    <cellStyle name="Obliczenia 9 2" xfId="914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5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6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7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8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ercentuale" xfId="1211" builtinId="5"/>
    <cellStyle name="Pilkku_Layo9704" xfId="23000" xr:uid="{4EB18C99-BBAC-49D1-AC85-DB9946A104D6}"/>
    <cellStyle name="Procentowy 2" xfId="919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0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1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2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3" xr:uid="{00000000-0005-0000-0000-0000B8030000}"/>
    <cellStyle name="Procentowy 2 3 10" xfId="23033" xr:uid="{7CA30ECA-1065-4A97-890A-262B90AD46D3}"/>
    <cellStyle name="Procentowy 2 3 2" xfId="924" xr:uid="{00000000-0005-0000-0000-0000B9030000}"/>
    <cellStyle name="Procentowy 2 3 2 10" xfId="23034" xr:uid="{926F3564-28A3-4EDD-9FB3-77FDDCFEB696}"/>
    <cellStyle name="Procentowy 2 3 2 2" xfId="925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6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7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8" xr:uid="{00000000-0005-0000-0000-0000BD030000}"/>
    <cellStyle name="Procentowy 2 4 10" xfId="23090" xr:uid="{880F6A35-D891-4572-BEAD-455300C4A243}"/>
    <cellStyle name="Procentowy 2 4 2" xfId="929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0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1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2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3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4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5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6" xr:uid="{00000000-0005-0000-0000-0000C5030000}"/>
    <cellStyle name="Prozent 2 2" xfId="937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8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39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0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1" xr:uid="{00000000-0005-0000-0000-0000CA030000}"/>
    <cellStyle name="Prozent 5 2 10" xfId="23294" xr:uid="{5FDF7425-C2B2-41A1-BA33-7024BBCFCC4E}"/>
    <cellStyle name="Prozent 5 2 2" xfId="942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3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4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5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6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7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8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49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0" xr:uid="{00000000-0005-0000-0000-0000D3030000}"/>
    <cellStyle name="Prozent 6 2 10" xfId="23369" xr:uid="{3BE8BC50-28EF-4B85-B0F5-A2E449A34F92}"/>
    <cellStyle name="Prozent 6 2 2" xfId="951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2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3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4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5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6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7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8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59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0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1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2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3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4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5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6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7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8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69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0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1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2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3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4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5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6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7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8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79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0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1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2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3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4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5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6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7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8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89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0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1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2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3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4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5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6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7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8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999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0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1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2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3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4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5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6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7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8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09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0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1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2" xr:uid="{00000000-0005-0000-0000-000012040000}"/>
    <cellStyle name="Standard 12 2 2 2" xfId="1013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4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5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6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7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8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19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0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1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2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3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4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5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6" xr:uid="{00000000-0005-0000-0000-000020040000}"/>
    <cellStyle name="Standard 3 2" xfId="1027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8" xr:uid="{00000000-0005-0000-0000-000022040000}"/>
    <cellStyle name="Standard 4" xfId="1029" xr:uid="{00000000-0005-0000-0000-000023040000}"/>
    <cellStyle name="Standard 4 2" xfId="1030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1" xr:uid="{00000000-0005-0000-0000-000025040000}"/>
    <cellStyle name="Standard 5" xfId="1032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3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4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5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6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7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8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39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0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1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2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3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4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5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6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7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8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49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0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1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2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3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4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5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6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7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8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59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0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1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2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3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4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5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6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7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8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69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0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1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2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3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4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5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6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7" xr:uid="{00000000-0005-0000-0000-000056040000}"/>
    <cellStyle name="Suma 10" xfId="1078" xr:uid="{00000000-0005-0000-0000-000057040000}"/>
    <cellStyle name="Suma 10 10" xfId="25074" xr:uid="{92DCE7A1-579D-4B10-AB2F-A74A8ABB428C}"/>
    <cellStyle name="Suma 10 2" xfId="1079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0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1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2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3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4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5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6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7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8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89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0" xr:uid="{00000000-0005-0000-0000-000063040000}"/>
    <cellStyle name="Suma 9 10" xfId="25194" xr:uid="{C1D9139F-4FDE-456C-BCAB-8F84FB1AABEB}"/>
    <cellStyle name="Suma 9 2" xfId="1091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2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3" xr:uid="{00000000-0005-0000-0000-000067040000}"/>
    <cellStyle name="Tekst objaśnienia 10 10" xfId="25241" xr:uid="{36C4ECD0-85ED-459A-A43D-117A183298BF}"/>
    <cellStyle name="Tekst objaśnienia 10 2" xfId="1094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5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6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7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8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099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0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1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2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3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4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5" xr:uid="{00000000-0005-0000-0000-000073040000}"/>
    <cellStyle name="Tekst objaśnienia 9 10" xfId="25357" xr:uid="{98ECC2D9-EAA3-490A-A71A-1EE2ED269EBA}"/>
    <cellStyle name="Tekst objaśnienia 9 2" xfId="1106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7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8" xr:uid="{00000000-0005-0000-0000-000076040000}"/>
    <cellStyle name="Tekst ostrzeżenia 10" xfId="1109" xr:uid="{00000000-0005-0000-0000-000077040000}"/>
    <cellStyle name="Tekst ostrzeżenia 10 10" xfId="25382" xr:uid="{6430BA85-5D52-4E0C-A2BA-CE5471AC8B42}"/>
    <cellStyle name="Tekst ostrzeżenia 10 2" xfId="1110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1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2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3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4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5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6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7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8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19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0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1" xr:uid="{00000000-0005-0000-0000-000083040000}"/>
    <cellStyle name="Tekst ostrzeżenia 9 10" xfId="25501" xr:uid="{CD9BB5B0-4E1C-47BA-A2AA-1C9AD4B61274}"/>
    <cellStyle name="Tekst ostrzeżenia 9 2" xfId="1122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3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4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5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6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7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8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29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0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1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2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3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4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5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6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7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8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39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0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1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2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3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4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5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6" xr:uid="{00000000-0005-0000-0000-00009D040000}"/>
    <cellStyle name="Tytuł 2 10" xfId="25748" xr:uid="{C1091D11-2F2F-414F-AE5F-EDB07AB1B202}"/>
    <cellStyle name="Tytuł 2 2" xfId="1147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8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49" xr:uid="{00000000-0005-0000-0000-0000A0040000}"/>
    <cellStyle name="Tytuł 3 10" xfId="25771" xr:uid="{77F74B16-47EF-4E07-85F6-125BE1B2FA48}"/>
    <cellStyle name="Tytuł 3 2" xfId="1150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1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2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3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4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5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6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7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8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59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_2010-09-24_LTP 2010_assumptions" xfId="1333" xr:uid="{1521A2B9-263F-46E1-A17B-E4CAE5B1D5DA}"/>
    <cellStyle name="Unprot$" xfId="1160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ect" xfId="1161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2" xr:uid="{00000000-0005-0000-0000-0000AE040000}"/>
    <cellStyle name="Uwaga 10 10" xfId="25923" xr:uid="{56F8D448-7900-41CC-A461-260F90BC5FEC}"/>
    <cellStyle name="Uwaga 10 2" xfId="1163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4" xr:uid="{00000000-0005-0000-0000-0000B0040000}"/>
    <cellStyle name="Uwaga 10 3 10" xfId="25934" xr:uid="{BD1610AC-76F7-4698-9393-23F8C1BF0F4A}"/>
    <cellStyle name="Uwaga 10 3 2" xfId="1165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6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7" xr:uid="{00000000-0005-0000-0000-0000B3040000}"/>
    <cellStyle name="Uwaga 11 10" xfId="25975" xr:uid="{72549F13-E0C5-40C9-B876-FF73E1AB8E42}"/>
    <cellStyle name="Uwaga 11 2" xfId="1168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69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0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1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2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3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4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5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6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7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8" xr:uid="{00000000-0005-0000-0000-0000BE040000}"/>
    <cellStyle name="Uwaga 9 10" xfId="26096" xr:uid="{7AC16CE6-3206-4BED-A6A9-22E6E36DE148}"/>
    <cellStyle name="Uwaga 9 2" xfId="1179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0" xr:uid="{00000000-0005-0000-0000-0000C0040000}"/>
    <cellStyle name="Uwaga 9 3 10" xfId="26107" xr:uid="{5B67526F-580B-46CA-9738-41A872D00139}"/>
    <cellStyle name="Uwaga 9 3 2" xfId="1181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2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3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4" xr:uid="{00000000-0005-0000-0000-0000C4040000}"/>
    <cellStyle name="Währung 2 2" xfId="1185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6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7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8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89" xr:uid="{00000000-0005-0000-0000-0000C9040000}"/>
    <cellStyle name="Zelle überprüfen 2" xfId="1190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1" xr:uid="{00000000-0005-0000-0000-0000CB040000}"/>
    <cellStyle name="Złe 10" xfId="1192" xr:uid="{00000000-0005-0000-0000-0000CC040000}"/>
    <cellStyle name="Złe 10 10" xfId="26217" xr:uid="{DC3B0AE6-6107-44F4-9699-2C37A7AA9B53}"/>
    <cellStyle name="Złe 10 2" xfId="1193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4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5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6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7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8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199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0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1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2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3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4" xr:uid="{00000000-0005-0000-0000-0000D8040000}"/>
    <cellStyle name="Złe 9 10" xfId="26337" xr:uid="{ED0764BC-6FCF-4897-B5D3-D9AC25D8B491}"/>
    <cellStyle name="Złe 9 2" xfId="1205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6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7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152400</xdr:rowOff>
    </xdr:from>
    <xdr:to>
      <xdr:col>13</xdr:col>
      <xdr:colOff>409049</xdr:colOff>
      <xdr:row>45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B3FA5-E938-4446-482D-6FF55EF9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5675"/>
          <a:ext cx="13591649" cy="5296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57AE8F9F-209E-504D-934D-C0CF8F83A343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9" dT="2025-05-03T19:49:40.79" personId="{57AE8F9F-209E-504D-934D-C0CF8F83A343}" id="{FA765974-DB64-2845-818F-B4F5751CACBF}">
    <text>FROM ENTSO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3"/>
  <sheetViews>
    <sheetView topLeftCell="A2" zoomScaleNormal="100" workbookViewId="0">
      <selection activeCell="C10" sqref="C10"/>
    </sheetView>
  </sheetViews>
  <sheetFormatPr baseColWidth="10" defaultColWidth="8.6640625" defaultRowHeight="13"/>
  <cols>
    <col min="1" max="1" width="2.6640625" customWidth="1"/>
    <col min="2" max="2" width="14.5" customWidth="1"/>
    <col min="3" max="3" width="20.5" customWidth="1"/>
    <col min="4" max="4" width="42.6640625" customWidth="1"/>
    <col min="5" max="5" width="9.33203125" customWidth="1"/>
    <col min="6" max="6" width="13.5" customWidth="1"/>
    <col min="7" max="7" width="11.33203125" customWidth="1"/>
    <col min="8" max="8" width="14.33203125" customWidth="1"/>
    <col min="9" max="9" width="13.5" customWidth="1"/>
    <col min="10" max="10" width="10.5" customWidth="1"/>
    <col min="11" max="12" width="10.6640625" bestFit="1" customWidth="1"/>
  </cols>
  <sheetData>
    <row r="2" spans="2:13" ht="18">
      <c r="B2" s="38" t="s">
        <v>0</v>
      </c>
      <c r="C2" s="39"/>
      <c r="D2" s="39"/>
      <c r="E2" s="18"/>
      <c r="F2" s="18"/>
      <c r="G2" s="18"/>
      <c r="H2" s="18"/>
      <c r="I2" s="18"/>
    </row>
    <row r="3" spans="2:13" ht="17.75" customHeight="1">
      <c r="B3" s="19"/>
      <c r="C3" s="18"/>
      <c r="D3" s="18"/>
      <c r="E3" s="18"/>
      <c r="F3" s="18"/>
      <c r="G3" s="18"/>
      <c r="H3" s="18"/>
      <c r="I3" s="18"/>
    </row>
    <row r="4" spans="2:13" ht="17.75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</row>
    <row r="6" spans="2:13" ht="39.75" customHeight="1" thickBot="1">
      <c r="B6" s="44" t="s">
        <v>10</v>
      </c>
      <c r="C6" s="44" t="s">
        <v>11</v>
      </c>
      <c r="D6" s="44" t="s">
        <v>12</v>
      </c>
      <c r="E6" s="44" t="s">
        <v>5</v>
      </c>
      <c r="F6" s="44" t="s">
        <v>13</v>
      </c>
      <c r="G6" s="44" t="s">
        <v>14</v>
      </c>
      <c r="H6" s="44" t="s">
        <v>15</v>
      </c>
      <c r="I6" s="44" t="s">
        <v>16</v>
      </c>
    </row>
    <row r="7" spans="2:13" ht="15.5" customHeight="1" thickBot="1">
      <c r="B7" s="78" t="s">
        <v>17</v>
      </c>
      <c r="C7" s="53" t="s">
        <v>18</v>
      </c>
      <c r="D7" s="53" t="s">
        <v>125</v>
      </c>
      <c r="E7" s="52" t="s">
        <v>19</v>
      </c>
      <c r="F7" s="52"/>
      <c r="G7" s="52" t="s">
        <v>20</v>
      </c>
      <c r="H7" s="52"/>
      <c r="I7" s="52" t="s">
        <v>18</v>
      </c>
    </row>
    <row r="8" spans="2:13" ht="15.5" customHeight="1" thickBot="1">
      <c r="B8" s="78" t="s">
        <v>17</v>
      </c>
      <c r="C8" s="76" t="s">
        <v>137</v>
      </c>
      <c r="D8" s="58" t="s">
        <v>126</v>
      </c>
      <c r="E8" s="57" t="s">
        <v>19</v>
      </c>
      <c r="F8" s="57"/>
      <c r="G8" s="57" t="s">
        <v>20</v>
      </c>
      <c r="H8" s="57"/>
      <c r="I8" s="57" t="s">
        <v>18</v>
      </c>
    </row>
    <row r="9" spans="2:13" ht="15.5" customHeight="1" thickBot="1">
      <c r="B9" s="78" t="s">
        <v>17</v>
      </c>
      <c r="C9" s="56" t="s">
        <v>138</v>
      </c>
      <c r="D9" s="56" t="s">
        <v>127</v>
      </c>
      <c r="E9" s="55" t="s">
        <v>19</v>
      </c>
      <c r="F9" s="55"/>
      <c r="G9" s="55" t="s">
        <v>20</v>
      </c>
      <c r="H9" s="55"/>
      <c r="I9" s="56" t="s">
        <v>18</v>
      </c>
    </row>
    <row r="10" spans="2:13" ht="15.5" customHeight="1" thickBot="1">
      <c r="B10" s="78" t="s">
        <v>17</v>
      </c>
      <c r="C10" s="56" t="s">
        <v>139</v>
      </c>
      <c r="D10" s="56" t="s">
        <v>128</v>
      </c>
      <c r="E10" s="55" t="s">
        <v>19</v>
      </c>
      <c r="F10" s="55"/>
      <c r="G10" s="55" t="s">
        <v>20</v>
      </c>
      <c r="H10" s="55"/>
      <c r="I10" s="56" t="s">
        <v>18</v>
      </c>
    </row>
    <row r="11" spans="2:13" ht="15.75" customHeight="1" thickBot="1">
      <c r="B11" s="78" t="s">
        <v>17</v>
      </c>
      <c r="C11" s="76" t="s">
        <v>140</v>
      </c>
      <c r="D11" s="58" t="s">
        <v>23</v>
      </c>
      <c r="E11" s="57" t="s">
        <v>19</v>
      </c>
      <c r="F11" s="57"/>
      <c r="G11" s="57"/>
      <c r="H11" s="57"/>
      <c r="I11" s="57"/>
      <c r="L11" s="23" t="s">
        <v>24</v>
      </c>
      <c r="M11" s="23" t="s">
        <v>23</v>
      </c>
    </row>
    <row r="12" spans="2:13" ht="15.75" customHeight="1" thickBot="1">
      <c r="B12" s="78" t="s">
        <v>17</v>
      </c>
      <c r="C12" s="76" t="s">
        <v>25</v>
      </c>
      <c r="D12" s="58" t="s">
        <v>26</v>
      </c>
      <c r="E12" s="57" t="s">
        <v>19</v>
      </c>
      <c r="F12" s="57"/>
      <c r="G12" s="57"/>
      <c r="H12" s="57"/>
      <c r="I12" s="57"/>
      <c r="L12" s="23" t="s">
        <v>25</v>
      </c>
      <c r="M12" s="23" t="s">
        <v>26</v>
      </c>
    </row>
    <row r="13" spans="2:13" ht="15.75" customHeight="1" thickBot="1">
      <c r="B13" s="78" t="s">
        <v>17</v>
      </c>
      <c r="C13" s="77" t="s">
        <v>27</v>
      </c>
      <c r="D13" s="59" t="s">
        <v>28</v>
      </c>
      <c r="E13" s="47" t="s">
        <v>19</v>
      </c>
      <c r="F13" s="47"/>
      <c r="G13" s="47"/>
      <c r="H13" s="47"/>
      <c r="I13" s="47"/>
      <c r="L13" s="30" t="s">
        <v>27</v>
      </c>
      <c r="M13" s="30" t="s">
        <v>28</v>
      </c>
    </row>
    <row r="14" spans="2:13" ht="15.75" customHeight="1">
      <c r="B14" s="78" t="s">
        <v>17</v>
      </c>
      <c r="C14" s="65" t="s">
        <v>141</v>
      </c>
      <c r="D14" s="65" t="s">
        <v>119</v>
      </c>
      <c r="E14" s="47" t="s">
        <v>19</v>
      </c>
      <c r="F14" s="47"/>
      <c r="G14" s="47"/>
      <c r="H14" s="47"/>
      <c r="I14" s="47"/>
    </row>
    <row r="15" spans="2:13">
      <c r="B15" s="79" t="s">
        <v>22</v>
      </c>
      <c r="C15" s="65" t="s">
        <v>142</v>
      </c>
      <c r="D15" s="65" t="s">
        <v>122</v>
      </c>
      <c r="E15" s="47" t="s">
        <v>123</v>
      </c>
    </row>
    <row r="18" spans="2:3" ht="14" thickBot="1">
      <c r="B18" s="71" t="s">
        <v>29</v>
      </c>
      <c r="C18" s="71"/>
    </row>
    <row r="19" spans="2:3">
      <c r="B19" s="37" t="s">
        <v>17</v>
      </c>
      <c r="C19" s="37" t="s">
        <v>30</v>
      </c>
    </row>
    <row r="20" spans="2:3">
      <c r="B20" s="35" t="s">
        <v>22</v>
      </c>
      <c r="C20" s="35" t="s">
        <v>31</v>
      </c>
    </row>
    <row r="21" spans="2:3">
      <c r="B21" s="34" t="s">
        <v>21</v>
      </c>
      <c r="C21" s="34" t="s">
        <v>32</v>
      </c>
    </row>
    <row r="22" spans="2:3">
      <c r="B22" s="35" t="s">
        <v>33</v>
      </c>
      <c r="C22" s="35" t="s">
        <v>34</v>
      </c>
    </row>
    <row r="23" spans="2:3" ht="14" thickBot="1">
      <c r="B23" s="36" t="s">
        <v>35</v>
      </c>
      <c r="C23" s="36" t="s">
        <v>36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D7" sqref="D7"/>
    </sheetView>
  </sheetViews>
  <sheetFormatPr baseColWidth="10" defaultColWidth="8.6640625" defaultRowHeight="13"/>
  <cols>
    <col min="1" max="1" width="1.5" customWidth="1"/>
    <col min="2" max="2" width="7.5" customWidth="1"/>
    <col min="3" max="3" width="7.33203125" customWidth="1"/>
    <col min="4" max="4" width="21.5" customWidth="1"/>
    <col min="5" max="5" width="18.6640625" customWidth="1"/>
    <col min="6" max="6" width="6.6640625" customWidth="1"/>
    <col min="7" max="8" width="8.33203125" customWidth="1"/>
    <col min="9" max="9" width="7.5" customWidth="1"/>
    <col min="10" max="10" width="6.6640625" customWidth="1"/>
    <col min="12" max="12" width="13.5" customWidth="1"/>
  </cols>
  <sheetData>
    <row r="1" spans="1:10" ht="12.75" customHeight="1">
      <c r="B1" s="41"/>
      <c r="C1" s="25"/>
      <c r="D1" s="25"/>
    </row>
    <row r="2" spans="1:10" ht="18.75" customHeight="1">
      <c r="A2" s="12"/>
      <c r="B2" s="42" t="s">
        <v>37</v>
      </c>
      <c r="C2" s="42"/>
      <c r="D2" s="42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38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39</v>
      </c>
      <c r="C5" s="48" t="s">
        <v>40</v>
      </c>
      <c r="D5" s="48" t="s">
        <v>41</v>
      </c>
      <c r="E5" s="48" t="s">
        <v>42</v>
      </c>
      <c r="F5" s="43" t="s">
        <v>43</v>
      </c>
      <c r="G5" s="43" t="s">
        <v>44</v>
      </c>
      <c r="H5" s="43" t="s">
        <v>45</v>
      </c>
      <c r="I5" s="43" t="s">
        <v>46</v>
      </c>
      <c r="J5" s="43" t="s">
        <v>47</v>
      </c>
    </row>
    <row r="6" spans="1:10" ht="46.5" customHeight="1">
      <c r="B6" s="49" t="s">
        <v>48</v>
      </c>
      <c r="C6" s="49" t="s">
        <v>49</v>
      </c>
      <c r="D6" s="49" t="s">
        <v>50</v>
      </c>
      <c r="E6" s="49" t="s">
        <v>51</v>
      </c>
      <c r="F6" s="44" t="s">
        <v>52</v>
      </c>
      <c r="G6" s="44" t="s">
        <v>53</v>
      </c>
      <c r="H6" s="44" t="s">
        <v>14</v>
      </c>
      <c r="I6" s="44" t="s">
        <v>54</v>
      </c>
      <c r="J6" s="44" t="s">
        <v>55</v>
      </c>
    </row>
    <row r="7" spans="1:10" ht="15.75" customHeight="1">
      <c r="B7" s="74" t="s">
        <v>135</v>
      </c>
      <c r="C7" s="54"/>
      <c r="D7" s="74" t="s">
        <v>129</v>
      </c>
      <c r="E7" s="54" t="s">
        <v>57</v>
      </c>
      <c r="F7" s="58" t="s">
        <v>19</v>
      </c>
      <c r="G7" s="58" t="s">
        <v>56</v>
      </c>
      <c r="H7" s="58" t="s">
        <v>20</v>
      </c>
      <c r="I7" s="58"/>
      <c r="J7" s="58"/>
    </row>
    <row r="8" spans="1:10" ht="15.75" customHeight="1">
      <c r="B8" s="74" t="s">
        <v>135</v>
      </c>
      <c r="C8" s="55"/>
      <c r="D8" s="75" t="s">
        <v>130</v>
      </c>
      <c r="E8" s="56" t="s">
        <v>120</v>
      </c>
      <c r="F8" s="59" t="s">
        <v>19</v>
      </c>
      <c r="G8" s="59" t="s">
        <v>56</v>
      </c>
      <c r="H8" s="59" t="s">
        <v>20</v>
      </c>
      <c r="I8" s="59"/>
      <c r="J8" s="59"/>
    </row>
    <row r="9" spans="1:10" ht="15.75" customHeight="1">
      <c r="B9" s="74" t="s">
        <v>135</v>
      </c>
      <c r="C9" s="54"/>
      <c r="D9" s="74" t="s">
        <v>131</v>
      </c>
      <c r="E9" s="54" t="s">
        <v>58</v>
      </c>
      <c r="F9" s="58" t="s">
        <v>19</v>
      </c>
      <c r="G9" s="58" t="s">
        <v>56</v>
      </c>
      <c r="H9" s="58" t="s">
        <v>20</v>
      </c>
      <c r="I9" s="58"/>
      <c r="J9" s="58"/>
    </row>
    <row r="10" spans="1:10" ht="15.75" customHeight="1">
      <c r="B10" s="74" t="s">
        <v>135</v>
      </c>
      <c r="C10" s="54"/>
      <c r="D10" s="74" t="s">
        <v>132</v>
      </c>
      <c r="E10" s="54" t="s">
        <v>58</v>
      </c>
      <c r="F10" s="58" t="s">
        <v>19</v>
      </c>
      <c r="G10" s="58" t="s">
        <v>56</v>
      </c>
      <c r="H10" s="58" t="s">
        <v>20</v>
      </c>
      <c r="I10" s="58"/>
      <c r="J10" s="58"/>
    </row>
    <row r="11" spans="1:10">
      <c r="B11" s="56" t="s">
        <v>136</v>
      </c>
      <c r="C11" s="55"/>
      <c r="D11" s="75" t="s">
        <v>133</v>
      </c>
      <c r="E11" s="56" t="s">
        <v>59</v>
      </c>
      <c r="F11" s="59" t="s">
        <v>19</v>
      </c>
      <c r="G11" s="59" t="s">
        <v>60</v>
      </c>
      <c r="H11" s="59" t="s">
        <v>20</v>
      </c>
      <c r="I11" s="59"/>
      <c r="J11" s="59"/>
    </row>
    <row r="12" spans="1:10">
      <c r="B12" s="74" t="s">
        <v>136</v>
      </c>
      <c r="C12" s="54"/>
      <c r="D12" s="75" t="s">
        <v>134</v>
      </c>
      <c r="E12" s="54" t="s">
        <v>92</v>
      </c>
      <c r="F12" s="58" t="s">
        <v>19</v>
      </c>
      <c r="G12" s="58" t="s">
        <v>60</v>
      </c>
      <c r="H12" s="58" t="s">
        <v>20</v>
      </c>
      <c r="I12" s="58"/>
      <c r="J12" s="58"/>
    </row>
    <row r="13" spans="1:10">
      <c r="D13" s="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2"/>
  <sheetViews>
    <sheetView topLeftCell="A27" zoomScaleNormal="100" workbookViewId="0">
      <selection activeCell="K11" sqref="K11"/>
    </sheetView>
  </sheetViews>
  <sheetFormatPr baseColWidth="10" defaultColWidth="8.6640625" defaultRowHeight="13"/>
  <cols>
    <col min="1" max="1" width="2.6640625" customWidth="1"/>
    <col min="2" max="2" width="21.5" customWidth="1"/>
    <col min="3" max="3" width="44.33203125" customWidth="1"/>
    <col min="4" max="4" width="18.6640625" customWidth="1"/>
    <col min="5" max="5" width="20" customWidth="1"/>
    <col min="6" max="6" width="12.6640625" customWidth="1"/>
    <col min="7" max="7" width="21.33203125" customWidth="1"/>
    <col min="8" max="8" width="13.33203125" customWidth="1"/>
    <col min="9" max="9" width="12.5" customWidth="1"/>
    <col min="10" max="14" width="7.6640625" customWidth="1"/>
    <col min="15" max="15" width="15.6640625" customWidth="1"/>
    <col min="16" max="16" width="32" bestFit="1" customWidth="1"/>
    <col min="17" max="17" width="15" customWidth="1"/>
    <col min="18" max="18" width="14.5" customWidth="1"/>
    <col min="19" max="19" width="13.83203125" customWidth="1"/>
    <col min="20" max="21" width="15" customWidth="1"/>
    <col min="22" max="22" width="15.33203125" customWidth="1"/>
    <col min="25" max="25" width="12.5" bestFit="1" customWidth="1"/>
  </cols>
  <sheetData>
    <row r="1" spans="2:28">
      <c r="H1" s="33">
        <v>2023</v>
      </c>
    </row>
    <row r="2" spans="2:28" ht="16.5" customHeight="1">
      <c r="B2" s="40" t="s">
        <v>61</v>
      </c>
      <c r="C2" s="28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8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75</v>
      </c>
      <c r="P5" s="43" t="s">
        <v>76</v>
      </c>
      <c r="Q5" s="43" t="s">
        <v>77</v>
      </c>
      <c r="R5" s="45"/>
      <c r="S5" s="45"/>
      <c r="Y5"/>
      <c r="Z5"/>
    </row>
    <row r="6" spans="2:28" ht="53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2" t="s">
        <v>83</v>
      </c>
      <c r="I6" s="72"/>
      <c r="J6" s="72"/>
      <c r="K6" s="72"/>
      <c r="L6" s="72"/>
      <c r="M6" s="72"/>
      <c r="N6" s="72"/>
      <c r="O6" s="44" t="s">
        <v>84</v>
      </c>
      <c r="P6" s="44" t="s">
        <v>91</v>
      </c>
      <c r="Q6" s="44" t="s">
        <v>90</v>
      </c>
      <c r="R6" s="44"/>
      <c r="S6" s="44"/>
      <c r="AA6" s="26"/>
      <c r="AB6" s="2"/>
    </row>
    <row r="7" spans="2:28">
      <c r="B7" s="74" t="str">
        <f>SEC_Processes!D7</f>
        <v>ELE_EX_GAS_CCGT</v>
      </c>
      <c r="C7" s="74" t="str">
        <f>SEC_Processes!E7</f>
        <v>Existing Gas Combined Cycle Power Plants</v>
      </c>
      <c r="D7" s="74" t="s">
        <v>140</v>
      </c>
      <c r="E7" s="80" t="str">
        <f>SEC_Comm!C7</f>
        <v>ELC</v>
      </c>
      <c r="F7">
        <v>0.56000000000000005</v>
      </c>
      <c r="G7" s="22">
        <v>31.536000000000001</v>
      </c>
      <c r="H7">
        <f>24044/1000</f>
        <v>24.044</v>
      </c>
      <c r="I7">
        <f t="shared" ref="I7:K7" si="0">24044/1000</f>
        <v>24.044</v>
      </c>
      <c r="J7">
        <f t="shared" si="0"/>
        <v>24.044</v>
      </c>
      <c r="K7">
        <f t="shared" si="0"/>
        <v>24.044</v>
      </c>
      <c r="L7" s="32"/>
      <c r="M7" s="32"/>
      <c r="N7" s="32"/>
      <c r="O7" s="32">
        <v>1</v>
      </c>
      <c r="P7" s="32">
        <v>20</v>
      </c>
      <c r="Q7" s="32">
        <v>2</v>
      </c>
      <c r="R7" s="32"/>
      <c r="S7" s="32"/>
    </row>
    <row r="8" spans="2:28">
      <c r="E8" t="str">
        <f>SEC_Comm!C15</f>
        <v>CO2</v>
      </c>
      <c r="G8" s="27"/>
      <c r="H8" s="27"/>
    </row>
    <row r="9" spans="2:28">
      <c r="I9" s="24"/>
      <c r="J9" s="24"/>
      <c r="K9" s="24"/>
      <c r="L9" s="24"/>
      <c r="M9" s="24"/>
      <c r="N9" s="24"/>
    </row>
    <row r="18" spans="15:17">
      <c r="O18" s="66">
        <v>2023</v>
      </c>
      <c r="P18" s="73"/>
    </row>
    <row r="19" spans="15:17">
      <c r="O19" s="66" t="s">
        <v>124</v>
      </c>
      <c r="P19" s="73"/>
    </row>
    <row r="20" spans="15:17">
      <c r="O20" s="68" t="s">
        <v>93</v>
      </c>
      <c r="P20" s="69">
        <v>415</v>
      </c>
      <c r="Q20" s="67"/>
    </row>
    <row r="21" spans="15:17">
      <c r="O21" s="68" t="s">
        <v>94</v>
      </c>
      <c r="P21" s="69" t="s">
        <v>95</v>
      </c>
      <c r="Q21" s="67"/>
    </row>
    <row r="22" spans="15:17">
      <c r="O22" s="68" t="s">
        <v>96</v>
      </c>
      <c r="P22" s="69">
        <v>0</v>
      </c>
      <c r="Q22" s="67"/>
    </row>
    <row r="23" spans="15:17">
      <c r="O23" s="68" t="s">
        <v>97</v>
      </c>
      <c r="P23" s="69">
        <v>0</v>
      </c>
      <c r="Q23" s="67"/>
    </row>
    <row r="24" spans="15:17">
      <c r="O24" s="68" t="s">
        <v>98</v>
      </c>
      <c r="P24" s="69">
        <v>18351</v>
      </c>
      <c r="Q24" s="67"/>
    </row>
    <row r="25" spans="15:17">
      <c r="O25" s="68" t="s">
        <v>99</v>
      </c>
      <c r="P25" s="69">
        <v>4006</v>
      </c>
      <c r="Q25" s="67"/>
    </row>
    <row r="26" spans="15:17">
      <c r="O26" s="68" t="s">
        <v>100</v>
      </c>
      <c r="P26" s="69">
        <v>0</v>
      </c>
      <c r="Q26" s="67"/>
    </row>
    <row r="27" spans="15:17">
      <c r="O27" s="68" t="s">
        <v>101</v>
      </c>
      <c r="P27" s="69">
        <v>0</v>
      </c>
      <c r="Q27" s="67"/>
    </row>
    <row r="28" spans="15:17">
      <c r="O28" s="68" t="s">
        <v>102</v>
      </c>
      <c r="P28" s="69">
        <v>0</v>
      </c>
      <c r="Q28" s="67"/>
    </row>
    <row r="29" spans="15:17">
      <c r="O29" s="68" t="s">
        <v>103</v>
      </c>
      <c r="P29" s="69">
        <v>0</v>
      </c>
      <c r="Q29" s="67"/>
    </row>
    <row r="30" spans="15:17">
      <c r="O30" s="68" t="s">
        <v>104</v>
      </c>
      <c r="P30" s="69">
        <v>0</v>
      </c>
      <c r="Q30" s="67"/>
    </row>
    <row r="31" spans="15:17" ht="24">
      <c r="O31" s="68" t="s">
        <v>105</v>
      </c>
      <c r="P31" s="69">
        <v>37</v>
      </c>
      <c r="Q31" s="67"/>
    </row>
    <row r="32" spans="15:17">
      <c r="O32" s="68" t="s">
        <v>106</v>
      </c>
      <c r="P32" s="69">
        <v>0</v>
      </c>
      <c r="Q32" s="67"/>
    </row>
    <row r="33" spans="15:17">
      <c r="O33" s="68" t="s">
        <v>107</v>
      </c>
      <c r="P33" s="69">
        <v>0</v>
      </c>
      <c r="Q33" s="67"/>
    </row>
    <row r="34" spans="15:17">
      <c r="O34" s="68" t="s">
        <v>108</v>
      </c>
      <c r="P34" s="69">
        <v>486</v>
      </c>
      <c r="Q34" s="67"/>
    </row>
    <row r="35" spans="15:17">
      <c r="O35" s="68" t="s">
        <v>109</v>
      </c>
      <c r="P35" s="69">
        <v>1</v>
      </c>
      <c r="Q35" s="67"/>
    </row>
    <row r="36" spans="15:17">
      <c r="O36" s="68" t="s">
        <v>110</v>
      </c>
      <c r="P36" s="69">
        <v>0</v>
      </c>
      <c r="Q36" s="67"/>
    </row>
    <row r="37" spans="15:17">
      <c r="O37" s="68" t="s">
        <v>111</v>
      </c>
      <c r="P37" s="69">
        <v>22590</v>
      </c>
      <c r="Q37" s="67"/>
    </row>
    <row r="38" spans="15:17">
      <c r="O38" s="68" t="s">
        <v>112</v>
      </c>
      <c r="P38" s="69">
        <v>786</v>
      </c>
      <c r="Q38" s="67"/>
    </row>
    <row r="39" spans="15:17">
      <c r="O39" s="68" t="s">
        <v>113</v>
      </c>
      <c r="P39" s="69">
        <v>3220</v>
      </c>
      <c r="Q39" s="67"/>
    </row>
    <row r="40" spans="15:17">
      <c r="O40" s="68" t="s">
        <v>114</v>
      </c>
      <c r="P40" s="69">
        <v>6190</v>
      </c>
      <c r="Q40" s="67"/>
    </row>
    <row r="41" spans="15:17">
      <c r="O41" s="67"/>
      <c r="P41" s="67"/>
    </row>
    <row r="42" spans="15:17">
      <c r="O42" s="70"/>
      <c r="P42" s="64"/>
      <c r="Q42" s="67"/>
    </row>
    <row r="43" spans="15:17" ht="14">
      <c r="O43" s="60"/>
      <c r="P43" s="61"/>
      <c r="Q43" s="62"/>
    </row>
    <row r="44" spans="15:17" ht="14">
      <c r="O44" s="62"/>
      <c r="P44" s="62"/>
      <c r="Q44" s="57"/>
    </row>
    <row r="45" spans="15:17">
      <c r="O45" s="63"/>
      <c r="P45" s="64"/>
      <c r="Q45" s="57"/>
    </row>
    <row r="47" spans="15:17">
      <c r="O47" s="2" t="s">
        <v>115</v>
      </c>
      <c r="P47">
        <f>P20+P24+P25+P34+P38</f>
        <v>24044</v>
      </c>
    </row>
    <row r="50" spans="15:16">
      <c r="O50" s="2" t="s">
        <v>118</v>
      </c>
      <c r="P50">
        <f>P37</f>
        <v>22590</v>
      </c>
    </row>
    <row r="51" spans="15:16">
      <c r="O51" s="2" t="s">
        <v>116</v>
      </c>
      <c r="P51">
        <f>P40</f>
        <v>6190</v>
      </c>
    </row>
    <row r="52" spans="15:16">
      <c r="O52" s="2" t="s">
        <v>117</v>
      </c>
      <c r="P52">
        <f>P39</f>
        <v>3220</v>
      </c>
    </row>
  </sheetData>
  <mergeCells count="2">
    <mergeCell ref="H6:N6"/>
    <mergeCell ref="P18:P19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K21" sqref="K21"/>
    </sheetView>
  </sheetViews>
  <sheetFormatPr baseColWidth="10" defaultColWidth="8.6640625" defaultRowHeight="13"/>
  <cols>
    <col min="1" max="1" width="2.6640625" customWidth="1"/>
    <col min="2" max="2" width="20.33203125" customWidth="1"/>
    <col min="3" max="3" width="39.5" customWidth="1"/>
    <col min="4" max="5" width="11.5" customWidth="1"/>
    <col min="6" max="6" width="10.33203125" customWidth="1"/>
    <col min="7" max="7" width="21.5" customWidth="1"/>
    <col min="8" max="14" width="14.83203125" customWidth="1"/>
    <col min="15" max="15" width="16.33203125" customWidth="1"/>
    <col min="16" max="16" width="13.6640625" customWidth="1"/>
    <col min="17" max="18" width="15.5" customWidth="1"/>
  </cols>
  <sheetData>
    <row r="1" spans="2:18">
      <c r="H1" s="51"/>
    </row>
    <row r="2" spans="2:18" ht="18">
      <c r="B2" s="40" t="s">
        <v>85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1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 ht="14">
      <c r="B5" s="43" t="s">
        <v>41</v>
      </c>
      <c r="C5" s="43" t="s">
        <v>86</v>
      </c>
      <c r="D5" s="43" t="s">
        <v>64</v>
      </c>
      <c r="E5" s="43" t="s">
        <v>65</v>
      </c>
      <c r="F5" s="43" t="s">
        <v>66</v>
      </c>
      <c r="G5" s="43" t="s">
        <v>67</v>
      </c>
      <c r="H5" s="45" t="s">
        <v>68</v>
      </c>
      <c r="I5" s="45" t="s">
        <v>69</v>
      </c>
      <c r="J5" s="45" t="s">
        <v>70</v>
      </c>
      <c r="K5" s="45" t="s">
        <v>71</v>
      </c>
      <c r="L5" s="45" t="s">
        <v>72</v>
      </c>
      <c r="M5" s="45" t="s">
        <v>73</v>
      </c>
      <c r="N5" s="45" t="s">
        <v>74</v>
      </c>
      <c r="O5" s="43" t="s">
        <v>76</v>
      </c>
      <c r="P5" s="43" t="s">
        <v>77</v>
      </c>
      <c r="Q5" s="43"/>
    </row>
    <row r="6" spans="2:18" ht="42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  <c r="G6" s="44" t="s">
        <v>82</v>
      </c>
      <c r="H6" s="72" t="s">
        <v>83</v>
      </c>
      <c r="I6" s="72"/>
      <c r="J6" s="72"/>
      <c r="K6" s="72"/>
      <c r="L6" s="72"/>
      <c r="M6" s="72"/>
      <c r="N6" s="72"/>
      <c r="O6" s="44" t="s">
        <v>89</v>
      </c>
      <c r="P6" s="44" t="s">
        <v>87</v>
      </c>
      <c r="Q6" s="44"/>
    </row>
    <row r="7" spans="2:18" ht="17.25" customHeight="1">
      <c r="B7" s="30" t="str">
        <f>SEC_Processes!D8</f>
        <v>ELE_EX_PV</v>
      </c>
      <c r="C7" s="30" t="str">
        <f>SEC_Processes!E8</f>
        <v>Existing Photovoltaic</v>
      </c>
      <c r="D7" s="29" t="str">
        <f>SEC_Comm!C12</f>
        <v>SOLAR</v>
      </c>
      <c r="E7" s="81" t="s">
        <v>137</v>
      </c>
      <c r="F7" s="29">
        <v>1</v>
      </c>
      <c r="G7" s="29">
        <v>31.536000000000001</v>
      </c>
      <c r="H7" s="29">
        <f>PP!P50/1000</f>
        <v>22.59</v>
      </c>
      <c r="I7" s="29">
        <v>22.59</v>
      </c>
      <c r="J7" s="29">
        <v>22.59</v>
      </c>
      <c r="K7" s="29">
        <v>22.59</v>
      </c>
      <c r="L7" s="29">
        <v>22.59</v>
      </c>
      <c r="M7" s="29">
        <v>0</v>
      </c>
      <c r="N7" s="29">
        <v>0</v>
      </c>
      <c r="O7" s="29">
        <v>10</v>
      </c>
      <c r="P7" s="29"/>
      <c r="Q7" s="30"/>
    </row>
    <row r="8" spans="2:18" ht="15" customHeight="1">
      <c r="B8" s="30" t="str">
        <f>SEC_Processes!D9</f>
        <v>ELE_EX_WIND_ON</v>
      </c>
      <c r="C8" s="30" t="str">
        <f>SEC_Processes!E9</f>
        <v>Existing Onshore Wind Turbines</v>
      </c>
      <c r="D8" s="29" t="str">
        <f>SEC_Comm!C13</f>
        <v>WIND_ON</v>
      </c>
      <c r="E8" s="81" t="s">
        <v>137</v>
      </c>
      <c r="F8" s="29">
        <v>1</v>
      </c>
      <c r="G8" s="29">
        <v>31.536000000000001</v>
      </c>
      <c r="H8" s="29">
        <f>PP!P51/1000</f>
        <v>6.19</v>
      </c>
      <c r="I8" s="29">
        <v>6.19</v>
      </c>
      <c r="J8" s="29">
        <v>6.19</v>
      </c>
      <c r="K8" s="29">
        <v>6.19</v>
      </c>
      <c r="L8" s="29">
        <v>6.19</v>
      </c>
      <c r="M8" s="29">
        <v>0</v>
      </c>
      <c r="N8" s="29">
        <v>0</v>
      </c>
      <c r="O8" s="29">
        <v>10</v>
      </c>
      <c r="P8" s="29"/>
      <c r="Q8" s="30"/>
    </row>
    <row r="9" spans="2:18">
      <c r="B9" s="30" t="str">
        <f>SEC_Processes!D10</f>
        <v>ELE_EX_WIND_OFF</v>
      </c>
      <c r="C9" s="30" t="str">
        <f>SEC_Processes!E10</f>
        <v>Existing Onshore Wind Turbines</v>
      </c>
      <c r="D9" s="29" t="str">
        <f>SEC_Comm!C14</f>
        <v>WIND_OFF</v>
      </c>
      <c r="E9" s="81" t="s">
        <v>137</v>
      </c>
      <c r="F9" s="29">
        <v>1</v>
      </c>
      <c r="G9" s="29">
        <v>31.536000000000001</v>
      </c>
      <c r="H9" s="29">
        <f>PP!P52/1000</f>
        <v>3.22</v>
      </c>
      <c r="I9" s="29">
        <v>3.22</v>
      </c>
      <c r="J9" s="29">
        <v>3.22</v>
      </c>
      <c r="K9" s="29">
        <v>3.22</v>
      </c>
      <c r="L9" s="29">
        <v>3.22</v>
      </c>
      <c r="M9" s="29">
        <v>0</v>
      </c>
      <c r="N9" s="29">
        <v>0</v>
      </c>
      <c r="O9" s="29">
        <v>10</v>
      </c>
      <c r="P9" s="29"/>
      <c r="Q9" s="30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topLeftCell="B1" zoomScale="160" zoomScaleNormal="160" workbookViewId="0">
      <selection activeCell="E9" sqref="E9"/>
    </sheetView>
  </sheetViews>
  <sheetFormatPr baseColWidth="10" defaultColWidth="8.6640625" defaultRowHeight="13"/>
  <cols>
    <col min="1" max="1" width="2.6640625" customWidth="1"/>
    <col min="2" max="2" width="30" customWidth="1"/>
    <col min="3" max="3" width="66.33203125" customWidth="1"/>
    <col min="4" max="4" width="12.33203125" customWidth="1"/>
    <col min="5" max="5" width="19.5" customWidth="1"/>
    <col min="6" max="6" width="13.33203125" customWidth="1"/>
    <col min="9" max="9" width="53.33203125" customWidth="1"/>
  </cols>
  <sheetData>
    <row r="2" spans="2:9" ht="18">
      <c r="B2" s="40" t="s">
        <v>88</v>
      </c>
      <c r="C2" s="17"/>
      <c r="E2" s="15"/>
    </row>
    <row r="3" spans="2:9">
      <c r="C3" s="4"/>
      <c r="E3" s="5"/>
    </row>
    <row r="4" spans="2:9" ht="15.75" customHeight="1">
      <c r="B4" s="15" t="s">
        <v>62</v>
      </c>
      <c r="F4" s="13"/>
    </row>
    <row r="5" spans="2:9" ht="15.75" customHeight="1">
      <c r="B5" s="43" t="s">
        <v>41</v>
      </c>
      <c r="C5" s="43" t="s">
        <v>63</v>
      </c>
      <c r="D5" s="43" t="s">
        <v>64</v>
      </c>
      <c r="E5" s="43" t="s">
        <v>65</v>
      </c>
      <c r="F5" s="43" t="s">
        <v>66</v>
      </c>
      <c r="I5" s="21"/>
    </row>
    <row r="6" spans="2:9" ht="32" customHeight="1">
      <c r="B6" s="44" t="s">
        <v>78</v>
      </c>
      <c r="C6" s="44" t="s">
        <v>51</v>
      </c>
      <c r="D6" s="44" t="s">
        <v>79</v>
      </c>
      <c r="E6" s="44" t="s">
        <v>80</v>
      </c>
      <c r="F6" s="44" t="s">
        <v>81</v>
      </c>
    </row>
    <row r="7" spans="2:9" ht="15.75" customHeight="1">
      <c r="B7" s="29" t="str">
        <f>SEC_Processes!D11</f>
        <v>T&amp;D_GRID</v>
      </c>
      <c r="C7" s="29" t="str">
        <f>SEC_Processes!E11</f>
        <v>Existing Grid</v>
      </c>
      <c r="D7" s="81" t="s">
        <v>18</v>
      </c>
      <c r="E7" s="81" t="s">
        <v>138</v>
      </c>
      <c r="F7" s="50">
        <v>1</v>
      </c>
    </row>
    <row r="8" spans="2:9" ht="15.75" customHeight="1">
      <c r="B8" s="29" t="str">
        <f>SEC_Processes!D12</f>
        <v>T&amp;D_GRID_RES</v>
      </c>
      <c r="C8" s="29" t="str">
        <f>SEC_Processes!E12</f>
        <v>Existing Grid RES T&amp;D</v>
      </c>
      <c r="D8" s="81" t="s">
        <v>137</v>
      </c>
      <c r="E8" s="81" t="s">
        <v>139</v>
      </c>
      <c r="F8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2567-71C0-4C7F-92E4-99D50CA79A48}">
  <dimension ref="C5:E7"/>
  <sheetViews>
    <sheetView workbookViewId="0">
      <selection activeCell="F6" sqref="F6"/>
    </sheetView>
  </sheetViews>
  <sheetFormatPr baseColWidth="10" defaultColWidth="8.83203125" defaultRowHeight="13"/>
  <cols>
    <col min="3" max="3" width="26.1640625" customWidth="1"/>
    <col min="4" max="4" width="20.5" customWidth="1"/>
    <col min="5" max="5" width="15" customWidth="1"/>
  </cols>
  <sheetData>
    <row r="5" spans="3:5">
      <c r="D5" s="15" t="s">
        <v>121</v>
      </c>
    </row>
    <row r="6" spans="3:5">
      <c r="C6" s="43" t="s">
        <v>41</v>
      </c>
      <c r="D6" s="43" t="s">
        <v>3</v>
      </c>
      <c r="E6" s="43" t="s">
        <v>140</v>
      </c>
    </row>
    <row r="7" spans="3:5">
      <c r="C7" s="3" t="s">
        <v>129</v>
      </c>
      <c r="D7" s="3" t="s">
        <v>142</v>
      </c>
      <c r="E7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PP</vt:lpstr>
      <vt:lpstr>RES</vt:lpstr>
      <vt:lpstr>T&amp;D</vt:lpstr>
      <vt:lpstr>EMIS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2000-12-13T15:53:11Z</dcterms:created>
  <dcterms:modified xsi:type="dcterms:W3CDTF">2025-05-03T20:01:43Z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640539824962615</vt:r8>
  </property>
</Properties>
</file>