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MSc_SELECT\"/>
    </mc:Choice>
  </mc:AlternateContent>
  <xr:revisionPtr revIDLastSave="0" documentId="13_ncr:1_{C412ADA9-494A-482B-9257-65C644F6E272}" xr6:coauthVersionLast="47" xr6:coauthVersionMax="47" xr10:uidLastSave="{00000000-0000-0000-0000-000000000000}"/>
  <bookViews>
    <workbookView xWindow="-120" yWindow="-120" windowWidth="29040" windowHeight="15840" tabRatio="901" activeTab="1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39" l="1"/>
  <c r="D9" i="139"/>
  <c r="D8" i="139"/>
  <c r="B7" i="139"/>
  <c r="E8" i="128"/>
  <c r="G8" i="128"/>
  <c r="C8" i="128"/>
  <c r="I13" i="128"/>
  <c r="I8" i="128" s="1"/>
  <c r="H13" i="128"/>
  <c r="H8" i="128" s="1"/>
  <c r="F13" i="128"/>
  <c r="F8" i="128" s="1"/>
  <c r="D13" i="128"/>
  <c r="D8" i="128" s="1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F4B53DF6-885F-4626-ACE2-D1AC452333C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<sst xmlns="http://schemas.openxmlformats.org/spreadsheetml/2006/main" count="86" uniqueCount="73">
  <si>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</si>
  <si>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</si>
  <si>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</si>
  <si>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</si>
  <si>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</si>
  <si>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</si>
  <si>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</si>
  <si>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</si>
  <si>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</si>
  <si>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</si>
  <si>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</si>
  <si>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</si>
  <si>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</si>
  <si>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</si>
  <si>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</si>
  <si>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</si>
  <si>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</si>
  <si>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</si>
  <si>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</si>
  <si>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</si>
  <si>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</si>
  <si>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</si>
  <si>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</si>
  <si>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</si>
  <si>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</si>
  <si>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</si>
  <si>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</si>
  <si>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</si>
  <si>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</si>
  <si>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</si>
  <si>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</si>
  <si>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</si>
  <si>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</si>
  <si>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</si>
  <si>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</si>
  <si>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</si>
  <si>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</si>
  <si>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</si>
  <si>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</si>
  <si>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</si>
  <si>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</si>
  <si>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</si>
  <si>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</si>
  <si>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</si>
  <si>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</si>
  <si>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</si>
  <si>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</si>
  <si>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</si>
  <si>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</si>
  <si>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</si>
  <si>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</si>
  <si>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</si>
  <si>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</si>
  <si>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</si>
  <si>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</si>
  <si>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</si>
  <si>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</si>
  <si>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</si>
  <si>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</si>
  <si>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</si>
  <si>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</si>
  <si>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>ELC_FIN</t>
  </si>
  <si>
    <t>ELC_GRID_RES</t>
  </si>
  <si>
    <t>ELC_GRID</t>
  </si>
  <si>
    <t>NRG</t>
  </si>
  <si>
    <t>DEM</t>
  </si>
  <si>
    <t>ELC_FIN_DEM</t>
  </si>
  <si>
    <t>DMD</t>
  </si>
  <si>
    <t xml:space="preserve">Electricity grid RES </t>
  </si>
  <si>
    <t xml:space="preserve">Electricity grid non-RES </t>
  </si>
  <si>
    <t>Supportive calculations below:</t>
  </si>
  <si>
    <t>Legend:</t>
  </si>
  <si>
    <t xml:space="preserve"> ENTSO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</si>
</sst>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6" formatCode="0.0"/>
  </numFmts>
  <fonts count="112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0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1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4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99" fillId="0" borderId="0"/>
    <xf numFmtId="0" fontId="105" fillId="0" borderId="0"/>
    <xf numFmtId="0" fontId="76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99" fillId="0" borderId="0"/>
    <xf numFmtId="0" fontId="99" fillId="0" borderId="0"/>
    <xf numFmtId="0" fontId="53" fillId="0" borderId="0"/>
    <xf numFmtId="0" fontId="99" fillId="0" borderId="0"/>
    <xf numFmtId="0" fontId="99" fillId="0" borderId="0"/>
    <xf numFmtId="0" fontId="106" fillId="0" borderId="0"/>
    <xf numFmtId="0" fontId="106" fillId="0" borderId="0"/>
    <xf numFmtId="0" fontId="106" fillId="0" borderId="0"/>
    <xf numFmtId="0" fontId="99" fillId="0" borderId="0"/>
    <xf numFmtId="0" fontId="99" fillId="0" borderId="0"/>
    <xf numFmtId="0" fontId="99" fillId="0" borderId="0"/>
    <xf numFmtId="0" fontId="5" fillId="0" borderId="0"/>
    <xf numFmtId="0" fontId="5" fillId="0" borderId="0"/>
    <xf numFmtId="0" fontId="99" fillId="0" borderId="0"/>
    <xf numFmtId="0" fontId="99" fillId="0" borderId="0"/>
    <xf numFmtId="0" fontId="12" fillId="0" borderId="0"/>
    <xf numFmtId="0" fontId="99" fillId="0" borderId="0"/>
    <xf numFmtId="0" fontId="99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2" fillId="0" borderId="0"/>
    <xf numFmtId="0" fontId="99" fillId="0" borderId="0"/>
    <xf numFmtId="0" fontId="99" fillId="0" borderId="0"/>
    <xf numFmtId="0" fontId="12" fillId="0" borderId="0"/>
    <xf numFmtId="0" fontId="99" fillId="0" borderId="0"/>
    <xf numFmtId="0" fontId="12" fillId="0" borderId="0"/>
    <xf numFmtId="0" fontId="12" fillId="0" borderId="0"/>
    <xf numFmtId="0" fontId="99" fillId="0" borderId="0"/>
    <xf numFmtId="0" fontId="99" fillId="0" borderId="0"/>
    <xf numFmtId="0" fontId="12" fillId="0" borderId="0"/>
    <xf numFmtId="0" fontId="99" fillId="0" borderId="0"/>
    <xf numFmtId="0" fontId="99" fillId="0" borderId="0"/>
    <xf numFmtId="0" fontId="12" fillId="0" borderId="0"/>
    <xf numFmtId="0" fontId="99" fillId="0" borderId="0"/>
    <xf numFmtId="0" fontId="99" fillId="0" borderId="0"/>
    <xf numFmtId="0" fontId="12" fillId="0" borderId="0"/>
    <xf numFmtId="0" fontId="99" fillId="0" borderId="0"/>
    <xf numFmtId="0" fontId="12" fillId="0" borderId="0"/>
    <xf numFmtId="0" fontId="12" fillId="0" borderId="0"/>
    <xf numFmtId="0" fontId="6" fillId="0" borderId="0"/>
    <xf numFmtId="0" fontId="99" fillId="0" borderId="0"/>
    <xf numFmtId="0" fontId="6" fillId="0" borderId="0"/>
    <xf numFmtId="0" fontId="99" fillId="0" borderId="0"/>
    <xf numFmtId="0" fontId="99" fillId="0" borderId="0"/>
    <xf numFmtId="0" fontId="12" fillId="0" borderId="0"/>
    <xf numFmtId="0" fontId="99" fillId="0" borderId="0"/>
    <xf numFmtId="0" fontId="99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7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09" fillId="0" borderId="0"/>
    <xf numFmtId="0" fontId="110" fillId="0" borderId="0"/>
    <xf numFmtId="0" fontId="43" fillId="0" borderId="0"/>
    <xf numFmtId="0" fontId="5" fillId="0" borderId="0"/>
    <xf numFmtId="0" fontId="11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184" fontId="0" fillId="43" borderId="0" xfId="0" applyNumberFormat="1" applyFill="1"/>
    <xf numFmtId="0" fontId="43" fillId="0" borderId="0" xfId="0" applyFont="1" applyAlignment="1" applyProtection="1">
      <alignment vertical="top"/>
      <protection locked="0"/>
    </xf>
    <xf numFmtId="184" fontId="3" fillId="28" borderId="18" xfId="0" applyNumberFormat="1" applyFont="1" applyFill="1" applyBorder="1" applyAlignment="1">
      <alignment horizontal="center" vertical="center"/>
    </xf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3" fillId="28" borderId="18" xfId="0" applyFont="1" applyFill="1" applyBorder="1" applyAlignment="1">
      <alignment horizontal="center" vertical="center"/>
    </xf>
    <xf numFmtId="0" fontId="107" fillId="0" borderId="0" xfId="1244"/>
    <xf numFmtId="0" fontId="108" fillId="0" borderId="0" xfId="0" applyFont="1"/>
    <xf numFmtId="184" fontId="0" fillId="4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45" borderId="0" xfId="0" applyFill="1" applyAlignment="1">
      <alignment horizontal="center"/>
    </xf>
    <xf numFmtId="0" fontId="43" fillId="44" borderId="0" xfId="0" applyFont="1" applyFill="1"/>
    <xf numFmtId="0" fontId="43" fillId="46" borderId="0" xfId="0" applyFont="1" applyFill="1"/>
    <xf numFmtId="0" fontId="43" fillId="44" borderId="0" xfId="0" applyFont="1" applyFill="1" applyAlignment="1">
      <alignment horizontal="left"/>
    </xf>
    <xf numFmtId="0" fontId="43" fillId="46" borderId="0" xfId="0" applyFont="1" applyFill="1" applyAlignment="1">
      <alignment horizontal="left"/>
    </xf>
    <xf numFmtId="0" fontId="43" fillId="44" borderId="0" xfId="0" applyFont="1" applyFill="1" applyAlignment="1">
      <alignment horizontal="center"/>
    </xf>
    <xf numFmtId="184" fontId="5" fillId="39" borderId="19" xfId="791" applyNumberFormat="1" applyFill="1" applyBorder="1" applyAlignment="1">
      <alignment horizontal="center" vertical="center" wrapText="1"/>
    </xf>
    <xf numFmtId="0" fontId="5" fillId="39" borderId="19" xfId="791" applyFill="1" applyBorder="1" applyAlignment="1">
      <alignment horizontal="center" vertical="center" wrapText="1"/>
    </xf>
    <xf numFmtId="186" fontId="43" fillId="44" borderId="0" xfId="0" applyNumberFormat="1" applyFont="1" applyFill="1" applyAlignment="1">
      <alignment horizontal="center"/>
    </xf>
    <xf numFmtId="186" fontId="43" fillId="46" borderId="0" xfId="0" applyNumberFormat="1" applyFont="1" applyFill="1" applyAlignment="1">
      <alignment horizontal="center"/>
    </xf>
    <xf numFmtId="184" fontId="5" fillId="39" borderId="19" xfId="791" applyNumberFormat="1" applyFill="1" applyBorder="1" applyAlignment="1">
      <alignment horizontal="center" vertical="center" wrapText="1"/>
    </xf>
    <xf numFmtId="9" fontId="43" fillId="0" borderId="0" xfId="0" applyNumberFormat="1" applyFont="1"/>
    <xf numFmtId="186" fontId="0" fillId="45" borderId="0" xfId="0" applyNumberFormat="1" applyFill="1" applyAlignment="1">
      <alignment horizontal="center"/>
    </xf>
    <xf numFmtId="186" fontId="0" fillId="47" borderId="0" xfId="0" applyNumberFormat="1" applyFill="1" applyAlignment="1">
      <alignment horizontal="center"/>
    </xf>
    <xf numFmtId="0" fontId="43" fillId="0" borderId="0" xfId="0" applyFont="1" applyAlignment="1">
      <alignment horizontal="center"/>
    </xf>
    <xf numFmtId="186" fontId="0" fillId="0" borderId="0" xfId="0" applyNumberFormat="1" applyAlignment="1">
      <alignment horizontal="center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DEMAND!$C$12:$I$12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DEMAND!$C$13:$I$13</c:f>
              <c:numCache>
                <c:formatCode>0.0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16</xdr:row>
      <xdr:rowOff>157801</xdr:rowOff>
    </xdr:from>
    <xdr:to>
      <xdr:col>9</xdr:col>
      <xdr:colOff>530155</xdr:colOff>
      <xdr:row>34</xdr:row>
      <xdr:rowOff>92452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3488267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12</xdr:row>
      <xdr:rowOff>11167</xdr:rowOff>
    </xdr:from>
    <xdr:to>
      <xdr:col>17</xdr:col>
      <xdr:colOff>518948</xdr:colOff>
      <xdr:row>22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zoomScale="110" zoomScaleNormal="110" workbookViewId="0">
      <selection activeCell="C32" sqref="C32"/>
    </sheetView>
  </sheetViews>
  <sheetFormatPr defaultRowHeight="12.75"/>
  <cols>
    <col min="1" max="1" width="2.7109375" customWidth="1"/>
    <col min="2" max="2" width="15" customWidth="1"/>
    <col min="3" max="3" width="20.570312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10" ht="18">
      <c r="B2" s="17" t="s">
        <v>0</v>
      </c>
      <c r="C2" s="18"/>
      <c r="D2" s="18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5" t="s">
        <v>2</v>
      </c>
      <c r="C5" s="15" t="s">
        <v>3</v>
      </c>
      <c r="D5" s="15" t="s">
        <v>4</v>
      </c>
      <c r="E5" s="15" t="s">
        <v>5</v>
      </c>
      <c r="F5" s="15" t="s">
        <v>6</v>
      </c>
      <c r="G5" s="15" t="s">
        <v>7</v>
      </c>
      <c r="H5" s="15" t="s">
        <v>8</v>
      </c>
      <c r="I5" s="15" t="s">
        <v>9</v>
      </c>
    </row>
    <row r="6" spans="2:10" ht="47.25" customHeight="1">
      <c r="B6" s="32" t="s">
        <v>10</v>
      </c>
      <c r="C6" s="32" t="s">
        <v>11</v>
      </c>
      <c r="D6" s="32" t="s">
        <v>12</v>
      </c>
      <c r="E6" s="32" t="s">
        <v>5</v>
      </c>
      <c r="F6" s="32" t="s">
        <v>13</v>
      </c>
      <c r="G6" s="32" t="s">
        <v>14</v>
      </c>
      <c r="H6" s="32" t="s">
        <v>15</v>
      </c>
      <c r="I6" s="32" t="s">
        <v>16</v>
      </c>
    </row>
    <row r="7" spans="2:10" ht="16.5" customHeight="1">
      <c r="B7" s="27" t="s">
        <v>64</v>
      </c>
      <c r="C7" s="27" t="s">
        <v>62</v>
      </c>
      <c r="D7" s="29" t="s">
        <v>68</v>
      </c>
      <c r="E7" s="27" t="s">
        <v>17</v>
      </c>
      <c r="F7" s="27"/>
      <c r="G7" s="27" t="s">
        <v>18</v>
      </c>
      <c r="H7" s="27"/>
      <c r="I7" s="27"/>
      <c r="J7" s="24"/>
    </row>
    <row r="8" spans="2:10" ht="15.75" customHeight="1">
      <c r="B8" s="28" t="s">
        <v>64</v>
      </c>
      <c r="C8" s="28" t="s">
        <v>63</v>
      </c>
      <c r="D8" s="30" t="s">
        <v>69</v>
      </c>
      <c r="E8" s="28" t="s">
        <v>17</v>
      </c>
      <c r="F8" s="28"/>
      <c r="G8" s="28" t="s">
        <v>18</v>
      </c>
      <c r="H8" s="28"/>
      <c r="I8" s="28"/>
    </row>
    <row r="9" spans="2:10" ht="15.75" customHeight="1">
      <c r="B9" s="27" t="s">
        <v>65</v>
      </c>
      <c r="C9" s="27" t="s">
        <v>61</v>
      </c>
      <c r="D9" s="29" t="s">
        <v>19</v>
      </c>
      <c r="E9" s="27" t="s">
        <v>17</v>
      </c>
      <c r="F9" s="27"/>
      <c r="G9" s="27" t="s">
        <v>18</v>
      </c>
      <c r="H9" s="27"/>
      <c r="I9" s="27"/>
    </row>
    <row r="10" spans="2:10">
      <c r="B10" s="28"/>
      <c r="C10" s="28"/>
      <c r="D10" s="28"/>
      <c r="E10" s="28"/>
      <c r="F10" s="28"/>
      <c r="G10" s="28"/>
      <c r="H10" s="28"/>
      <c r="I10" s="28"/>
    </row>
    <row r="11" spans="2:10">
      <c r="B11" s="27"/>
      <c r="C11" s="27"/>
      <c r="D11" s="27"/>
      <c r="E11" s="27"/>
      <c r="F11" s="27"/>
      <c r="G11" s="27"/>
      <c r="H11" s="27"/>
    </row>
    <row r="13" spans="2:10">
      <c r="B13" s="1"/>
    </row>
    <row r="22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tabSelected="1" zoomScale="145" zoomScaleNormal="145" workbookViewId="0">
      <selection activeCell="C11" sqref="C11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17" t="s">
        <v>20</v>
      </c>
      <c r="C2" s="19"/>
      <c r="D2" s="19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5" t="s">
        <v>22</v>
      </c>
      <c r="C5" s="15" t="s">
        <v>23</v>
      </c>
      <c r="D5" s="15" t="s">
        <v>24</v>
      </c>
      <c r="E5" s="15" t="s">
        <v>25</v>
      </c>
      <c r="F5" s="15" t="s">
        <v>26</v>
      </c>
      <c r="G5" s="15" t="s">
        <v>27</v>
      </c>
      <c r="H5" s="15" t="s">
        <v>28</v>
      </c>
      <c r="I5" s="15" t="s">
        <v>29</v>
      </c>
      <c r="J5" s="15" t="s">
        <v>30</v>
      </c>
    </row>
    <row r="6" spans="2:10" ht="38.25">
      <c r="B6" s="32" t="s">
        <v>31</v>
      </c>
      <c r="C6" s="32" t="s">
        <v>32</v>
      </c>
      <c r="D6" s="32" t="s">
        <v>33</v>
      </c>
      <c r="E6" s="32" t="s">
        <v>34</v>
      </c>
      <c r="F6" s="32" t="s">
        <v>35</v>
      </c>
      <c r="G6" s="32" t="s">
        <v>36</v>
      </c>
      <c r="H6" s="32" t="s">
        <v>14</v>
      </c>
      <c r="I6" s="33" t="s">
        <v>37</v>
      </c>
      <c r="J6" s="33" t="s">
        <v>38</v>
      </c>
    </row>
    <row r="7" spans="2:10" ht="15.75" customHeight="1">
      <c r="B7" s="31" t="s">
        <v>67</v>
      </c>
      <c r="C7" s="31" t="s">
        <v>59</v>
      </c>
      <c r="D7" s="31" t="s">
        <v>66</v>
      </c>
      <c r="E7" s="31" t="s">
        <v>39</v>
      </c>
      <c r="F7" s="31" t="s">
        <v>17</v>
      </c>
      <c r="G7" s="31" t="s">
        <v>40</v>
      </c>
      <c r="H7" s="31" t="s">
        <v>18</v>
      </c>
      <c r="I7" s="27"/>
      <c r="J7" s="1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3" zoomScaleNormal="130" workbookViewId="0">
      <selection activeCell="B7" sqref="B7:G10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7" customWidth="1"/>
    <col min="5" max="5" width="19.7109375" customWidth="1"/>
    <col min="6" max="6" width="17.28515625" customWidth="1"/>
    <col min="7" max="7" width="16.28515625" customWidth="1"/>
  </cols>
  <sheetData>
    <row r="2" spans="2:7" ht="18">
      <c r="B2" s="16" t="s">
        <v>41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5" t="s">
        <v>24</v>
      </c>
      <c r="C5" s="15" t="s">
        <v>43</v>
      </c>
      <c r="D5" s="15" t="s">
        <v>44</v>
      </c>
      <c r="E5" s="15" t="s">
        <v>45</v>
      </c>
      <c r="F5" s="15" t="s">
        <v>46</v>
      </c>
      <c r="G5" s="15" t="s">
        <v>47</v>
      </c>
    </row>
    <row r="6" spans="2:7" ht="31.9" customHeight="1">
      <c r="B6" s="20" t="s">
        <v>48</v>
      </c>
      <c r="C6" s="20" t="s">
        <v>34</v>
      </c>
      <c r="D6" s="20" t="s">
        <v>49</v>
      </c>
      <c r="E6" s="20" t="s">
        <v>50</v>
      </c>
      <c r="F6" s="20" t="s">
        <v>51</v>
      </c>
      <c r="G6" s="20" t="s">
        <v>52</v>
      </c>
    </row>
    <row r="7" spans="2:7" ht="15.75" customHeight="1">
      <c r="B7" s="27" t="str">
        <f>SEC_Processes!D7</f>
        <v>ELC_FIN_DEM</v>
      </c>
      <c r="C7" s="27" t="str">
        <f>SEC_Processes!E7</f>
        <v>Electricity - Final Energy Demand</v>
      </c>
      <c r="D7" s="29"/>
      <c r="E7" s="27"/>
      <c r="F7" s="34">
        <v>1</v>
      </c>
      <c r="G7" s="34">
        <v>1</v>
      </c>
    </row>
    <row r="8" spans="2:7">
      <c r="B8" s="28"/>
      <c r="C8" s="28"/>
      <c r="D8" s="30" t="str">
        <f>SEC_Comm!C7</f>
        <v>ELC_GRID_RES</v>
      </c>
      <c r="E8" s="28"/>
      <c r="F8" s="35"/>
      <c r="G8" s="35"/>
    </row>
    <row r="9" spans="2:7">
      <c r="B9" s="27"/>
      <c r="C9" s="27"/>
      <c r="D9" s="29" t="str">
        <f>SEC_Comm!C8</f>
        <v>ELC_GRID</v>
      </c>
      <c r="E9" s="27"/>
      <c r="F9" s="34"/>
      <c r="G9" s="34"/>
    </row>
    <row r="10" spans="2:7">
      <c r="B10" s="28"/>
      <c r="C10" s="28"/>
      <c r="D10" s="28"/>
      <c r="E10" s="28" t="str">
        <f>SEC_Comm!C9</f>
        <v>ELC_FIN</v>
      </c>
      <c r="F10" s="28"/>
      <c r="G10" s="28"/>
    </row>
    <row r="16" spans="2:7">
      <c r="D16" s="1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7"/>
  <sheetViews>
    <sheetView topLeftCell="A2" zoomScale="145" zoomScaleNormal="145" workbookViewId="0">
      <selection activeCell="I10" sqref="I10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.140625" bestFit="1" customWidth="1"/>
    <col min="7" max="7" width="12.42578125" customWidth="1"/>
    <col min="8" max="8" width="9.28515625" customWidth="1"/>
    <col min="9" max="9" width="10.140625" bestFit="1" customWidth="1"/>
    <col min="15" max="15" width="9.7109375" customWidth="1"/>
  </cols>
  <sheetData>
    <row r="1" spans="2:13">
      <c r="C1" s="23"/>
    </row>
    <row r="3" spans="2:13" ht="18">
      <c r="B3" s="16" t="s">
        <v>53</v>
      </c>
      <c r="C3" s="9"/>
    </row>
    <row r="5" spans="2:13">
      <c r="B5" s="7" t="s">
        <v>54</v>
      </c>
      <c r="C5" s="8"/>
    </row>
    <row r="6" spans="2:13">
      <c r="B6" s="15" t="s">
        <v>3</v>
      </c>
      <c r="C6" s="21">
        <v>2023</v>
      </c>
      <c r="D6" s="21">
        <v>2025</v>
      </c>
      <c r="E6" s="21">
        <v>2030</v>
      </c>
      <c r="F6" s="21">
        <v>2035</v>
      </c>
      <c r="G6" s="21">
        <v>2040</v>
      </c>
      <c r="H6" s="21">
        <v>2045</v>
      </c>
      <c r="I6" s="21">
        <v>2050</v>
      </c>
    </row>
    <row r="7" spans="2:13" ht="36.75" customHeight="1">
      <c r="B7" s="32" t="s">
        <v>55</v>
      </c>
      <c r="C7" s="36" t="s">
        <v>56</v>
      </c>
      <c r="D7" s="36"/>
      <c r="E7" s="36"/>
      <c r="F7" s="36"/>
      <c r="G7" s="36"/>
      <c r="H7" s="36"/>
      <c r="I7" s="36"/>
    </row>
    <row r="8" spans="2:13" ht="15.75" customHeight="1">
      <c r="B8" t="s">
        <v>61</v>
      </c>
      <c r="C8" s="41">
        <f>C13*3.6</f>
        <v>393.80400000000003</v>
      </c>
      <c r="D8" s="41">
        <f>D13*3.6</f>
        <v>442.11863013698968</v>
      </c>
      <c r="E8" s="41">
        <f>E13*3.6</f>
        <v>565.20000000000005</v>
      </c>
      <c r="F8" s="41">
        <f>F13*3.6</f>
        <v>698.03424657534129</v>
      </c>
      <c r="G8" s="41">
        <f>G13*3.6</f>
        <v>828</v>
      </c>
      <c r="H8" s="41">
        <f>H13*3.6</f>
        <v>953.94986301369943</v>
      </c>
      <c r="I8" s="41">
        <f>I13*3.6</f>
        <v>1081.9076712328817</v>
      </c>
      <c r="L8" t="s">
        <v>57</v>
      </c>
      <c r="M8" s="22" t="s">
        <v>58</v>
      </c>
    </row>
    <row r="9" spans="2:13" ht="15.75" customHeight="1">
      <c r="C9" s="25"/>
      <c r="D9" s="25"/>
      <c r="E9" s="25"/>
      <c r="F9" s="25"/>
      <c r="G9" s="25"/>
      <c r="H9" s="25"/>
      <c r="I9" s="25"/>
    </row>
    <row r="10" spans="2:13" ht="15.75" customHeight="1">
      <c r="C10" s="40" t="s">
        <v>70</v>
      </c>
      <c r="D10" s="25"/>
      <c r="E10" s="25"/>
      <c r="F10" s="25"/>
      <c r="G10" s="25"/>
      <c r="H10" s="25"/>
      <c r="I10" s="25"/>
    </row>
    <row r="11" spans="2:13" ht="15.75" customHeight="1">
      <c r="C11" s="25"/>
      <c r="D11" s="25"/>
      <c r="E11" s="25"/>
      <c r="F11" s="25"/>
      <c r="G11" s="25"/>
      <c r="H11" s="25"/>
      <c r="I11" s="25"/>
      <c r="M11" s="1"/>
    </row>
    <row r="12" spans="2:13" ht="15.75" customHeight="1">
      <c r="C12" s="21">
        <v>2023</v>
      </c>
      <c r="D12" s="21">
        <v>2025</v>
      </c>
      <c r="E12" s="21">
        <v>2030</v>
      </c>
      <c r="F12" s="21">
        <v>2035</v>
      </c>
      <c r="G12" s="21">
        <v>2040</v>
      </c>
      <c r="H12" s="21">
        <v>2045</v>
      </c>
      <c r="I12" s="21">
        <v>2050</v>
      </c>
    </row>
    <row r="13" spans="2:13">
      <c r="B13" s="1" t="s">
        <v>60</v>
      </c>
      <c r="C13" s="38">
        <v>109.39</v>
      </c>
      <c r="D13" s="39">
        <f>_xlfn.FORECAST.LINEAR(2025,{109.39;157;230}, {2023;2030;2040})</f>
        <v>122.81073059360824</v>
      </c>
      <c r="E13" s="38">
        <v>157</v>
      </c>
      <c r="F13" s="39">
        <f>_xlfn.FORECAST.LINEAR(2035,{109.39;157;230}, {2023;2030;2040})</f>
        <v>193.89840182648368</v>
      </c>
      <c r="G13" s="38">
        <v>230</v>
      </c>
      <c r="H13" s="39">
        <f>_xlfn.FORECAST.LINEAR(2045,{109.39;157;230}, {2023;2030;2040})</f>
        <v>264.98607305936093</v>
      </c>
      <c r="I13" s="39">
        <f>_xlfn.FORECAST.LINEAR(2050,{109.39;157;230}, {2023;2030;2040})</f>
        <v>300.52990867580047</v>
      </c>
    </row>
    <row r="15" spans="2:13">
      <c r="C15" s="37" t="s">
        <v>71</v>
      </c>
    </row>
    <row r="16" spans="2:13" ht="13.5" customHeight="1">
      <c r="C16" s="26"/>
      <c r="D16" s="1" t="s">
        <v>72</v>
      </c>
    </row>
    <row r="17" spans="3:12" ht="26.25" customHeight="1"/>
    <row r="18" spans="3:12" ht="25.5" customHeight="1">
      <c r="K18" s="1"/>
      <c r="L18" s="1"/>
    </row>
    <row r="19" spans="3:12" ht="26.25" customHeight="1">
      <c r="C19" s="1"/>
    </row>
    <row r="20" spans="3:12" ht="26.25" customHeight="1"/>
    <row r="21" spans="3:12" ht="25.5" customHeight="1"/>
    <row r="27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2025-04-29T16:56:33Z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341851830482482</vt:r8>
  </property>
</Properties>
</file>