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8005ebb63e39c69f/Documents/Teoria/2024-2/Modelagem/Trabalho/"/>
    </mc:Choice>
  </mc:AlternateContent>
  <xr:revisionPtr revIDLastSave="213" documentId="8_{6354C7DB-B3B4-4B45-AE1A-00890EEA5880}" xr6:coauthVersionLast="47" xr6:coauthVersionMax="47" xr10:uidLastSave="{D8F0F9BF-717C-4464-87A2-642D22C7885B}"/>
  <bookViews>
    <workbookView xWindow="-28920" yWindow="-120" windowWidth="29040" windowHeight="15720" firstSheet="3" activeTab="3" xr2:uid="{6B30B51F-A0A1-4FB0-A476-1CFBB656BCBD}"/>
  </bookViews>
  <sheets>
    <sheet name="Geometria" sheetId="2" r:id="rId1"/>
    <sheet name="Derivadas" sheetId="3" r:id="rId2"/>
    <sheet name="Parametros" sheetId="1" r:id="rId3"/>
    <sheet name="RH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F5" i="4"/>
  <c r="E5" i="4"/>
  <c r="D5" i="4"/>
  <c r="C6" i="4" s="1"/>
  <c r="C5" i="4"/>
  <c r="B5" i="4"/>
  <c r="E6" i="4" s="1"/>
  <c r="E16" i="2"/>
  <c r="E15" i="2"/>
  <c r="E14" i="2"/>
  <c r="D7" i="4" l="1"/>
  <c r="D6" i="4"/>
  <c r="C7" i="4" s="1"/>
  <c r="F6" i="4"/>
  <c r="B7" i="4"/>
  <c r="F7" i="4"/>
  <c r="E7" i="4"/>
  <c r="F8" i="4" l="1"/>
  <c r="B8" i="4"/>
  <c r="C8" i="4"/>
  <c r="D8" i="4"/>
  <c r="E8" i="4"/>
  <c r="C9" i="4" l="1"/>
  <c r="D9" i="4"/>
  <c r="E9" i="4"/>
  <c r="F9" i="4"/>
  <c r="B9" i="4"/>
  <c r="C10" i="4" l="1"/>
  <c r="D10" i="4"/>
  <c r="E10" i="4"/>
  <c r="F10" i="4"/>
  <c r="B10" i="4"/>
  <c r="C11" i="4" l="1"/>
  <c r="D11" i="4"/>
  <c r="E11" i="4"/>
  <c r="F11" i="4"/>
  <c r="B11" i="4"/>
</calcChain>
</file>

<file path=xl/sharedStrings.xml><?xml version="1.0" encoding="utf-8"?>
<sst xmlns="http://schemas.openxmlformats.org/spreadsheetml/2006/main" count="144" uniqueCount="83">
  <si>
    <t>Seção #</t>
  </si>
  <si>
    <t>Distância da linha de centro (cm)</t>
  </si>
  <si>
    <t>Offset (cm)</t>
  </si>
  <si>
    <t>Corda (cm)</t>
  </si>
  <si>
    <t>Tipo do aerofólio</t>
  </si>
  <si>
    <t>Espessura (%)</t>
  </si>
  <si>
    <t>Torção / °</t>
  </si>
  <si>
    <t>Diedro / °</t>
  </si>
  <si>
    <t>NACA 25111</t>
  </si>
  <si>
    <t>MH 78</t>
  </si>
  <si>
    <t>-</t>
  </si>
  <si>
    <t>Ailerons</t>
  </si>
  <si>
    <t>Elevador</t>
  </si>
  <si>
    <t>Leme</t>
  </si>
  <si>
    <t>Envergadura (cm)</t>
  </si>
  <si>
    <t>Posição em x (cm)</t>
  </si>
  <si>
    <t>Longitudinal</t>
  </si>
  <si>
    <t>derivatives</t>
  </si>
  <si>
    <t>Xu=</t>
  </si>
  <si>
    <t>Cxu=</t>
  </si>
  <si>
    <t>Xw=</t>
  </si>
  <si>
    <t>Cxa=</t>
  </si>
  <si>
    <t>Zu=</t>
  </si>
  <si>
    <t>Czu=</t>
  </si>
  <si>
    <t>Zw=</t>
  </si>
  <si>
    <t>CLa=</t>
  </si>
  <si>
    <t>Zq=</t>
  </si>
  <si>
    <t>CLq=</t>
  </si>
  <si>
    <t>Mu=</t>
  </si>
  <si>
    <t>Cmu=</t>
  </si>
  <si>
    <t>Mw=</t>
  </si>
  <si>
    <t>Cma=</t>
  </si>
  <si>
    <t>Mq=</t>
  </si>
  <si>
    <t>Cmq=</t>
  </si>
  <si>
    <t>Lateral</t>
  </si>
  <si>
    <t>Yv=</t>
  </si>
  <si>
    <t>CYb=</t>
  </si>
  <si>
    <t>Yp=</t>
  </si>
  <si>
    <t>CYp=</t>
  </si>
  <si>
    <t>Yr=</t>
  </si>
  <si>
    <t>CYr=</t>
  </si>
  <si>
    <t>Lv=</t>
  </si>
  <si>
    <t>Clb=</t>
  </si>
  <si>
    <t>Lp=</t>
  </si>
  <si>
    <t>Clp=</t>
  </si>
  <si>
    <t>Lr=</t>
  </si>
  <si>
    <t>Clr=</t>
  </si>
  <si>
    <t>Nv=</t>
  </si>
  <si>
    <t>Cnb=</t>
  </si>
  <si>
    <t>Np=</t>
  </si>
  <si>
    <t>Cnp=</t>
  </si>
  <si>
    <t>Nr=</t>
  </si>
  <si>
    <t>Cnr=</t>
  </si>
  <si>
    <t>Control</t>
  </si>
  <si>
    <t>ELEVADOR</t>
  </si>
  <si>
    <t>LEME</t>
  </si>
  <si>
    <t>AILERONS</t>
  </si>
  <si>
    <t>Xde=</t>
  </si>
  <si>
    <t>CXde=</t>
  </si>
  <si>
    <t>Yde=</t>
  </si>
  <si>
    <t>CYde=</t>
  </si>
  <si>
    <t>Zde=</t>
  </si>
  <si>
    <t>CZde=</t>
  </si>
  <si>
    <t>Lde=</t>
  </si>
  <si>
    <t>CLde=</t>
  </si>
  <si>
    <t>Mde=</t>
  </si>
  <si>
    <t>CMde=</t>
  </si>
  <si>
    <t>Nde=</t>
  </si>
  <si>
    <t>CNde=</t>
  </si>
  <si>
    <t>alpha</t>
  </si>
  <si>
    <t>cd</t>
  </si>
  <si>
    <t>cl</t>
  </si>
  <si>
    <t>cm</t>
  </si>
  <si>
    <t>V</t>
  </si>
  <si>
    <t>s8</t>
  </si>
  <si>
    <t>s7</t>
  </si>
  <si>
    <t>s6</t>
  </si>
  <si>
    <t>s5</t>
  </si>
  <si>
    <t>s4</t>
  </si>
  <si>
    <t>s3</t>
  </si>
  <si>
    <t>s2</t>
  </si>
  <si>
    <t>s1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</si>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</sst>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1" fontId="0" fillId="0" borderId="0" xfId="0" applyNumberFormat="1"/>
    <xf numFmtId="0" fontId="1" fillId="0" borderId="5" xfId="0" applyFont="1" applyBorder="1" applyAlignment="1">
      <alignment horizontal="center"/>
    </xf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1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21" xfId="0" applyNumberForma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alpha</a:t>
            </a:r>
            <a:r>
              <a:rPr lang="fr-FR" baseline="0"/>
              <a:t> x cd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Parametros!$E$5:$E$7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</c:numCache>
            </c:numRef>
          </c:xVal>
          <c:yVal>
            <c:numRef>
              <c:f>Parametros!$F$5:$F$7</c:f>
              <c:numCache>
                <c:formatCode>0.000000</c:formatCode>
                <c:ptCount val="3"/>
                <c:pt idx="0">
                  <c:v>1.1979999999999999E-2</c:v>
                </c:pt>
                <c:pt idx="1">
                  <c:v>1.2789999999999999E-2</c:v>
                </c:pt>
                <c:pt idx="2">
                  <c:v>1.375E-2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E-4F5B-AD47-1F18323A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67775"/>
        <c:axId val="1415766815"/>
      </c:scatterChart>
      <c:valAx>
        <c:axId val="14157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6815"/>
        <c:crosses val="autoZero"/>
        <c:crossBetween val="midCat"/>
      </c:valAx>
      <c:valAx>
        <c:axId val="1415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</a:t>
            </a:r>
            <a:r>
              <a:rPr lang="fr-FR" baseline="0"/>
              <a:t> x cd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Parametros!$E$14:$E$16</c:f>
              <c:numCache>
                <c:formatCode>General</c:formatCode>
                <c:ptCount val="3"/>
                <c:pt idx="0">
                  <c:v>12.6</c:v>
                </c:pt>
                <c:pt idx="1">
                  <c:v>12.8</c:v>
                </c:pt>
                <c:pt idx="2">
                  <c:v>13</c:v>
                </c:pt>
              </c:numCache>
            </c:numRef>
          </c:xVal>
          <c:yVal>
            <c:numRef>
              <c:f>Parametros!$F$14:$F$16</c:f>
              <c:numCache>
                <c:formatCode>General</c:formatCode>
                <c:ptCount val="3"/>
                <c:pt idx="0">
                  <c:v>0.12859999999999999</c:v>
                </c:pt>
                <c:pt idx="1">
                  <c:v>0.12790000000000001</c:v>
                </c:pt>
                <c:pt idx="2">
                  <c:v>0.12720000000000001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3-413D-A429-D4EB6674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67775"/>
        <c:axId val="1415766815"/>
      </c:scatterChart>
      <c:valAx>
        <c:axId val="14157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6815"/>
        <c:crosses val="autoZero"/>
        <c:crossBetween val="midCat"/>
      </c:valAx>
      <c:valAx>
        <c:axId val="1415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alpha</a:t>
            </a:r>
            <a:r>
              <a:rPr lang="fr-FR" baseline="0"/>
              <a:t> x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Parametros!$E$5:$E$7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</c:numCache>
            </c:numRef>
          </c:xVal>
          <c:yVal>
            <c:numRef>
              <c:f>Parametros!$G$5:$G$7</c:f>
              <c:numCache>
                <c:formatCode>General</c:formatCode>
                <c:ptCount val="3"/>
                <c:pt idx="0">
                  <c:v>0.21118000000000001</c:v>
                </c:pt>
                <c:pt idx="1">
                  <c:v>0.24481</c:v>
                </c:pt>
                <c:pt idx="2">
                  <c:v>0.27839999999999998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1-4814-B3A2-A5B4C586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67775"/>
        <c:axId val="1415766815"/>
      </c:scatterChart>
      <c:valAx>
        <c:axId val="14157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6815"/>
        <c:crosses val="autoZero"/>
        <c:crossBetween val="midCat"/>
      </c:valAx>
      <c:valAx>
        <c:axId val="1415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</a:t>
            </a:r>
            <a:r>
              <a:rPr lang="fr-FR" baseline="0"/>
              <a:t> x cd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2300003595441"/>
                  <c:y val="0.4610960168440483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Parametros!$E$20:$E$27</c:f>
              <c:numCache>
                <c:formatCode>General</c:formatCode>
                <c:ptCount val="8"/>
                <c:pt idx="0">
                  <c:v>12.5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12.9</c:v>
                </c:pt>
                <c:pt idx="5">
                  <c:v>13</c:v>
                </c:pt>
                <c:pt idx="6">
                  <c:v>13.1</c:v>
                </c:pt>
                <c:pt idx="7">
                  <c:v>13.2</c:v>
                </c:pt>
              </c:numCache>
            </c:numRef>
          </c:xVal>
          <c:yVal>
            <c:numRef>
              <c:f>Parametros!$G$20:$G$27</c:f>
              <c:numCache>
                <c:formatCode>General</c:formatCode>
                <c:ptCount val="8"/>
                <c:pt idx="0">
                  <c:v>-8.4777000000000005E-2</c:v>
                </c:pt>
                <c:pt idx="1">
                  <c:v>-8.4777000000000005E-2</c:v>
                </c:pt>
                <c:pt idx="2">
                  <c:v>-8.4776000000000004E-2</c:v>
                </c:pt>
                <c:pt idx="3">
                  <c:v>-8.4775000000000003E-2</c:v>
                </c:pt>
                <c:pt idx="4">
                  <c:v>-8.4775000000000003E-2</c:v>
                </c:pt>
                <c:pt idx="5">
                  <c:v>-8.4774000000000002E-2</c:v>
                </c:pt>
                <c:pt idx="6">
                  <c:v>-8.4774000000000002E-2</c:v>
                </c:pt>
                <c:pt idx="7">
                  <c:v>-8.4773000000000001E-2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9-4921-A321-11D267E5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67775"/>
        <c:axId val="1415766815"/>
      </c:scatterChart>
      <c:valAx>
        <c:axId val="14157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6815"/>
        <c:crosses val="autoZero"/>
        <c:crossBetween val="midCat"/>
      </c:valAx>
      <c:valAx>
        <c:axId val="1415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alpha</a:t>
            </a:r>
            <a:r>
              <a:rPr lang="fr-FR" baseline="0"/>
              <a:t> x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Parametros!$E$5:$E$7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</c:numCache>
            </c:numRef>
          </c:xVal>
          <c:yVal>
            <c:numRef>
              <c:f>Parametros!$H$5:$H$7</c:f>
              <c:numCache>
                <c:formatCode>General</c:formatCode>
                <c:ptCount val="3"/>
                <c:pt idx="0">
                  <c:v>-7.7880000000000005E-2</c:v>
                </c:pt>
                <c:pt idx="1">
                  <c:v>-8.4779999999999994E-2</c:v>
                </c:pt>
                <c:pt idx="2">
                  <c:v>-9.1649999999999995E-2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1-46C2-BE8C-949FCA43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67775"/>
        <c:axId val="1415766815"/>
      </c:scatterChart>
      <c:valAx>
        <c:axId val="14157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6815"/>
        <c:crosses val="autoZero"/>
        <c:crossBetween val="midCat"/>
      </c:valAx>
      <c:valAx>
        <c:axId val="14157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60960</xdr:rowOff>
    </xdr:from>
    <xdr:to>
      <xdr:col>11</xdr:col>
      <xdr:colOff>525780</xdr:colOff>
      <xdr:row>11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F9BE3-E606-BC1F-B7BA-B15D60849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12</xdr:row>
      <xdr:rowOff>38100</xdr:rowOff>
    </xdr:from>
    <xdr:to>
      <xdr:col>11</xdr:col>
      <xdr:colOff>601980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87C3D-5AB9-45EF-891E-996A48DB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1</xdr:row>
      <xdr:rowOff>60960</xdr:rowOff>
    </xdr:from>
    <xdr:to>
      <xdr:col>15</xdr:col>
      <xdr:colOff>472440</xdr:colOff>
      <xdr:row>11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30F63-D150-49BA-951E-2CEE13CB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220980</xdr:colOff>
      <xdr:row>22</xdr:row>
      <xdr:rowOff>53340</xdr:rowOff>
    </xdr:from>
    <xdr:to>
      <xdr:col>12</xdr:col>
      <xdr:colOff>7620</xdr:colOff>
      <xdr:row>31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4BE08B-7CCB-4587-AC88-7B350996D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1</xdr:row>
      <xdr:rowOff>83820</xdr:rowOff>
    </xdr:from>
    <xdr:to>
      <xdr:col>19</xdr:col>
      <xdr:colOff>426720</xdr:colOff>
      <xdr:row>11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56EEC-6509-4AC6-BDB8-05133E2BF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9AB6-4A41-4FBC-9A51-1466BA906DBC}">
  <dimension ref="B3:I23"/>
  <sheetViews>
    <sheetView workbookViewId="0">
      <selection activeCell="B12" sqref="B12:I23"/>
    </sheetView>
  </sheetViews>
  <sheetFormatPr defaultRowHeight="14.45"/>
  <cols>
    <col min="2" max="2" width="7.42578125" bestFit="1" customWidth="1"/>
    <col min="3" max="3" width="16.7109375" customWidth="1"/>
    <col min="4" max="4" width="15.140625" customWidth="1"/>
    <col min="5" max="5" width="12.7109375" customWidth="1"/>
    <col min="6" max="6" width="11.5703125" customWidth="1"/>
    <col min="7" max="7" width="13.28515625" customWidth="1"/>
    <col min="8" max="8" width="19.140625" customWidth="1"/>
  </cols>
  <sheetData>
    <row r="3" spans="2:9" ht="29.45" thickBot="1">
      <c r="B3" s="12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8" t="s">
        <v>7</v>
      </c>
    </row>
    <row r="4" spans="2:9" ht="15" thickTop="1">
      <c r="B4" s="14">
        <v>1</v>
      </c>
      <c r="C4" s="7">
        <v>0</v>
      </c>
      <c r="D4" s="9">
        <v>0</v>
      </c>
      <c r="E4" s="9">
        <v>78.7</v>
      </c>
      <c r="F4" s="9" t="s">
        <v>8</v>
      </c>
      <c r="G4" s="9">
        <v>11</v>
      </c>
      <c r="H4" s="9">
        <v>2</v>
      </c>
      <c r="I4" s="10">
        <v>0</v>
      </c>
    </row>
    <row r="5" spans="2:9">
      <c r="B5" s="15">
        <v>2</v>
      </c>
      <c r="C5" s="6">
        <v>5</v>
      </c>
      <c r="D5" s="2">
        <v>8.9</v>
      </c>
      <c r="E5" s="2">
        <v>69.900000000000006</v>
      </c>
      <c r="F5" s="2" t="s">
        <v>8</v>
      </c>
      <c r="G5" s="2">
        <v>11</v>
      </c>
      <c r="H5" s="2">
        <v>2</v>
      </c>
      <c r="I5" s="3">
        <v>0</v>
      </c>
    </row>
    <row r="6" spans="2:9">
      <c r="B6" s="15">
        <v>3</v>
      </c>
      <c r="C6" s="6">
        <v>10.199999999999999</v>
      </c>
      <c r="D6" s="2">
        <v>19.100000000000001</v>
      </c>
      <c r="E6" s="2">
        <v>59.7</v>
      </c>
      <c r="F6" s="2" t="s">
        <v>8</v>
      </c>
      <c r="G6" s="2">
        <v>10.6</v>
      </c>
      <c r="H6" s="2">
        <v>1</v>
      </c>
      <c r="I6" s="3">
        <v>0</v>
      </c>
    </row>
    <row r="7" spans="2:9">
      <c r="B7" s="15">
        <v>4</v>
      </c>
      <c r="C7" s="6">
        <v>25.4</v>
      </c>
      <c r="D7" s="2">
        <v>24.1</v>
      </c>
      <c r="E7" s="2">
        <v>54.6</v>
      </c>
      <c r="F7" s="2" t="s">
        <v>8</v>
      </c>
      <c r="G7" s="2">
        <v>8.1999999999999993</v>
      </c>
      <c r="H7" s="2">
        <v>0</v>
      </c>
      <c r="I7" s="3">
        <v>0</v>
      </c>
    </row>
    <row r="8" spans="2:9">
      <c r="B8" s="15">
        <v>5</v>
      </c>
      <c r="C8" s="6">
        <v>32</v>
      </c>
      <c r="D8" s="2">
        <v>32</v>
      </c>
      <c r="E8" s="2">
        <v>36.799999999999997</v>
      </c>
      <c r="F8" s="2" t="s">
        <v>9</v>
      </c>
      <c r="G8" s="2">
        <v>6.9</v>
      </c>
      <c r="H8" s="2">
        <v>0</v>
      </c>
      <c r="I8" s="3">
        <v>2</v>
      </c>
    </row>
    <row r="9" spans="2:9">
      <c r="B9" s="15">
        <v>6</v>
      </c>
      <c r="C9" s="6">
        <v>31.2</v>
      </c>
      <c r="D9" s="2">
        <v>40.1</v>
      </c>
      <c r="E9" s="2">
        <v>24.1</v>
      </c>
      <c r="F9" s="2" t="s">
        <v>9</v>
      </c>
      <c r="G9" s="2">
        <v>5.2</v>
      </c>
      <c r="H9" s="2">
        <v>0</v>
      </c>
      <c r="I9" s="3">
        <v>2</v>
      </c>
    </row>
    <row r="10" spans="2:9">
      <c r="B10" s="16">
        <v>7</v>
      </c>
      <c r="C10" s="11">
        <v>61</v>
      </c>
      <c r="D10" s="4">
        <v>71.099999999999994</v>
      </c>
      <c r="E10" s="4">
        <v>7.6</v>
      </c>
      <c r="F10" s="4" t="s">
        <v>9</v>
      </c>
      <c r="G10" s="4">
        <v>4</v>
      </c>
      <c r="H10" s="4">
        <v>0</v>
      </c>
      <c r="I10" s="5" t="s">
        <v>10</v>
      </c>
    </row>
    <row r="11" spans="2:9" ht="15" thickBot="1"/>
    <row r="12" spans="2:9" ht="15" thickBot="1">
      <c r="B12" s="31" t="s">
        <v>11</v>
      </c>
      <c r="C12" s="32"/>
      <c r="D12" s="32"/>
      <c r="E12" s="32"/>
      <c r="F12" s="32"/>
      <c r="G12" s="32"/>
      <c r="H12" s="32"/>
      <c r="I12" s="33"/>
    </row>
    <row r="13" spans="2:9" ht="29.45" thickBot="1">
      <c r="B13" s="12" t="s">
        <v>0</v>
      </c>
      <c r="C13" s="13" t="s">
        <v>1</v>
      </c>
      <c r="D13" s="13" t="s">
        <v>2</v>
      </c>
      <c r="E13" s="13" t="s">
        <v>3</v>
      </c>
      <c r="F13" s="13" t="s">
        <v>4</v>
      </c>
      <c r="G13" s="13" t="s">
        <v>5</v>
      </c>
      <c r="H13" s="13" t="s">
        <v>6</v>
      </c>
      <c r="I13" s="8" t="s">
        <v>7</v>
      </c>
    </row>
    <row r="14" spans="2:9" ht="15" thickTop="1">
      <c r="B14" s="14">
        <v>1</v>
      </c>
      <c r="C14" s="6">
        <v>32</v>
      </c>
      <c r="D14" s="2">
        <v>32</v>
      </c>
      <c r="E14" s="2">
        <f>E8*0.3</f>
        <v>11.04</v>
      </c>
      <c r="F14" s="2" t="s">
        <v>9</v>
      </c>
      <c r="G14" s="2">
        <v>6.9</v>
      </c>
      <c r="H14" s="2">
        <v>0</v>
      </c>
      <c r="I14" s="3">
        <v>2</v>
      </c>
    </row>
    <row r="15" spans="2:9">
      <c r="B15" s="16">
        <v>2</v>
      </c>
      <c r="C15" s="6">
        <v>31.2</v>
      </c>
      <c r="D15" s="2">
        <v>40.1</v>
      </c>
      <c r="E15" s="2">
        <f>E9*0.3</f>
        <v>7.23</v>
      </c>
      <c r="F15" s="2" t="s">
        <v>9</v>
      </c>
      <c r="G15" s="2">
        <v>5.2</v>
      </c>
      <c r="H15" s="2">
        <v>0</v>
      </c>
      <c r="I15" s="3">
        <v>2</v>
      </c>
    </row>
    <row r="16" spans="2:9" ht="15" thickBot="1">
      <c r="B16" s="16">
        <v>3</v>
      </c>
      <c r="C16" s="11">
        <v>61</v>
      </c>
      <c r="D16" s="4">
        <v>71.099999999999994</v>
      </c>
      <c r="E16" s="2">
        <f>E10*0.3</f>
        <v>2.2799999999999998</v>
      </c>
      <c r="F16" s="4" t="s">
        <v>9</v>
      </c>
      <c r="G16" s="4">
        <v>4</v>
      </c>
      <c r="H16" s="4">
        <v>0</v>
      </c>
      <c r="I16" s="5" t="s">
        <v>10</v>
      </c>
    </row>
    <row r="17" spans="2:9" ht="15" thickBot="1">
      <c r="B17" s="31" t="s">
        <v>12</v>
      </c>
      <c r="C17" s="32"/>
      <c r="D17" s="32"/>
      <c r="E17" s="32"/>
      <c r="F17" s="32"/>
      <c r="G17" s="32"/>
      <c r="H17" s="32"/>
      <c r="I17" s="33"/>
    </row>
    <row r="18" spans="2:9">
      <c r="B18" s="15">
        <v>1</v>
      </c>
      <c r="C18" s="7">
        <v>0</v>
      </c>
      <c r="D18" s="9">
        <v>0</v>
      </c>
      <c r="E18" s="9">
        <v>8</v>
      </c>
      <c r="F18" s="9" t="s">
        <v>8</v>
      </c>
      <c r="G18" s="9">
        <v>11</v>
      </c>
      <c r="H18" s="9">
        <v>2</v>
      </c>
      <c r="I18" s="10">
        <v>5</v>
      </c>
    </row>
    <row r="19" spans="2:9" ht="15" thickBot="1">
      <c r="B19" s="16">
        <v>2</v>
      </c>
      <c r="C19" s="11">
        <v>15</v>
      </c>
      <c r="D19" s="4">
        <v>0</v>
      </c>
      <c r="E19" s="4">
        <v>8</v>
      </c>
      <c r="F19" s="4" t="s">
        <v>8</v>
      </c>
      <c r="G19" s="4">
        <v>11</v>
      </c>
      <c r="H19" s="4">
        <v>2</v>
      </c>
      <c r="I19" s="5">
        <v>0</v>
      </c>
    </row>
    <row r="20" spans="2:9" ht="15" thickBot="1">
      <c r="B20" s="31" t="s">
        <v>13</v>
      </c>
      <c r="C20" s="32"/>
      <c r="D20" s="32"/>
      <c r="E20" s="32"/>
      <c r="F20" s="32"/>
      <c r="G20" s="32"/>
      <c r="H20" s="32"/>
      <c r="I20" s="33"/>
    </row>
    <row r="21" spans="2:9" ht="29.45" thickBot="1">
      <c r="B21" s="12" t="s">
        <v>0</v>
      </c>
      <c r="C21" s="13" t="s">
        <v>14</v>
      </c>
      <c r="D21" s="13" t="s">
        <v>2</v>
      </c>
      <c r="E21" s="13" t="s">
        <v>3</v>
      </c>
      <c r="F21" s="13" t="s">
        <v>4</v>
      </c>
      <c r="G21" s="13" t="s">
        <v>5</v>
      </c>
      <c r="H21" s="13" t="s">
        <v>15</v>
      </c>
      <c r="I21" s="8" t="s">
        <v>7</v>
      </c>
    </row>
    <row r="22" spans="2:9" ht="15" thickTop="1">
      <c r="B22" s="14">
        <v>1</v>
      </c>
      <c r="C22" s="7">
        <v>0</v>
      </c>
      <c r="D22" s="9">
        <v>0</v>
      </c>
      <c r="E22" s="9">
        <v>10</v>
      </c>
      <c r="F22" s="2" t="s">
        <v>9</v>
      </c>
      <c r="G22" s="2">
        <v>6.9</v>
      </c>
      <c r="H22" s="9">
        <v>75</v>
      </c>
      <c r="I22" s="10">
        <v>0</v>
      </c>
    </row>
    <row r="23" spans="2:9">
      <c r="B23" s="15">
        <v>2</v>
      </c>
      <c r="C23" s="6">
        <v>12</v>
      </c>
      <c r="D23" s="2">
        <v>4</v>
      </c>
      <c r="E23" s="2">
        <v>6</v>
      </c>
      <c r="F23" s="2" t="s">
        <v>9</v>
      </c>
      <c r="G23" s="2">
        <v>6.9</v>
      </c>
      <c r="H23" s="2">
        <v>75</v>
      </c>
      <c r="I23" s="3">
        <v>0</v>
      </c>
    </row>
  </sheetData>
  <mergeCells count="3">
    <mergeCell ref="B12:I12"/>
    <mergeCell ref="B17:I17"/>
    <mergeCell ref="B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3D12-D67C-42C9-BE1E-30D43A33C124}">
  <dimension ref="C2:P29"/>
  <sheetViews>
    <sheetView workbookViewId="0">
      <selection activeCell="N27" sqref="N27"/>
    </sheetView>
  </sheetViews>
  <sheetFormatPr defaultRowHeight="14.45"/>
  <cols>
    <col min="3" max="3" width="10.7109375" bestFit="1" customWidth="1"/>
    <col min="14" max="14" width="11" bestFit="1" customWidth="1"/>
  </cols>
  <sheetData>
    <row r="2" spans="3:6">
      <c r="C2" t="s">
        <v>16</v>
      </c>
      <c r="D2" t="s">
        <v>17</v>
      </c>
    </row>
    <row r="3" spans="3:6">
      <c r="C3" t="s">
        <v>18</v>
      </c>
      <c r="D3">
        <v>-0.17604</v>
      </c>
      <c r="E3" t="s">
        <v>19</v>
      </c>
      <c r="F3">
        <v>-2.963E-2</v>
      </c>
    </row>
    <row r="4" spans="3:6">
      <c r="C4" t="s">
        <v>20</v>
      </c>
      <c r="D4">
        <v>1.3633</v>
      </c>
      <c r="E4" t="s">
        <v>21</v>
      </c>
      <c r="F4">
        <v>0.22947000000000001</v>
      </c>
    </row>
    <row r="5" spans="3:6">
      <c r="C5" t="s">
        <v>22</v>
      </c>
      <c r="D5">
        <v>-1.9892000000000001</v>
      </c>
      <c r="E5" t="s">
        <v>23</v>
      </c>
      <c r="F5">
        <v>3.4136000000000001E-3</v>
      </c>
    </row>
    <row r="6" spans="3:6">
      <c r="C6" t="s">
        <v>24</v>
      </c>
      <c r="D6">
        <v>-18.565999999999999</v>
      </c>
      <c r="E6" t="s">
        <v>25</v>
      </c>
      <c r="F6">
        <v>3.125</v>
      </c>
    </row>
    <row r="7" spans="3:6">
      <c r="C7" t="s">
        <v>26</v>
      </c>
      <c r="D7">
        <v>-4.9504999999999999</v>
      </c>
      <c r="E7" t="s">
        <v>27</v>
      </c>
      <c r="F7">
        <v>3.5118</v>
      </c>
    </row>
    <row r="8" spans="3:6">
      <c r="C8" t="s">
        <v>28</v>
      </c>
      <c r="D8">
        <v>1.0976E-3</v>
      </c>
      <c r="E8" t="s">
        <v>29</v>
      </c>
      <c r="F8">
        <v>3.8931000000000002E-4</v>
      </c>
    </row>
    <row r="9" spans="3:6">
      <c r="C9" t="s">
        <v>30</v>
      </c>
      <c r="D9">
        <v>-1.1415</v>
      </c>
      <c r="E9" t="s">
        <v>31</v>
      </c>
      <c r="F9">
        <v>-0.40487000000000001</v>
      </c>
    </row>
    <row r="10" spans="3:6">
      <c r="C10" t="s">
        <v>32</v>
      </c>
      <c r="D10">
        <v>-0.82869000000000004</v>
      </c>
      <c r="E10" t="s">
        <v>33</v>
      </c>
      <c r="F10">
        <v>-1.2387999999999999</v>
      </c>
    </row>
    <row r="12" spans="3:6">
      <c r="C12" t="s">
        <v>34</v>
      </c>
      <c r="D12" t="s">
        <v>17</v>
      </c>
    </row>
    <row r="13" spans="3:6">
      <c r="C13" t="s">
        <v>35</v>
      </c>
      <c r="D13">
        <v>-0.32303999999999999</v>
      </c>
      <c r="E13" t="s">
        <v>36</v>
      </c>
      <c r="F13">
        <v>-5.4371999999999997E-2</v>
      </c>
    </row>
    <row r="14" spans="3:6">
      <c r="C14" t="s">
        <v>37</v>
      </c>
      <c r="D14">
        <v>-6.8838999999999997E-2</v>
      </c>
      <c r="E14" t="s">
        <v>38</v>
      </c>
      <c r="F14">
        <v>-1.9001000000000001E-2</v>
      </c>
    </row>
    <row r="15" spans="3:6">
      <c r="C15" t="s">
        <v>39</v>
      </c>
      <c r="D15">
        <v>0.15623000000000001</v>
      </c>
      <c r="E15" t="s">
        <v>40</v>
      </c>
      <c r="F15">
        <v>4.3124000000000003E-2</v>
      </c>
    </row>
    <row r="16" spans="3:6">
      <c r="C16" t="s">
        <v>41</v>
      </c>
      <c r="D16">
        <v>-0.35510000000000003</v>
      </c>
      <c r="E16" t="s">
        <v>42</v>
      </c>
      <c r="F16">
        <v>-4.9008000000000003E-2</v>
      </c>
    </row>
    <row r="17" spans="3:16">
      <c r="C17" t="s">
        <v>43</v>
      </c>
      <c r="D17">
        <v>-1.1236999999999999</v>
      </c>
      <c r="E17" t="s">
        <v>44</v>
      </c>
      <c r="F17">
        <v>-0.25433</v>
      </c>
    </row>
    <row r="18" spans="3:16">
      <c r="C18" t="s">
        <v>45</v>
      </c>
      <c r="D18">
        <v>0.18423</v>
      </c>
      <c r="E18" t="s">
        <v>46</v>
      </c>
      <c r="F18">
        <v>4.1696999999999998E-2</v>
      </c>
    </row>
    <row r="19" spans="3:16">
      <c r="C19" t="s">
        <v>47</v>
      </c>
      <c r="D19">
        <v>0.13095999999999999</v>
      </c>
      <c r="E19" t="s">
        <v>48</v>
      </c>
      <c r="F19">
        <v>1.8075000000000001E-2</v>
      </c>
    </row>
    <row r="20" spans="3:16">
      <c r="C20" t="s">
        <v>49</v>
      </c>
      <c r="D20">
        <v>-9.9992999999999999E-2</v>
      </c>
      <c r="E20" t="s">
        <v>50</v>
      </c>
      <c r="F20">
        <v>-2.2631999999999999E-2</v>
      </c>
    </row>
    <row r="21" spans="3:16">
      <c r="C21" t="s">
        <v>51</v>
      </c>
      <c r="D21">
        <v>-4.5388999999999999E-2</v>
      </c>
      <c r="E21" t="s">
        <v>52</v>
      </c>
      <c r="F21">
        <v>-1.0272999999999999E-2</v>
      </c>
    </row>
    <row r="23" spans="3:16">
      <c r="C23" t="s">
        <v>53</v>
      </c>
      <c r="D23" t="s">
        <v>17</v>
      </c>
      <c r="E23" t="s">
        <v>54</v>
      </c>
      <c r="H23" t="s">
        <v>53</v>
      </c>
      <c r="I23" t="s">
        <v>17</v>
      </c>
      <c r="J23" t="s">
        <v>55</v>
      </c>
      <c r="M23" t="s">
        <v>53</v>
      </c>
      <c r="N23" t="s">
        <v>17</v>
      </c>
      <c r="O23" t="s">
        <v>56</v>
      </c>
    </row>
    <row r="24" spans="3:16">
      <c r="C24" t="s">
        <v>57</v>
      </c>
      <c r="D24">
        <v>-2.4249000000000001</v>
      </c>
      <c r="E24" t="s">
        <v>58</v>
      </c>
      <c r="F24">
        <v>-1.7417999999999999E-2</v>
      </c>
      <c r="H24" t="s">
        <v>57</v>
      </c>
      <c r="I24">
        <v>-96.58</v>
      </c>
      <c r="J24" t="s">
        <v>58</v>
      </c>
      <c r="K24">
        <v>-0.69372</v>
      </c>
      <c r="M24" t="s">
        <v>57</v>
      </c>
      <c r="N24">
        <v>-2.7749000000000001</v>
      </c>
      <c r="O24" t="s">
        <v>58</v>
      </c>
      <c r="P24">
        <v>-1.9724999999999999E-2</v>
      </c>
    </row>
    <row r="25" spans="3:16">
      <c r="C25" t="s">
        <v>59</v>
      </c>
      <c r="D25">
        <v>4.0723000000000001E-3</v>
      </c>
      <c r="E25" t="s">
        <v>60</v>
      </c>
      <c r="F25" s="17">
        <v>2.9251000000000002E-5</v>
      </c>
      <c r="H25" t="s">
        <v>59</v>
      </c>
      <c r="I25">
        <v>-2.2158E-3</v>
      </c>
      <c r="J25" t="s">
        <v>60</v>
      </c>
      <c r="K25" s="17">
        <v>-1.5916000000000001E-5</v>
      </c>
      <c r="M25" t="s">
        <v>59</v>
      </c>
      <c r="N25">
        <v>5.6596999999999995E-4</v>
      </c>
      <c r="O25" t="s">
        <v>60</v>
      </c>
      <c r="P25" s="17">
        <v>4.0231999999999999E-6</v>
      </c>
    </row>
    <row r="26" spans="3:16">
      <c r="C26" t="s">
        <v>61</v>
      </c>
      <c r="D26">
        <v>-52.927</v>
      </c>
      <c r="E26" t="s">
        <v>62</v>
      </c>
      <c r="F26">
        <v>-0.38016</v>
      </c>
      <c r="H26" t="s">
        <v>61</v>
      </c>
      <c r="I26">
        <v>-384.27</v>
      </c>
      <c r="J26" t="s">
        <v>62</v>
      </c>
      <c r="K26">
        <v>-2.7601</v>
      </c>
      <c r="M26" t="s">
        <v>61</v>
      </c>
      <c r="N26">
        <v>-128.04</v>
      </c>
      <c r="O26" t="s">
        <v>62</v>
      </c>
      <c r="P26">
        <v>-0.91017999999999999</v>
      </c>
    </row>
    <row r="27" spans="3:16">
      <c r="C27" t="s">
        <v>63</v>
      </c>
      <c r="D27">
        <v>-3.4691000000000002E-4</v>
      </c>
      <c r="E27" t="s">
        <v>64</v>
      </c>
      <c r="F27" s="17">
        <v>-2.0432000000000002E-6</v>
      </c>
      <c r="H27" t="s">
        <v>63</v>
      </c>
      <c r="I27">
        <v>1.2264000000000001E-3</v>
      </c>
      <c r="J27" t="s">
        <v>64</v>
      </c>
      <c r="K27" s="17">
        <v>7.2231000000000004E-6</v>
      </c>
      <c r="M27" t="s">
        <v>63</v>
      </c>
      <c r="N27" s="17">
        <v>-5.8449999999999998E-5</v>
      </c>
      <c r="O27" t="s">
        <v>64</v>
      </c>
      <c r="P27" s="17">
        <v>-3.4069000000000002E-7</v>
      </c>
    </row>
    <row r="28" spans="3:16">
      <c r="C28" t="s">
        <v>65</v>
      </c>
      <c r="D28">
        <v>-14.968999999999999</v>
      </c>
      <c r="E28" t="s">
        <v>66</v>
      </c>
      <c r="F28">
        <v>-0.22658</v>
      </c>
      <c r="H28" t="s">
        <v>65</v>
      </c>
      <c r="I28">
        <v>-11.459</v>
      </c>
      <c r="J28" t="s">
        <v>66</v>
      </c>
      <c r="K28">
        <v>-0.17346</v>
      </c>
      <c r="M28" t="s">
        <v>65</v>
      </c>
      <c r="N28">
        <v>-22.489000000000001</v>
      </c>
      <c r="O28" t="s">
        <v>66</v>
      </c>
      <c r="P28">
        <v>-0.33688000000000001</v>
      </c>
    </row>
    <row r="29" spans="3:16">
      <c r="C29" t="s">
        <v>67</v>
      </c>
      <c r="D29">
        <v>-8.7569000000000004E-4</v>
      </c>
      <c r="E29" t="s">
        <v>68</v>
      </c>
      <c r="F29" s="17">
        <v>-5.1576999999999998E-6</v>
      </c>
      <c r="H29" t="s">
        <v>67</v>
      </c>
      <c r="I29">
        <v>-1.4829999999999999E-2</v>
      </c>
      <c r="J29" t="s">
        <v>68</v>
      </c>
      <c r="K29" s="17">
        <v>-8.7344999999999998E-5</v>
      </c>
      <c r="M29" t="s">
        <v>67</v>
      </c>
      <c r="N29" s="17">
        <v>6.0727000000000003E-5</v>
      </c>
      <c r="O29" t="s">
        <v>68</v>
      </c>
      <c r="P29" s="17">
        <v>3.5395999999999997E-7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B85D-8103-4364-8F83-6D902705444E}">
  <dimension ref="E4:H27"/>
  <sheetViews>
    <sheetView topLeftCell="D1" workbookViewId="0">
      <selection activeCell="O18" sqref="O18"/>
    </sheetView>
  </sheetViews>
  <sheetFormatPr defaultRowHeight="14.45"/>
  <cols>
    <col min="7" max="7" width="9.7109375" bestFit="1" customWidth="1"/>
  </cols>
  <sheetData>
    <row r="4" spans="5:8">
      <c r="E4" t="s">
        <v>69</v>
      </c>
      <c r="F4" t="s">
        <v>70</v>
      </c>
      <c r="G4" t="s">
        <v>71</v>
      </c>
      <c r="H4" t="s">
        <v>72</v>
      </c>
    </row>
    <row r="5" spans="5:8">
      <c r="E5">
        <v>2.5</v>
      </c>
      <c r="F5" s="1">
        <v>1.1979999999999999E-2</v>
      </c>
      <c r="G5">
        <v>0.21118000000000001</v>
      </c>
      <c r="H5">
        <v>-7.7880000000000005E-2</v>
      </c>
    </row>
    <row r="6" spans="5:8">
      <c r="E6">
        <v>3</v>
      </c>
      <c r="F6" s="1">
        <v>1.2789999999999999E-2</v>
      </c>
      <c r="G6">
        <v>0.24481</v>
      </c>
      <c r="H6">
        <v>-8.4779999999999994E-2</v>
      </c>
    </row>
    <row r="7" spans="5:8">
      <c r="E7">
        <v>3.5</v>
      </c>
      <c r="F7" s="1">
        <v>1.375E-2</v>
      </c>
      <c r="G7">
        <v>0.27839999999999998</v>
      </c>
      <c r="H7">
        <v>-9.1649999999999995E-2</v>
      </c>
    </row>
    <row r="13" spans="5:8">
      <c r="E13" t="s">
        <v>73</v>
      </c>
      <c r="F13" t="s">
        <v>70</v>
      </c>
      <c r="G13" t="s">
        <v>71</v>
      </c>
    </row>
    <row r="14" spans="5:8">
      <c r="E14">
        <v>12.6</v>
      </c>
      <c r="F14">
        <v>0.12859999999999999</v>
      </c>
      <c r="G14">
        <v>0.24481</v>
      </c>
    </row>
    <row r="15" spans="5:8">
      <c r="E15">
        <v>12.8</v>
      </c>
      <c r="F15">
        <v>0.12790000000000001</v>
      </c>
      <c r="G15">
        <v>0.24481</v>
      </c>
    </row>
    <row r="16" spans="5:8">
      <c r="E16">
        <v>13</v>
      </c>
      <c r="F16">
        <v>0.12720000000000001</v>
      </c>
      <c r="G16">
        <v>0.24481</v>
      </c>
    </row>
    <row r="19" spans="5:7">
      <c r="E19" t="s">
        <v>73</v>
      </c>
      <c r="G19" t="s">
        <v>72</v>
      </c>
    </row>
    <row r="20" spans="5:7">
      <c r="E20">
        <v>12.5</v>
      </c>
      <c r="G20">
        <v>-8.4777000000000005E-2</v>
      </c>
    </row>
    <row r="21" spans="5:7">
      <c r="E21">
        <v>12.6</v>
      </c>
      <c r="G21">
        <v>-8.4777000000000005E-2</v>
      </c>
    </row>
    <row r="22" spans="5:7">
      <c r="E22">
        <v>12.7</v>
      </c>
      <c r="G22">
        <v>-8.4776000000000004E-2</v>
      </c>
    </row>
    <row r="23" spans="5:7">
      <c r="E23">
        <v>12.8</v>
      </c>
      <c r="G23">
        <v>-8.4775000000000003E-2</v>
      </c>
    </row>
    <row r="24" spans="5:7">
      <c r="E24">
        <v>12.9</v>
      </c>
      <c r="G24">
        <v>-8.4775000000000003E-2</v>
      </c>
    </row>
    <row r="25" spans="5:7">
      <c r="E25">
        <v>13</v>
      </c>
      <c r="G25">
        <v>-8.4774000000000002E-2</v>
      </c>
    </row>
    <row r="26" spans="5:7">
      <c r="E26">
        <v>13.1</v>
      </c>
      <c r="G26">
        <v>-8.4774000000000002E-2</v>
      </c>
    </row>
    <row r="27" spans="5:7">
      <c r="E27">
        <v>13.2</v>
      </c>
      <c r="G27">
        <v>-8.4773000000000001E-2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8F9A-9192-43A5-AC87-14D5C2399E69}">
  <dimension ref="A3:F11"/>
  <sheetViews>
    <sheetView tabSelected="1" workbookViewId="0">
      <selection activeCell="A3" sqref="A3:F11"/>
    </sheetView>
  </sheetViews>
  <sheetFormatPr defaultRowHeight="14.45"/>
  <cols>
    <col min="2" max="5" width="10.28515625" bestFit="1" customWidth="1"/>
    <col min="6" max="6" width="9.140625" bestFit="1" customWidth="1"/>
  </cols>
  <sheetData>
    <row r="3" spans="1:6">
      <c r="A3" s="18" t="s">
        <v>74</v>
      </c>
      <c r="B3" s="19">
        <v>1</v>
      </c>
      <c r="C3" s="20">
        <v>1212.58</v>
      </c>
      <c r="D3" s="20">
        <v>46884.6</v>
      </c>
      <c r="E3" s="20">
        <v>-151584</v>
      </c>
      <c r="F3" s="21">
        <v>8897.7999999999993</v>
      </c>
    </row>
    <row r="4" spans="1:6" ht="15" thickBot="1">
      <c r="A4" s="18" t="s">
        <v>75</v>
      </c>
      <c r="B4" s="28">
        <v>45.81</v>
      </c>
      <c r="C4" s="29">
        <v>15185.9</v>
      </c>
      <c r="D4" s="29">
        <v>477416</v>
      </c>
      <c r="E4" s="29">
        <v>-64585.8</v>
      </c>
      <c r="F4" s="30">
        <v>0</v>
      </c>
    </row>
    <row r="5" spans="1:6">
      <c r="A5" s="18" t="s">
        <v>76</v>
      </c>
      <c r="B5" s="19">
        <f>(B4*C3-B3*C4)/B4</f>
        <v>881.082510368915</v>
      </c>
      <c r="C5" s="20">
        <f>($B$4*D3-$B$3*D4)/$B$4</f>
        <v>36462.945339445534</v>
      </c>
      <c r="D5" s="20">
        <f>($B$4*E3-$B$3*E4)/$B$4</f>
        <v>-150174.13752455794</v>
      </c>
      <c r="E5" s="20">
        <f>($B$4*F3-$B$3*F4)/$B$4</f>
        <v>8897.7999999999993</v>
      </c>
      <c r="F5" s="21">
        <f>($B$4*N3-$B$3*N4)/$B$4</f>
        <v>0</v>
      </c>
    </row>
    <row r="6" spans="1:6">
      <c r="A6" s="18" t="s">
        <v>77</v>
      </c>
      <c r="B6" s="22">
        <f t="shared" ref="B6:E11" si="0">($B5*C4-$B4*C5)/$B5</f>
        <v>13290.087171641158</v>
      </c>
      <c r="C6" s="23">
        <f t="shared" si="0"/>
        <v>485223.9829743976</v>
      </c>
      <c r="D6" s="23">
        <f t="shared" si="0"/>
        <v>-65048.422073645903</v>
      </c>
      <c r="E6" s="23">
        <f t="shared" si="0"/>
        <v>0</v>
      </c>
      <c r="F6" s="24">
        <f t="shared" ref="F6:F11" si="1">($B5*N4-$B4*N5)/$B5</f>
        <v>0</v>
      </c>
    </row>
    <row r="7" spans="1:6">
      <c r="A7" s="18" t="s">
        <v>78</v>
      </c>
      <c r="B7" s="22">
        <f t="shared" si="0"/>
        <v>4294.4306044520908</v>
      </c>
      <c r="C7" s="23">
        <f t="shared" si="0"/>
        <v>-145861.67318358048</v>
      </c>
      <c r="D7" s="23">
        <f t="shared" si="0"/>
        <v>8897.7999999999993</v>
      </c>
      <c r="E7" s="23">
        <f t="shared" si="0"/>
        <v>0</v>
      </c>
      <c r="F7" s="24">
        <f t="shared" si="1"/>
        <v>0</v>
      </c>
    </row>
    <row r="8" spans="1:6">
      <c r="A8" s="18" t="s">
        <v>79</v>
      </c>
      <c r="B8" s="22">
        <f t="shared" si="0"/>
        <v>936625.93358492455</v>
      </c>
      <c r="C8" s="23">
        <f t="shared" si="0"/>
        <v>-92584.67740706187</v>
      </c>
      <c r="D8" s="23">
        <f t="shared" si="0"/>
        <v>0</v>
      </c>
      <c r="E8" s="23">
        <f t="shared" si="0"/>
        <v>0</v>
      </c>
      <c r="F8" s="24">
        <f t="shared" si="1"/>
        <v>0</v>
      </c>
    </row>
    <row r="9" spans="1:6">
      <c r="A9" s="18" t="s">
        <v>80</v>
      </c>
      <c r="B9" s="22">
        <f t="shared" si="0"/>
        <v>-145437.17236857698</v>
      </c>
      <c r="C9" s="23">
        <f t="shared" si="0"/>
        <v>8897.7999999999993</v>
      </c>
      <c r="D9" s="23">
        <f t="shared" si="0"/>
        <v>0</v>
      </c>
      <c r="E9" s="23">
        <f t="shared" si="0"/>
        <v>0</v>
      </c>
      <c r="F9" s="24">
        <f t="shared" si="1"/>
        <v>0</v>
      </c>
    </row>
    <row r="10" spans="1:6">
      <c r="A10" s="18" t="s">
        <v>81</v>
      </c>
      <c r="B10" s="22">
        <f t="shared" si="0"/>
        <v>-35282.200357167312</v>
      </c>
      <c r="C10" s="23">
        <f t="shared" si="0"/>
        <v>0</v>
      </c>
      <c r="D10" s="23">
        <f t="shared" si="0"/>
        <v>0</v>
      </c>
      <c r="E10" s="23">
        <f t="shared" si="0"/>
        <v>0</v>
      </c>
      <c r="F10" s="24">
        <f t="shared" si="1"/>
        <v>0</v>
      </c>
    </row>
    <row r="11" spans="1:6">
      <c r="A11" s="18" t="s">
        <v>82</v>
      </c>
      <c r="B11" s="25">
        <f t="shared" si="0"/>
        <v>8897.7999999999993</v>
      </c>
      <c r="C11" s="26">
        <f t="shared" si="0"/>
        <v>0</v>
      </c>
      <c r="D11" s="26">
        <f t="shared" si="0"/>
        <v>0</v>
      </c>
      <c r="E11" s="26">
        <f t="shared" si="0"/>
        <v>0</v>
      </c>
      <c r="F11" s="27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Marques Malagutti</dc:creator>
  <cp:keywords/>
  <dc:description/>
  <cp:lastModifiedBy>brikmichel@gmail.com</cp:lastModifiedBy>
  <cp:revision/>
  <dcterms:created xsi:type="dcterms:W3CDTF">2024-11-22T02:07:21Z</dcterms:created>
  <dcterms:modified xsi:type="dcterms:W3CDTF">2024-12-03T01:48:52Z</dcterms:modified>
  <cp:category/>
  <cp:contentStatus/>
</cp:coreProperties>
</file>