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書類\リサーチ\NCH Projects\Viral Hepatitis in Elderly Population\"/>
    </mc:Choice>
  </mc:AlternateContent>
  <xr:revisionPtr revIDLastSave="0" documentId="13_ncr:1_{77E4B99B-7D7A-4162-B256-68913F97501E}" xr6:coauthVersionLast="47" xr6:coauthVersionMax="47" xr10:uidLastSave="{00000000-0000-0000-0000-000000000000}"/>
  <bookViews>
    <workbookView xWindow="-120" yWindow="-120" windowWidth="29040" windowHeight="15720" xr2:uid="{678CEA13-3C4D-40F2-8D1B-3B00E3FCF4DF}"/>
  </bookViews>
  <sheets>
    <sheet name="Main Data" sheetId="1" r:id="rId1"/>
    <sheet name="Tables" sheetId="2" r:id="rId2"/>
  </sheets>
  <definedNames>
    <definedName name="_xlnm._FilterDatabase" localSheetId="0" hidden="1">'Main Data'!$A$1:$CE$32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22" i="1" l="1"/>
  <c r="BT22" i="1"/>
  <c r="BT16" i="1"/>
  <c r="BS16" i="1"/>
  <c r="BT15" i="1"/>
  <c r="BS15" i="1"/>
  <c r="BT13" i="1"/>
  <c r="BS13" i="1"/>
  <c r="BT12" i="1"/>
  <c r="BS12" i="1"/>
  <c r="BT6" i="1"/>
  <c r="BS6" i="1"/>
  <c r="BT5" i="1"/>
  <c r="BS5" i="1"/>
  <c r="BG24" i="1"/>
  <c r="BF24" i="1"/>
  <c r="BG22" i="1"/>
  <c r="BF22" i="1"/>
  <c r="BG19" i="1"/>
  <c r="BF19" i="1"/>
  <c r="BG16" i="1"/>
  <c r="BF16" i="1"/>
  <c r="BG15" i="1"/>
  <c r="BF15" i="1"/>
  <c r="BG13" i="1"/>
  <c r="BF13" i="1"/>
  <c r="BG12" i="1"/>
  <c r="BF12" i="1"/>
  <c r="BG7" i="1"/>
  <c r="BF7" i="1"/>
  <c r="BG6" i="1"/>
  <c r="BF6" i="1"/>
  <c r="BG5" i="1"/>
  <c r="BF5" i="1"/>
  <c r="BG3" i="1"/>
  <c r="BF3" i="1"/>
  <c r="AT24" i="1"/>
  <c r="AS24" i="1"/>
  <c r="AT22" i="1"/>
  <c r="AS22" i="1"/>
  <c r="AT21" i="1"/>
  <c r="AS21" i="1"/>
  <c r="AT20" i="1"/>
  <c r="AS20" i="1"/>
  <c r="AT19" i="1"/>
  <c r="AS19" i="1"/>
  <c r="AT17" i="1"/>
  <c r="AS17" i="1"/>
  <c r="AT16" i="1"/>
  <c r="AS16" i="1"/>
  <c r="AT15" i="1"/>
  <c r="AS15" i="1"/>
  <c r="AT13" i="1"/>
  <c r="AS13" i="1"/>
  <c r="AT12" i="1"/>
  <c r="AS12" i="1"/>
  <c r="AT9" i="1"/>
  <c r="AS9" i="1"/>
  <c r="AT8" i="1"/>
  <c r="AS8" i="1"/>
  <c r="AT6" i="1"/>
  <c r="AS6" i="1"/>
  <c r="AT5" i="1"/>
  <c r="AS5" i="1"/>
  <c r="AT4" i="1"/>
  <c r="AS4" i="1"/>
  <c r="AT3" i="1"/>
  <c r="AS3" i="1"/>
  <c r="AS2" i="1"/>
  <c r="AT2" i="1"/>
  <c r="AG26" i="1"/>
  <c r="AF26" i="1"/>
  <c r="AG24" i="1"/>
  <c r="AF24" i="1"/>
  <c r="AG22" i="1"/>
  <c r="AF22" i="1"/>
  <c r="AG21" i="1"/>
  <c r="AF21" i="1"/>
  <c r="AG20" i="1"/>
  <c r="AF20" i="1"/>
  <c r="AG19" i="1"/>
  <c r="AF19" i="1"/>
  <c r="AG17" i="1"/>
  <c r="AF17" i="1"/>
  <c r="AG16" i="1"/>
  <c r="AF16" i="1"/>
  <c r="AG15" i="1"/>
  <c r="AF15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3" i="1"/>
  <c r="AF3" i="1"/>
  <c r="AF2" i="1"/>
  <c r="AG2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T2" i="1"/>
</calcChain>
</file>

<file path=xl/sharedStrings.xml><?xml version="1.0" encoding="utf-8"?>
<sst xmlns="http://schemas.openxmlformats.org/spreadsheetml/2006/main" count="223" uniqueCount="177">
  <si>
    <t>Female</t>
  </si>
  <si>
    <t>Date of Birth</t>
  </si>
  <si>
    <t>Date of Last Encounter</t>
  </si>
  <si>
    <t>Race</t>
  </si>
  <si>
    <t>Sex</t>
  </si>
  <si>
    <t>AST 1</t>
  </si>
  <si>
    <t>AST 2</t>
  </si>
  <si>
    <t>ALT 2</t>
  </si>
  <si>
    <t>Total Bilirubin 2</t>
  </si>
  <si>
    <t>Date of LFTs 2</t>
  </si>
  <si>
    <t>Platelet 2</t>
  </si>
  <si>
    <t>Date of CBC 2</t>
  </si>
  <si>
    <t>ALT 1</t>
  </si>
  <si>
    <t>Total Bilirubin 1</t>
  </si>
  <si>
    <t>Date of LFTs 1</t>
  </si>
  <si>
    <t>Platelet 1</t>
  </si>
  <si>
    <t>Date of CBC 1</t>
  </si>
  <si>
    <t>HbSAg Titer 1</t>
  </si>
  <si>
    <t>Date of HbSAg Titer 1</t>
  </si>
  <si>
    <t>HbSAg Titer 2</t>
  </si>
  <si>
    <t>Date of HbSAg Titer 2</t>
  </si>
  <si>
    <t>AST 3</t>
  </si>
  <si>
    <t>ALT 3</t>
  </si>
  <si>
    <t>Total Bilirubin 3</t>
  </si>
  <si>
    <t>Date of LFTs 3</t>
  </si>
  <si>
    <t>Platelet 3</t>
  </si>
  <si>
    <t>Date of CBC 3</t>
  </si>
  <si>
    <t>Cirrhosis</t>
  </si>
  <si>
    <t>Esophageal Varices</t>
  </si>
  <si>
    <t>Ascites</t>
  </si>
  <si>
    <t>Variceal Bleeding</t>
  </si>
  <si>
    <t>Age in Years</t>
  </si>
  <si>
    <t>Creatinine 1</t>
  </si>
  <si>
    <t>Creatinine 2</t>
  </si>
  <si>
    <t>Date of BMP 1</t>
  </si>
  <si>
    <t>Sodium 1</t>
  </si>
  <si>
    <t>Sodium 2</t>
  </si>
  <si>
    <t>Date of BMP 2</t>
  </si>
  <si>
    <t>Creatinine 3</t>
  </si>
  <si>
    <t>Sodium 3</t>
  </si>
  <si>
    <t>Date of BMP 3</t>
  </si>
  <si>
    <t>AST 4</t>
  </si>
  <si>
    <t>ALT 4</t>
  </si>
  <si>
    <t>Total Bilirubin 4</t>
  </si>
  <si>
    <t>Date of LFTs 4</t>
  </si>
  <si>
    <t>Creatinine 4</t>
  </si>
  <si>
    <t>Sodium 4</t>
  </si>
  <si>
    <t>Date of BMP 4</t>
  </si>
  <si>
    <t>Platelet 4</t>
  </si>
  <si>
    <t>Date of CBC 4</t>
  </si>
  <si>
    <t>AST 5</t>
  </si>
  <si>
    <t>ALT 5</t>
  </si>
  <si>
    <t>Total Bilirubin 5</t>
  </si>
  <si>
    <t>Date of LFTs 5</t>
  </si>
  <si>
    <t>Creatinine 5</t>
  </si>
  <si>
    <t>Sodium 5</t>
  </si>
  <si>
    <t>Date of BMP 5</t>
  </si>
  <si>
    <t>Platelet 5</t>
  </si>
  <si>
    <t>Date of CBC 5</t>
  </si>
  <si>
    <t>HbSAg Titer 3</t>
  </si>
  <si>
    <t>Date of HbSAg Titer 3</t>
  </si>
  <si>
    <t>Date INR 1</t>
  </si>
  <si>
    <t>INR 1</t>
  </si>
  <si>
    <t>INR 2</t>
  </si>
  <si>
    <t>Date INR 2</t>
  </si>
  <si>
    <t>Date INR 3</t>
  </si>
  <si>
    <t>INR 3</t>
  </si>
  <si>
    <t>INR 4</t>
  </si>
  <si>
    <t>Date INR 4</t>
  </si>
  <si>
    <t>Date INR 5</t>
  </si>
  <si>
    <t>INR 5</t>
  </si>
  <si>
    <t>Hepatitis C</t>
  </si>
  <si>
    <t>HIV</t>
  </si>
  <si>
    <t>713.77 </t>
  </si>
  <si>
    <t>2.82 </t>
  </si>
  <si>
    <t>1.49 </t>
  </si>
  <si>
    <t>Other</t>
  </si>
  <si>
    <t xml:space="preserve">12.24  </t>
  </si>
  <si>
    <t xml:space="preserve">Asian </t>
  </si>
  <si>
    <t>Characteristics</t>
  </si>
  <si>
    <t>P-Value</t>
  </si>
  <si>
    <t>Age, Year, Median (IQR)</t>
  </si>
  <si>
    <t>0 (0.0)</t>
  </si>
  <si>
    <t>Race/Ethnicity</t>
  </si>
  <si>
    <t xml:space="preserve">     Hispanic, N (%)</t>
  </si>
  <si>
    <t xml:space="preserve">     Asian or Pacific Islander, N (%)</t>
  </si>
  <si>
    <t xml:space="preserve">     Other/Unknown, N (%)</t>
  </si>
  <si>
    <t>0.705</t>
  </si>
  <si>
    <t>Co-Infections</t>
  </si>
  <si>
    <t xml:space="preserve">     Hepatitis C, N (%)</t>
  </si>
  <si>
    <t>&lt;0.001</t>
  </si>
  <si>
    <t xml:space="preserve">     HIV Positive, N (%)</t>
  </si>
  <si>
    <t xml:space="preserve">     Cirrhosis, N (%)</t>
  </si>
  <si>
    <t>Age Group: 30-50</t>
  </si>
  <si>
    <t>Age Group: 70-90</t>
  </si>
  <si>
    <t xml:space="preserve">     White, N (%)</t>
  </si>
  <si>
    <t xml:space="preserve">     Black, N (%)</t>
  </si>
  <si>
    <t>1,000.00 </t>
  </si>
  <si>
    <t>Total Cases, N</t>
  </si>
  <si>
    <t>White</t>
  </si>
  <si>
    <t>Black</t>
  </si>
  <si>
    <t xml:space="preserve">     Female, N (%)</t>
  </si>
  <si>
    <t xml:space="preserve">     Male, N (%)</t>
  </si>
  <si>
    <t>75 (73-79)</t>
  </si>
  <si>
    <t>43 (39-46)</t>
  </si>
  <si>
    <t>7 (50.0)</t>
  </si>
  <si>
    <t>3 (27.3)</t>
  </si>
  <si>
    <t>8 (72.7)</t>
  </si>
  <si>
    <t>8 (57.1)</t>
  </si>
  <si>
    <t>10 (90.9)</t>
  </si>
  <si>
    <t>1 (9.1)</t>
  </si>
  <si>
    <t>4 (28.6)</t>
  </si>
  <si>
    <t>1 (7.1)</t>
  </si>
  <si>
    <t>Hepatic Complications</t>
  </si>
  <si>
    <t xml:space="preserve">     Ascites, N (%)</t>
  </si>
  <si>
    <t xml:space="preserve">     Esophageal Varices, N (%)</t>
  </si>
  <si>
    <t xml:space="preserve">     Variceal Bleeding, N (%)</t>
  </si>
  <si>
    <t>Laboratory Data</t>
  </si>
  <si>
    <t xml:space="preserve">     Sodium</t>
  </si>
  <si>
    <t xml:space="preserve">     INR, Median (IRQ)</t>
  </si>
  <si>
    <t xml:space="preserve">     Total Bilirubin, mg/dL, Median (IQR)</t>
  </si>
  <si>
    <t xml:space="preserve">     Creatinine, mg/dL, Median (IQR)</t>
  </si>
  <si>
    <t xml:space="preserve">     Platelets, 10^3/µL, Median (IQR)</t>
  </si>
  <si>
    <t xml:space="preserve">     AST, IU/L, Median (IQR)</t>
  </si>
  <si>
    <t xml:space="preserve">     ALT, IU/L, Median (IQR)</t>
  </si>
  <si>
    <t xml:space="preserve">     HbSAg Titer, IU/mL, Median (IQR)</t>
  </si>
  <si>
    <t>Non-Invasive Fibrosis Scores</t>
  </si>
  <si>
    <t xml:space="preserve">     FIB-4 Score, Median (IQR)</t>
  </si>
  <si>
    <t xml:space="preserve">     APRI Score, Median (IQR)</t>
  </si>
  <si>
    <t>2.0 (0.8-467.2)</t>
  </si>
  <si>
    <t>930.6 (1.2-1000.0)</t>
  </si>
  <si>
    <t>1.33 (0.98-3.16)</t>
  </si>
  <si>
    <t>0.73 (0.66-1.85)</t>
  </si>
  <si>
    <t>0.16 (0.14-0.72)</t>
  </si>
  <si>
    <t>0.24 (0.19-0.62)</t>
  </si>
  <si>
    <t>0.262</t>
  </si>
  <si>
    <t>0.285</t>
  </si>
  <si>
    <t>0.250</t>
  </si>
  <si>
    <t>0.016</t>
  </si>
  <si>
    <t>0.076</t>
  </si>
  <si>
    <t>0.809</t>
  </si>
  <si>
    <t>0.113</t>
  </si>
  <si>
    <t>0.075</t>
  </si>
  <si>
    <t>0.434</t>
  </si>
  <si>
    <t>0.414</t>
  </si>
  <si>
    <t>0.273</t>
  </si>
  <si>
    <t>0.487</t>
  </si>
  <si>
    <t>0.440</t>
  </si>
  <si>
    <t>1.000</t>
  </si>
  <si>
    <t>17 (15-26)</t>
  </si>
  <si>
    <t>25 (17-29)</t>
  </si>
  <si>
    <t>19 (17-25)</t>
  </si>
  <si>
    <t>26 (18-35)</t>
  </si>
  <si>
    <t>0.50 (0.45-0.60)</t>
  </si>
  <si>
    <t>0.60 (0.39-0.80)</t>
  </si>
  <si>
    <t>2.05 (1.38-5.25)</t>
  </si>
  <si>
    <t>0.85 (0.72-1.00)</t>
  </si>
  <si>
    <t>135 (131-138)</t>
  </si>
  <si>
    <t>139 (137-140)</t>
  </si>
  <si>
    <t>224 (165-284)</t>
  </si>
  <si>
    <t>219 (184-237)</t>
  </si>
  <si>
    <t>1.1 (1.0-1.2)</t>
  </si>
  <si>
    <t>1.4 (1.1-1.5)</t>
  </si>
  <si>
    <t>2 (14.3)</t>
  </si>
  <si>
    <t>Table 2: Clinical and laboratory characteristics of hepatitis B patients stratifed by age groups, chi-squared / Fisher exact test analysis</t>
  </si>
  <si>
    <t>Table 1: Demographic characteristics of hepatitis B patients stratifed by age groups, chi-squared / Fisher exact test analysis</t>
  </si>
  <si>
    <t>Subject Number</t>
  </si>
  <si>
    <t>FIB-4 Score 1</t>
  </si>
  <si>
    <t>APRI Score 1</t>
  </si>
  <si>
    <t>FIB-4 Score 2</t>
  </si>
  <si>
    <t>APRI Score 2</t>
  </si>
  <si>
    <t>FIB-4 Score 3</t>
  </si>
  <si>
    <t>APRI Score 3</t>
  </si>
  <si>
    <t>FIB-4 Score 4</t>
  </si>
  <si>
    <t>APRI Score 4</t>
  </si>
  <si>
    <t>FIB-4 Score 5</t>
  </si>
  <si>
    <t>APRI Score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</si>
</sst>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1" applyFill="1" applyAlignment="1">
      <alignment horizontal="left"/>
    </xf>
    <xf numFmtId="14" fontId="3" fillId="0" borderId="0" xfId="1" applyNumberFormat="1" applyFill="1" applyAlignment="1">
      <alignment horizontal="left"/>
    </xf>
    <xf numFmtId="0" fontId="2" fillId="0" borderId="0" xfId="4" applyFill="1" applyAlignment="1">
      <alignment horizontal="left"/>
    </xf>
    <xf numFmtId="14" fontId="2" fillId="0" borderId="0" xfId="4" applyNumberFormat="1" applyFill="1" applyAlignment="1">
      <alignment horizontal="left"/>
    </xf>
    <xf numFmtId="0" fontId="0" fillId="0" borderId="0" xfId="4" applyFont="1" applyFill="1" applyAlignment="1">
      <alignment horizontal="left"/>
    </xf>
    <xf numFmtId="0" fontId="2" fillId="0" borderId="0" xfId="7" applyFill="1" applyAlignment="1">
      <alignment horizontal="left"/>
    </xf>
    <xf numFmtId="14" fontId="2" fillId="0" borderId="0" xfId="7" applyNumberFormat="1" applyFill="1" applyAlignment="1">
      <alignment horizontal="left"/>
    </xf>
    <xf numFmtId="0" fontId="0" fillId="0" borderId="0" xfId="7" applyFont="1" applyFill="1" applyAlignment="1">
      <alignment horizontal="left"/>
    </xf>
    <xf numFmtId="2" fontId="2" fillId="0" borderId="0" xfId="7" applyNumberFormat="1" applyFill="1" applyAlignment="1">
      <alignment horizontal="left"/>
    </xf>
    <xf numFmtId="0" fontId="2" fillId="0" borderId="0" xfId="6" applyFill="1" applyAlignment="1">
      <alignment horizontal="left"/>
    </xf>
    <xf numFmtId="14" fontId="2" fillId="0" borderId="0" xfId="6" applyNumberFormat="1" applyFill="1" applyAlignment="1">
      <alignment horizontal="left"/>
    </xf>
    <xf numFmtId="0" fontId="0" fillId="0" borderId="0" xfId="6" applyFont="1" applyFill="1" applyAlignment="1">
      <alignment horizontal="left"/>
    </xf>
    <xf numFmtId="0" fontId="2" fillId="0" borderId="0" xfId="2" applyFill="1" applyAlignment="1">
      <alignment horizontal="left"/>
    </xf>
    <xf numFmtId="14" fontId="2" fillId="0" borderId="0" xfId="2" applyNumberFormat="1" applyFill="1" applyAlignment="1">
      <alignment horizontal="left"/>
    </xf>
    <xf numFmtId="0" fontId="0" fillId="0" borderId="0" xfId="2" applyFont="1" applyFill="1" applyAlignment="1">
      <alignment horizontal="left"/>
    </xf>
    <xf numFmtId="0" fontId="2" fillId="0" borderId="0" xfId="3" applyFill="1" applyAlignment="1">
      <alignment horizontal="left"/>
    </xf>
    <xf numFmtId="14" fontId="2" fillId="0" borderId="0" xfId="3" applyNumberFormat="1" applyFill="1" applyAlignment="1">
      <alignment horizontal="left"/>
    </xf>
    <xf numFmtId="0" fontId="0" fillId="0" borderId="0" xfId="3" applyFont="1" applyFill="1" applyAlignment="1">
      <alignment horizontal="left"/>
    </xf>
    <xf numFmtId="0" fontId="2" fillId="0" borderId="0" xfId="9" applyFill="1" applyAlignment="1">
      <alignment horizontal="left"/>
    </xf>
    <xf numFmtId="14" fontId="2" fillId="0" borderId="0" xfId="9" applyNumberFormat="1" applyFill="1" applyAlignment="1">
      <alignment horizontal="left"/>
    </xf>
    <xf numFmtId="0" fontId="2" fillId="0" borderId="0" xfId="8" applyFill="1" applyAlignment="1">
      <alignment horizontal="left"/>
    </xf>
    <xf numFmtId="14" fontId="2" fillId="0" borderId="0" xfId="8" applyNumberFormat="1" applyFill="1" applyAlignment="1">
      <alignment horizontal="left"/>
    </xf>
    <xf numFmtId="0" fontId="0" fillId="0" borderId="0" xfId="8" applyFont="1" applyFill="1" applyAlignment="1">
      <alignment horizontal="left"/>
    </xf>
    <xf numFmtId="0" fontId="0" fillId="0" borderId="0" xfId="9" applyFont="1" applyFill="1" applyAlignment="1">
      <alignment horizontal="left"/>
    </xf>
    <xf numFmtId="0" fontId="5" fillId="0" borderId="0" xfId="5" applyFont="1" applyFill="1" applyAlignment="1">
      <alignment horizontal="left"/>
    </xf>
    <xf numFmtId="14" fontId="5" fillId="0" borderId="0" xfId="5" applyNumberFormat="1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2" fillId="0" borderId="0" xfId="4" applyNumberFormat="1" applyFill="1" applyAlignment="1">
      <alignment horizontal="left"/>
    </xf>
    <xf numFmtId="2" fontId="0" fillId="0" borderId="0" xfId="2" applyNumberFormat="1" applyFont="1" applyFill="1" applyAlignment="1">
      <alignment horizontal="left"/>
    </xf>
    <xf numFmtId="2" fontId="5" fillId="0" borderId="0" xfId="5" applyNumberFormat="1" applyFont="1" applyFill="1" applyAlignment="1">
      <alignment horizontal="left"/>
    </xf>
    <xf numFmtId="2" fontId="2" fillId="0" borderId="0" xfId="8" applyNumberFormat="1" applyFill="1" applyAlignment="1">
      <alignment horizontal="left"/>
    </xf>
    <xf numFmtId="2" fontId="2" fillId="0" borderId="0" xfId="9" applyNumberFormat="1" applyFill="1" applyAlignment="1">
      <alignment horizontal="left"/>
    </xf>
    <xf numFmtId="2" fontId="0" fillId="0" borderId="0" xfId="6" applyNumberFormat="1" applyFont="1" applyFill="1" applyAlignment="1">
      <alignment horizontal="left"/>
    </xf>
    <xf numFmtId="2" fontId="0" fillId="0" borderId="0" xfId="9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2" fontId="0" fillId="0" borderId="0" xfId="4" applyNumberFormat="1" applyFont="1" applyFill="1" applyAlignment="1">
      <alignment horizontal="left"/>
    </xf>
    <xf numFmtId="2" fontId="0" fillId="0" borderId="0" xfId="7" applyNumberFormat="1" applyFont="1" applyFill="1" applyAlignment="1">
      <alignment horizontal="left"/>
    </xf>
    <xf numFmtId="2" fontId="2" fillId="0" borderId="0" xfId="2" applyNumberFormat="1" applyFill="1" applyAlignment="1">
      <alignment horizontal="left"/>
    </xf>
    <xf numFmtId="2" fontId="2" fillId="0" borderId="0" xfId="6" applyNumberFormat="1" applyFill="1" applyAlignment="1">
      <alignment horizontal="left"/>
    </xf>
    <xf numFmtId="2" fontId="2" fillId="0" borderId="0" xfId="3" applyNumberFormat="1" applyFill="1" applyAlignment="1">
      <alignment horizontal="left"/>
    </xf>
    <xf numFmtId="2" fontId="3" fillId="0" borderId="0" xfId="1" applyNumberFormat="1" applyFill="1" applyAlignment="1">
      <alignment horizontal="left"/>
    </xf>
    <xf numFmtId="0" fontId="8" fillId="0" borderId="0" xfId="0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5" fillId="0" borderId="0" xfId="5" applyNumberFormat="1" applyFont="1" applyFill="1" applyAlignment="1">
      <alignment horizontal="left"/>
    </xf>
    <xf numFmtId="0" fontId="2" fillId="0" borderId="0" xfId="4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3" applyNumberFormat="1" applyFill="1" applyAlignment="1">
      <alignment horizontal="left"/>
    </xf>
    <xf numFmtId="0" fontId="3" fillId="0" borderId="0" xfId="1" applyNumberFormat="1" applyFill="1" applyAlignment="1">
      <alignment horizontal="left"/>
    </xf>
    <xf numFmtId="0" fontId="2" fillId="0" borderId="0" xfId="8" applyNumberFormat="1" applyFill="1" applyAlignment="1">
      <alignment horizontal="left"/>
    </xf>
    <xf numFmtId="0" fontId="2" fillId="0" borderId="0" xfId="9" applyNumberFormat="1" applyFill="1" applyAlignment="1">
      <alignment horizontal="left"/>
    </xf>
    <xf numFmtId="0" fontId="2" fillId="0" borderId="0" xfId="2" applyNumberFormat="1" applyFill="1" applyAlignment="1">
      <alignment horizontal="left"/>
    </xf>
    <xf numFmtId="0" fontId="2" fillId="0" borderId="0" xfId="7" applyNumberFormat="1" applyFill="1" applyAlignment="1">
      <alignment horizontal="left"/>
    </xf>
    <xf numFmtId="0" fontId="2" fillId="0" borderId="0" xfId="6" applyNumberFormat="1" applyFill="1" applyAlignment="1">
      <alignment horizontal="left"/>
    </xf>
  </cellXfs>
  <cellStyles count="10">
    <cellStyle name="20% - Accent1" xfId="8" builtinId="30"/>
    <cellStyle name="20% - Accent2" xfId="2" builtinId="34"/>
    <cellStyle name="20% - Accent3" xfId="3" builtinId="38"/>
    <cellStyle name="20% - Accent4" xfId="9" builtinId="42"/>
    <cellStyle name="20% - Accent5" xfId="6" builtinId="46"/>
    <cellStyle name="20% - Accent6" xfId="7" builtinId="50"/>
    <cellStyle name="40% - Accent3" xfId="4" builtinId="39"/>
    <cellStyle name="Accent4" xfId="5" builtinId="41"/>
    <cellStyle name="Good" xfId="1" builtinId="26"/>
    <cellStyle name="Normal" xfId="0" builtinId="0"/>
  </cellStyles>
  <dxfs count="8">
    <dxf>
      <font>
        <b val="0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ED0754-ED4D-4E31-A92D-EDFE3DD1E81A}" name="Table134891013" displayName="Table134891013" ref="B2:E13" totalsRowShown="0" headerRowDxfId="7">
  <tableColumns count="4">
    <tableColumn id="1" xr3:uid="{1D21B888-C44F-48E7-8E1C-A096B56FF75B}" name="Characteristics"/>
    <tableColumn id="2" xr3:uid="{4A037DF2-E680-46A6-91E0-1F6C822F4DE6}" name="Age Group: 30-50" dataDxfId="6"/>
    <tableColumn id="3" xr3:uid="{9BDC98FD-D092-4EE1-8AF8-AC20C40F1E4A}" name="Age Group: 70-90" dataDxfId="5"/>
    <tableColumn id="5" xr3:uid="{E60DB40B-7A88-4FE8-B377-D635C24C586B}" name="P-Value" dataDxfId="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1B1A56-437D-4A65-86D9-405D496F9D12}" name="Table1348910133" displayName="Table1348910133" ref="G2:J23" totalsRowShown="0" headerRowDxfId="3">
  <tableColumns count="4">
    <tableColumn id="1" xr3:uid="{D0E31D74-A567-48F6-B076-89105E5BB00D}" name="Characteristics"/>
    <tableColumn id="2" xr3:uid="{08D338F1-FE7A-443C-9AD4-741DC9B435CE}" name="Age Group: 30-50" dataDxfId="2"/>
    <tableColumn id="3" xr3:uid="{4EDB3926-732B-41DC-A979-DAFB60283E58}" name="Age Group: 70-90" dataDxfId="1"/>
    <tableColumn id="5" xr3:uid="{EE6DA761-576B-438C-9E6C-9116C8A3F4E7}" name="P-Valu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D0D4-CC20-4219-9230-5AFAA19F7E21}">
  <dimension ref="A1:CE27"/>
  <sheetViews>
    <sheetView tabSelected="1" workbookViewId="0">
      <selection activeCell="B1" sqref="A1:B1048576"/>
    </sheetView>
  </sheetViews>
  <sheetFormatPr defaultRowHeight="15" x14ac:dyDescent="0.25"/>
  <cols>
    <col min="1" max="1" width="15.7109375" style="2" customWidth="1"/>
    <col min="2" max="2" width="13.42578125" style="2" customWidth="1"/>
    <col min="3" max="3" width="15.5703125" style="2" customWidth="1"/>
    <col min="4" max="4" width="21.5703125" style="2" customWidth="1"/>
    <col min="5" max="5" width="9.140625" style="2"/>
    <col min="6" max="6" width="13.42578125" style="2" customWidth="1"/>
    <col min="7" max="7" width="14.85546875" style="41" customWidth="1"/>
    <col min="8" max="8" width="20" style="2" customWidth="1"/>
    <col min="9" max="9" width="17.5703125" style="41" customWidth="1"/>
    <col min="10" max="10" width="22" style="2" customWidth="1"/>
    <col min="11" max="11" width="17.5703125" style="41" customWidth="1"/>
    <col min="12" max="12" width="22" style="2" customWidth="1"/>
    <col min="13" max="13" width="11.42578125" style="2" customWidth="1"/>
    <col min="14" max="14" width="12" style="2" customWidth="1"/>
    <col min="15" max="16" width="19" style="2" customWidth="1"/>
    <col min="17" max="17" width="13" style="2" customWidth="1"/>
    <col min="18" max="20" width="12.140625" style="2" customWidth="1"/>
    <col min="21" max="22" width="9.140625" style="2"/>
    <col min="23" max="24" width="16" style="2" customWidth="1"/>
    <col min="25" max="25" width="13.42578125" style="2" customWidth="1"/>
    <col min="26" max="26" width="12.5703125" style="2" customWidth="1"/>
    <col min="27" max="27" width="15.140625" style="2" customWidth="1"/>
    <col min="28" max="28" width="11" style="2" customWidth="1"/>
    <col min="29" max="29" width="14" style="2" customWidth="1"/>
    <col min="30" max="30" width="10.7109375" style="2" customWidth="1"/>
    <col min="31" max="31" width="14" style="2" customWidth="1"/>
    <col min="32" max="33" width="14" style="60" customWidth="1"/>
    <col min="34" max="35" width="9.140625" style="2"/>
    <col min="36" max="37" width="16" style="2" customWidth="1"/>
    <col min="38" max="38" width="13.42578125" style="2" customWidth="1"/>
    <col min="39" max="39" width="12.5703125" style="60" customWidth="1"/>
    <col min="40" max="40" width="15.140625" style="2" customWidth="1"/>
    <col min="41" max="41" width="11" style="2" customWidth="1"/>
    <col min="42" max="42" width="14" style="2" customWidth="1"/>
    <col min="43" max="43" width="10.7109375" style="2" customWidth="1"/>
    <col min="44" max="46" width="14" style="2" customWidth="1"/>
    <col min="47" max="48" width="9.140625" style="2"/>
    <col min="49" max="50" width="16" style="2" customWidth="1"/>
    <col min="51" max="51" width="13.42578125" style="2" customWidth="1"/>
    <col min="52" max="52" width="12.5703125" style="2" customWidth="1"/>
    <col min="53" max="53" width="15.140625" style="2" customWidth="1"/>
    <col min="54" max="54" width="11" style="2" customWidth="1"/>
    <col min="55" max="55" width="14" style="2" customWidth="1"/>
    <col min="56" max="56" width="10.7109375" style="2" customWidth="1"/>
    <col min="57" max="57" width="14" style="2" customWidth="1"/>
    <col min="58" max="59" width="14" style="60" customWidth="1"/>
    <col min="60" max="61" width="9.140625" style="2"/>
    <col min="62" max="63" width="16" style="2" customWidth="1"/>
    <col min="64" max="64" width="13.42578125" style="2" customWidth="1"/>
    <col min="65" max="65" width="12.5703125" style="2" customWidth="1"/>
    <col min="66" max="66" width="15.140625" style="2" customWidth="1"/>
    <col min="67" max="67" width="11" style="2" customWidth="1"/>
    <col min="68" max="68" width="14" style="2" customWidth="1"/>
    <col min="69" max="69" width="10.85546875" style="2" customWidth="1"/>
    <col min="70" max="70" width="14" style="2" customWidth="1"/>
    <col min="71" max="72" width="14" style="60" customWidth="1"/>
    <col min="73" max="74" width="9.140625" style="2"/>
    <col min="75" max="76" width="16" style="2" customWidth="1"/>
    <col min="77" max="77" width="13.42578125" style="2" customWidth="1"/>
    <col min="78" max="78" width="12.5703125" style="2" customWidth="1"/>
    <col min="79" max="79" width="15.140625" style="2" customWidth="1"/>
    <col min="80" max="80" width="11" style="2" customWidth="1"/>
    <col min="81" max="81" width="14" style="2" customWidth="1"/>
    <col min="82" max="82" width="10.7109375" style="2" customWidth="1"/>
    <col min="83" max="83" width="14" style="2" customWidth="1"/>
    <col min="84" max="16384" width="9.140625" style="2"/>
  </cols>
  <sheetData>
    <row r="1" spans="1:83" s="1" customFormat="1" x14ac:dyDescent="0.25">
      <c r="A1" s="1" t="s">
        <v>166</v>
      </c>
      <c r="B1" s="1" t="s">
        <v>31</v>
      </c>
      <c r="C1" s="1" t="s">
        <v>1</v>
      </c>
      <c r="D1" s="1" t="s">
        <v>2</v>
      </c>
      <c r="E1" s="1" t="s">
        <v>0</v>
      </c>
      <c r="F1" s="1" t="s">
        <v>3</v>
      </c>
      <c r="G1" s="40" t="s">
        <v>17</v>
      </c>
      <c r="H1" s="1" t="s">
        <v>18</v>
      </c>
      <c r="I1" s="40" t="s">
        <v>19</v>
      </c>
      <c r="J1" s="1" t="s">
        <v>20</v>
      </c>
      <c r="K1" s="40" t="s">
        <v>59</v>
      </c>
      <c r="L1" s="1" t="s">
        <v>60</v>
      </c>
      <c r="M1" s="1" t="s">
        <v>27</v>
      </c>
      <c r="N1" s="1" t="s">
        <v>29</v>
      </c>
      <c r="O1" s="1" t="s">
        <v>28</v>
      </c>
      <c r="P1" s="1" t="s">
        <v>30</v>
      </c>
      <c r="Q1" s="1" t="s">
        <v>71</v>
      </c>
      <c r="R1" s="1" t="s">
        <v>72</v>
      </c>
      <c r="S1" s="1" t="s">
        <v>167</v>
      </c>
      <c r="T1" s="1" t="s">
        <v>168</v>
      </c>
      <c r="U1" s="1" t="s">
        <v>5</v>
      </c>
      <c r="V1" s="1" t="s">
        <v>12</v>
      </c>
      <c r="W1" s="1" t="s">
        <v>13</v>
      </c>
      <c r="X1" s="1" t="s">
        <v>14</v>
      </c>
      <c r="Y1" s="1" t="s">
        <v>32</v>
      </c>
      <c r="Z1" s="1" t="s">
        <v>35</v>
      </c>
      <c r="AA1" s="1" t="s">
        <v>34</v>
      </c>
      <c r="AB1" s="1" t="s">
        <v>15</v>
      </c>
      <c r="AC1" s="1" t="s">
        <v>16</v>
      </c>
      <c r="AD1" s="1" t="s">
        <v>62</v>
      </c>
      <c r="AE1" s="1" t="s">
        <v>61</v>
      </c>
      <c r="AF1" s="1" t="s">
        <v>169</v>
      </c>
      <c r="AG1" s="1" t="s">
        <v>170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33</v>
      </c>
      <c r="AM1" s="57" t="s">
        <v>36</v>
      </c>
      <c r="AN1" s="1" t="s">
        <v>37</v>
      </c>
      <c r="AO1" s="1" t="s">
        <v>10</v>
      </c>
      <c r="AP1" s="1" t="s">
        <v>11</v>
      </c>
      <c r="AQ1" s="1" t="s">
        <v>63</v>
      </c>
      <c r="AR1" s="1" t="s">
        <v>64</v>
      </c>
      <c r="AS1" s="1" t="s">
        <v>171</v>
      </c>
      <c r="AT1" s="1" t="s">
        <v>172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38</v>
      </c>
      <c r="AZ1" s="1" t="s">
        <v>39</v>
      </c>
      <c r="BA1" s="1" t="s">
        <v>40</v>
      </c>
      <c r="BB1" s="1" t="s">
        <v>25</v>
      </c>
      <c r="BC1" s="1" t="s">
        <v>26</v>
      </c>
      <c r="BD1" s="1" t="s">
        <v>66</v>
      </c>
      <c r="BE1" s="1" t="s">
        <v>65</v>
      </c>
      <c r="BF1" s="1" t="s">
        <v>173</v>
      </c>
      <c r="BG1" s="1" t="s">
        <v>174</v>
      </c>
      <c r="BH1" s="1" t="s">
        <v>41</v>
      </c>
      <c r="BI1" s="1" t="s">
        <v>42</v>
      </c>
      <c r="BJ1" s="1" t="s">
        <v>43</v>
      </c>
      <c r="BK1" s="1" t="s">
        <v>44</v>
      </c>
      <c r="BL1" s="1" t="s">
        <v>45</v>
      </c>
      <c r="BM1" s="1" t="s">
        <v>46</v>
      </c>
      <c r="BN1" s="1" t="s">
        <v>47</v>
      </c>
      <c r="BO1" s="1" t="s">
        <v>48</v>
      </c>
      <c r="BP1" s="1" t="s">
        <v>49</v>
      </c>
      <c r="BQ1" s="1" t="s">
        <v>67</v>
      </c>
      <c r="BR1" s="1" t="s">
        <v>68</v>
      </c>
      <c r="BS1" s="1" t="s">
        <v>175</v>
      </c>
      <c r="BT1" s="1" t="s">
        <v>176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57</v>
      </c>
      <c r="CC1" s="1" t="s">
        <v>58</v>
      </c>
      <c r="CD1" s="1" t="s">
        <v>70</v>
      </c>
      <c r="CE1" s="1" t="s">
        <v>69</v>
      </c>
    </row>
    <row r="2" spans="1:83" x14ac:dyDescent="0.25">
      <c r="A2" s="2">
        <v>1</v>
      </c>
      <c r="B2" s="2">
        <v>84</v>
      </c>
      <c r="C2" s="3">
        <v>14730</v>
      </c>
      <c r="D2" s="3">
        <v>45555</v>
      </c>
      <c r="E2" s="2">
        <v>1</v>
      </c>
      <c r="F2" s="2" t="s">
        <v>99</v>
      </c>
      <c r="G2" s="41">
        <v>0.1</v>
      </c>
      <c r="H2" s="3">
        <v>45267</v>
      </c>
      <c r="I2" s="41">
        <v>1.29</v>
      </c>
      <c r="J2" s="3">
        <v>45554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56">
        <f>(B2*U2)/(AB2*SQRT(V2))</f>
        <v>1.1024526228887506</v>
      </c>
      <c r="T2" s="56">
        <f>((U2/37)/AB2)*100</f>
        <v>0.13272200772200773</v>
      </c>
      <c r="U2" s="2">
        <v>11</v>
      </c>
      <c r="V2" s="2">
        <v>14</v>
      </c>
      <c r="W2" s="2">
        <v>0.4</v>
      </c>
      <c r="X2" s="3">
        <v>45088</v>
      </c>
      <c r="Y2" s="2">
        <v>3.3</v>
      </c>
      <c r="Z2" s="2">
        <v>140</v>
      </c>
      <c r="AA2" s="3">
        <v>45088</v>
      </c>
      <c r="AB2" s="2">
        <v>224</v>
      </c>
      <c r="AC2" s="3">
        <v>45088</v>
      </c>
      <c r="AD2" s="2">
        <v>1</v>
      </c>
      <c r="AE2" s="3">
        <v>45086</v>
      </c>
      <c r="AF2" s="56">
        <f>(B2*AH2)/(AO2*SQRT(AI2))</f>
        <v>1.1807228915662651</v>
      </c>
      <c r="AG2" s="56">
        <f>((AH2/37)/AO2)*100</f>
        <v>0.15195918810376643</v>
      </c>
      <c r="AH2" s="2">
        <v>14</v>
      </c>
      <c r="AI2" s="2">
        <v>16</v>
      </c>
      <c r="AJ2" s="2">
        <v>0.4</v>
      </c>
      <c r="AK2" s="3">
        <v>45217</v>
      </c>
      <c r="AL2" s="2">
        <v>3.8</v>
      </c>
      <c r="AM2" s="60">
        <v>137</v>
      </c>
      <c r="AN2" s="3">
        <v>45217</v>
      </c>
      <c r="AO2" s="2">
        <v>249</v>
      </c>
      <c r="AP2" s="3">
        <v>45217</v>
      </c>
      <c r="AQ2" s="2">
        <v>1</v>
      </c>
      <c r="AR2" s="3">
        <v>45217</v>
      </c>
      <c r="AS2" s="56">
        <f>(B2*AU2)/(BB2*SQRT(AV2))</f>
        <v>0.83947782065021603</v>
      </c>
      <c r="AT2" s="56">
        <f>((AU2/37)/BB2)*100</f>
        <v>0.1266891891891892</v>
      </c>
      <c r="AU2" s="2">
        <v>12</v>
      </c>
      <c r="AV2" s="2">
        <v>22</v>
      </c>
      <c r="AW2" s="2">
        <v>0.4</v>
      </c>
      <c r="AX2" s="3">
        <v>45554</v>
      </c>
      <c r="AY2" s="2">
        <v>3.2</v>
      </c>
      <c r="AZ2" s="2">
        <v>137</v>
      </c>
      <c r="BA2" s="3">
        <v>45554</v>
      </c>
      <c r="BB2" s="2">
        <v>256</v>
      </c>
      <c r="BC2" s="3">
        <v>45554</v>
      </c>
      <c r="BD2" s="2">
        <v>1</v>
      </c>
      <c r="BE2" s="3">
        <v>45554</v>
      </c>
      <c r="BF2" s="56"/>
      <c r="BG2" s="56"/>
      <c r="BS2" s="56"/>
      <c r="BT2" s="56"/>
    </row>
    <row r="3" spans="1:83" x14ac:dyDescent="0.25">
      <c r="A3" s="2">
        <v>2</v>
      </c>
      <c r="B3" s="2">
        <v>49</v>
      </c>
      <c r="C3" s="3">
        <v>27702</v>
      </c>
      <c r="D3" s="3">
        <v>45694</v>
      </c>
      <c r="E3" s="2">
        <v>0</v>
      </c>
      <c r="F3" s="2" t="s">
        <v>99</v>
      </c>
      <c r="G3" s="41">
        <v>0.1</v>
      </c>
      <c r="H3" s="3">
        <v>45411</v>
      </c>
      <c r="I3" s="41">
        <v>2.11</v>
      </c>
      <c r="J3" s="3">
        <v>45436</v>
      </c>
      <c r="K3" s="41">
        <v>0.1</v>
      </c>
      <c r="L3" s="3">
        <v>45677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56">
        <f>(B3*U3)/(AB3*SQRT(V3))</f>
        <v>1.2432581392271109</v>
      </c>
      <c r="T3" s="56">
        <f>((U3/37)/AB3)*100</f>
        <v>0.36286286286286284</v>
      </c>
      <c r="U3" s="2">
        <v>29</v>
      </c>
      <c r="V3" s="2">
        <v>28</v>
      </c>
      <c r="W3" s="2">
        <v>0.4</v>
      </c>
      <c r="X3" s="3">
        <v>45404</v>
      </c>
      <c r="Y3" s="2">
        <v>10.199999999999999</v>
      </c>
      <c r="Z3" s="2">
        <v>136</v>
      </c>
      <c r="AA3" s="3">
        <v>45404</v>
      </c>
      <c r="AB3" s="2">
        <v>216</v>
      </c>
      <c r="AC3" s="3">
        <v>45404</v>
      </c>
      <c r="AE3" s="3"/>
      <c r="AF3" s="56">
        <f t="shared" ref="AF3:AF26" si="0">(B3*AH3)/(AO3*SQRT(AI3))</f>
        <v>1.3727084852007359</v>
      </c>
      <c r="AG3" s="56">
        <f t="shared" ref="AG3:AG26" si="1">((AH3/37)/AO3)*100</f>
        <v>0.34696859021183341</v>
      </c>
      <c r="AH3" s="2">
        <v>19</v>
      </c>
      <c r="AI3" s="2">
        <v>21</v>
      </c>
      <c r="AJ3" s="2">
        <v>0.4</v>
      </c>
      <c r="AK3" s="3">
        <v>45474</v>
      </c>
      <c r="AL3" s="2">
        <v>11</v>
      </c>
      <c r="AM3" s="60">
        <v>138</v>
      </c>
      <c r="AN3" s="3">
        <v>45474</v>
      </c>
      <c r="AO3" s="2">
        <v>148</v>
      </c>
      <c r="AP3" s="3">
        <v>45474</v>
      </c>
      <c r="AR3" s="3"/>
      <c r="AS3" s="56">
        <f t="shared" ref="AS3:AS24" si="2">(B3*AU3)/(BB3*SQRT(AV3))</f>
        <v>0.71691325848201815</v>
      </c>
      <c r="AT3" s="56">
        <f t="shared" ref="AT3:AT24" si="3">((AU3/37)/BB3)*100</f>
        <v>0.10462074978204011</v>
      </c>
      <c r="AU3" s="2">
        <v>6</v>
      </c>
      <c r="AV3" s="2">
        <v>7</v>
      </c>
      <c r="AW3" s="2">
        <v>0.5</v>
      </c>
      <c r="AX3" s="3">
        <v>45563</v>
      </c>
      <c r="AY3" s="2">
        <v>10.5</v>
      </c>
      <c r="AZ3" s="2">
        <v>138</v>
      </c>
      <c r="BA3" s="3">
        <v>45563</v>
      </c>
      <c r="BB3" s="2">
        <v>155</v>
      </c>
      <c r="BC3" s="3">
        <v>45563</v>
      </c>
      <c r="BD3" s="2">
        <v>1.1000000000000001</v>
      </c>
      <c r="BE3" s="3">
        <v>45563</v>
      </c>
      <c r="BF3" s="56">
        <f t="shared" ref="BF3:BF24" si="4">(B3*BH3)/(BO3*SQRT(BI3))</f>
        <v>1.4961638320203428</v>
      </c>
      <c r="BG3" s="56">
        <f t="shared" ref="BG3:BG24" si="5">((BH3/37)/BO3)*100</f>
        <v>0.29754525167369206</v>
      </c>
      <c r="BH3" s="2">
        <v>12</v>
      </c>
      <c r="BI3" s="2">
        <v>13</v>
      </c>
      <c r="BJ3" s="2">
        <v>0.7</v>
      </c>
      <c r="BK3" s="3">
        <v>45684</v>
      </c>
      <c r="BL3" s="2">
        <v>9.3000000000000007</v>
      </c>
      <c r="BM3" s="2">
        <v>136</v>
      </c>
      <c r="BN3" s="3">
        <v>45684</v>
      </c>
      <c r="BO3" s="2">
        <v>109</v>
      </c>
      <c r="BP3" s="3">
        <v>45684</v>
      </c>
      <c r="BQ3" s="2">
        <v>1.1000000000000001</v>
      </c>
      <c r="BR3" s="3">
        <v>45685</v>
      </c>
      <c r="BS3" s="56"/>
      <c r="BT3" s="56"/>
    </row>
    <row r="4" spans="1:83" s="4" customFormat="1" x14ac:dyDescent="0.25">
      <c r="A4" s="2">
        <v>3</v>
      </c>
      <c r="B4" s="2">
        <v>47</v>
      </c>
      <c r="C4" s="3">
        <v>28445</v>
      </c>
      <c r="D4" s="3">
        <v>45189</v>
      </c>
      <c r="E4" s="2">
        <v>1</v>
      </c>
      <c r="F4" s="2" t="s">
        <v>76</v>
      </c>
      <c r="G4" s="41">
        <v>0.1</v>
      </c>
      <c r="H4" s="3">
        <v>45072</v>
      </c>
      <c r="I4" s="41" t="s">
        <v>77</v>
      </c>
      <c r="J4" s="3">
        <v>45184</v>
      </c>
      <c r="K4" s="41"/>
      <c r="L4" s="2"/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56">
        <f>(B4*U4)/(AB4*SQRT(V4))</f>
        <v>0.95673888443019051</v>
      </c>
      <c r="T4" s="56">
        <f>((U4/37)/AB4)*100</f>
        <v>0.25211778943122226</v>
      </c>
      <c r="U4" s="2">
        <v>25</v>
      </c>
      <c r="V4" s="2">
        <v>21</v>
      </c>
      <c r="W4" s="2">
        <v>0.3</v>
      </c>
      <c r="X4" s="3">
        <v>45072</v>
      </c>
      <c r="Y4" s="2">
        <v>3.9</v>
      </c>
      <c r="Z4" s="2">
        <v>142</v>
      </c>
      <c r="AA4" s="3">
        <v>45072</v>
      </c>
      <c r="AB4" s="2">
        <v>268</v>
      </c>
      <c r="AC4" s="3">
        <v>45072</v>
      </c>
      <c r="AD4" s="2"/>
      <c r="AE4" s="2"/>
      <c r="AF4" s="56">
        <f t="shared" si="0"/>
        <v>1.133517792286338</v>
      </c>
      <c r="AG4" s="56">
        <f t="shared" si="1"/>
        <v>0.23501762632197415</v>
      </c>
      <c r="AH4" s="2">
        <v>18</v>
      </c>
      <c r="AI4" s="2">
        <v>13</v>
      </c>
      <c r="AJ4" s="2">
        <v>0.2</v>
      </c>
      <c r="AK4" s="3">
        <v>45073</v>
      </c>
      <c r="AL4" s="2">
        <v>4.2</v>
      </c>
      <c r="AM4" s="60">
        <v>143</v>
      </c>
      <c r="AN4" s="3">
        <v>45073</v>
      </c>
      <c r="AO4" s="2">
        <v>207</v>
      </c>
      <c r="AP4" s="3">
        <v>45073</v>
      </c>
      <c r="AQ4" s="2"/>
      <c r="AR4" s="3"/>
      <c r="AS4" s="56">
        <f t="shared" si="2"/>
        <v>2.0757320316028935</v>
      </c>
      <c r="AT4" s="56">
        <f t="shared" si="3"/>
        <v>1.1448948948948949</v>
      </c>
      <c r="AU4" s="2">
        <v>61</v>
      </c>
      <c r="AV4" s="2">
        <v>92</v>
      </c>
      <c r="AW4" s="2">
        <v>0.7</v>
      </c>
      <c r="AX4" s="3">
        <v>45189</v>
      </c>
      <c r="AY4" s="2">
        <v>2.4</v>
      </c>
      <c r="AZ4" s="2">
        <v>136</v>
      </c>
      <c r="BA4" s="3">
        <v>45189</v>
      </c>
      <c r="BB4" s="2">
        <v>144</v>
      </c>
      <c r="BC4" s="3">
        <v>45189</v>
      </c>
      <c r="BD4" s="2">
        <v>1</v>
      </c>
      <c r="BE4" s="3">
        <v>45189</v>
      </c>
      <c r="BF4" s="56"/>
      <c r="BG4" s="56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56"/>
      <c r="BT4" s="56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</row>
    <row r="5" spans="1:83" x14ac:dyDescent="0.25">
      <c r="A5" s="2">
        <v>4</v>
      </c>
      <c r="B5" s="6">
        <v>72</v>
      </c>
      <c r="C5" s="7">
        <v>19183</v>
      </c>
      <c r="D5" s="7">
        <v>45231</v>
      </c>
      <c r="E5" s="6">
        <v>0</v>
      </c>
      <c r="F5" s="8" t="s">
        <v>99</v>
      </c>
      <c r="G5" s="42">
        <v>0.19</v>
      </c>
      <c r="H5" s="7">
        <v>45109</v>
      </c>
      <c r="I5" s="50">
        <v>0.1</v>
      </c>
      <c r="J5" s="7">
        <v>45196</v>
      </c>
      <c r="K5" s="42">
        <v>1.27</v>
      </c>
      <c r="L5" s="7">
        <v>45227</v>
      </c>
      <c r="M5" s="6">
        <v>1</v>
      </c>
      <c r="N5" s="6">
        <v>1</v>
      </c>
      <c r="O5" s="6">
        <v>1</v>
      </c>
      <c r="P5" s="6">
        <v>1</v>
      </c>
      <c r="Q5" s="6">
        <v>0</v>
      </c>
      <c r="R5" s="6">
        <v>0</v>
      </c>
      <c r="S5" s="56">
        <f>(B5*U5)/(AB5*SQRT(V5))</f>
        <v>8.5330284414964517</v>
      </c>
      <c r="T5" s="56">
        <f>((U5/37)/AB5)*100</f>
        <v>1.6949152542372881</v>
      </c>
      <c r="U5" s="6">
        <v>37</v>
      </c>
      <c r="V5" s="6">
        <v>28</v>
      </c>
      <c r="W5" s="6">
        <v>0.6</v>
      </c>
      <c r="X5" s="7">
        <v>45109</v>
      </c>
      <c r="Y5" s="6">
        <v>2.2999999999999998</v>
      </c>
      <c r="Z5" s="6">
        <v>136</v>
      </c>
      <c r="AA5" s="7">
        <v>45109</v>
      </c>
      <c r="AB5" s="6">
        <v>59</v>
      </c>
      <c r="AC5" s="7">
        <v>45116</v>
      </c>
      <c r="AD5" s="6">
        <v>1.3</v>
      </c>
      <c r="AE5" s="7">
        <v>45109</v>
      </c>
      <c r="AF5" s="56">
        <f t="shared" si="0"/>
        <v>4.9223074793801258</v>
      </c>
      <c r="AG5" s="56">
        <f t="shared" si="1"/>
        <v>0.88613203367301741</v>
      </c>
      <c r="AH5" s="6">
        <v>40</v>
      </c>
      <c r="AI5" s="6">
        <v>23</v>
      </c>
      <c r="AJ5" s="6">
        <v>0.9</v>
      </c>
      <c r="AK5" s="7">
        <v>45158</v>
      </c>
      <c r="AL5" s="6">
        <v>4.9000000000000004</v>
      </c>
      <c r="AM5" s="59">
        <v>131</v>
      </c>
      <c r="AN5" s="7">
        <v>45158</v>
      </c>
      <c r="AO5" s="6">
        <v>122</v>
      </c>
      <c r="AP5" s="7">
        <v>45158</v>
      </c>
      <c r="AQ5" s="6">
        <v>1.3</v>
      </c>
      <c r="AR5" s="7">
        <v>45158</v>
      </c>
      <c r="AS5" s="56">
        <f t="shared" si="2"/>
        <v>9.6399170120909243</v>
      </c>
      <c r="AT5" s="56">
        <f t="shared" si="3"/>
        <v>1.9819819819819822</v>
      </c>
      <c r="AU5" s="6">
        <v>44</v>
      </c>
      <c r="AV5" s="6">
        <v>30</v>
      </c>
      <c r="AW5" s="6">
        <v>1</v>
      </c>
      <c r="AX5" s="7">
        <v>45170</v>
      </c>
      <c r="AY5" s="6">
        <v>4.0999999999999996</v>
      </c>
      <c r="AZ5" s="6">
        <v>139</v>
      </c>
      <c r="BA5" s="7">
        <v>45170</v>
      </c>
      <c r="BB5" s="6">
        <v>60</v>
      </c>
      <c r="BC5" s="7">
        <v>45170</v>
      </c>
      <c r="BD5" s="6">
        <v>1.3</v>
      </c>
      <c r="BE5" s="7">
        <v>45170</v>
      </c>
      <c r="BF5" s="56">
        <f t="shared" si="4"/>
        <v>5.8859737522943218</v>
      </c>
      <c r="BG5" s="56">
        <f t="shared" si="5"/>
        <v>1.2101653892698669</v>
      </c>
      <c r="BH5" s="6">
        <v>30</v>
      </c>
      <c r="BI5" s="6">
        <v>30</v>
      </c>
      <c r="BJ5" s="6">
        <v>1.3</v>
      </c>
      <c r="BK5" s="7">
        <v>45196</v>
      </c>
      <c r="BL5" s="6">
        <v>4.8</v>
      </c>
      <c r="BM5" s="6">
        <v>133</v>
      </c>
      <c r="BN5" s="7">
        <v>45196</v>
      </c>
      <c r="BO5" s="6">
        <v>67</v>
      </c>
      <c r="BP5" s="7">
        <v>45196</v>
      </c>
      <c r="BQ5" s="6">
        <v>1.3</v>
      </c>
      <c r="BR5" s="7">
        <v>45195</v>
      </c>
      <c r="BS5" s="56">
        <f t="shared" ref="BS5:BS16" si="6">(B5*BU5)/(CB5*SQRT(BV5))</f>
        <v>8.3657703689676044</v>
      </c>
      <c r="BT5" s="56">
        <f t="shared" ref="BT5:BT22" si="7">((BU5/37)/CB5)*100</f>
        <v>1.3323182337266843</v>
      </c>
      <c r="BU5" s="6">
        <v>35</v>
      </c>
      <c r="BV5" s="6">
        <v>18</v>
      </c>
      <c r="BW5" s="6">
        <v>1.3</v>
      </c>
      <c r="BX5" s="7">
        <v>45224</v>
      </c>
      <c r="BY5" s="6">
        <v>3.2</v>
      </c>
      <c r="BZ5" s="6">
        <v>137</v>
      </c>
      <c r="CA5" s="7">
        <v>45224</v>
      </c>
      <c r="CB5" s="6">
        <v>71</v>
      </c>
      <c r="CC5" s="7">
        <v>45224</v>
      </c>
      <c r="CD5" s="6">
        <v>1.2</v>
      </c>
      <c r="CE5" s="7">
        <v>45222</v>
      </c>
    </row>
    <row r="6" spans="1:83" s="4" customFormat="1" x14ac:dyDescent="0.25">
      <c r="A6" s="2">
        <v>5</v>
      </c>
      <c r="B6" s="2">
        <v>77</v>
      </c>
      <c r="C6" s="3">
        <v>17530</v>
      </c>
      <c r="D6" s="3">
        <v>45262</v>
      </c>
      <c r="E6" s="2">
        <v>0</v>
      </c>
      <c r="F6" s="2" t="s">
        <v>99</v>
      </c>
      <c r="G6" s="41">
        <v>0.3</v>
      </c>
      <c r="H6" s="3">
        <v>44839</v>
      </c>
      <c r="I6" s="41" t="s">
        <v>74</v>
      </c>
      <c r="J6" s="3">
        <v>45242</v>
      </c>
      <c r="K6" s="41">
        <v>0.1</v>
      </c>
      <c r="L6" s="3">
        <v>45250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56">
        <f>(B6*U6)/(AB6*SQRT(V6))</f>
        <v>1.0675925912032189</v>
      </c>
      <c r="T6" s="56">
        <f>((U6/37)/AB6)*100</f>
        <v>0.1589825119236884</v>
      </c>
      <c r="U6" s="2">
        <v>15</v>
      </c>
      <c r="V6" s="2">
        <v>18</v>
      </c>
      <c r="W6" s="2">
        <v>0.3</v>
      </c>
      <c r="X6" s="3">
        <v>44804</v>
      </c>
      <c r="Y6" s="2">
        <v>9.1</v>
      </c>
      <c r="Z6" s="2">
        <v>141</v>
      </c>
      <c r="AA6" s="3">
        <v>44804</v>
      </c>
      <c r="AB6" s="2">
        <v>255</v>
      </c>
      <c r="AC6" s="3">
        <v>44804</v>
      </c>
      <c r="AD6" s="2">
        <v>1.1000000000000001</v>
      </c>
      <c r="AE6" s="3">
        <v>44830</v>
      </c>
      <c r="AF6" s="56">
        <f t="shared" si="0"/>
        <v>0.93145161290322576</v>
      </c>
      <c r="AG6" s="56">
        <f t="shared" si="1"/>
        <v>0.13077593722755013</v>
      </c>
      <c r="AH6" s="2">
        <v>15</v>
      </c>
      <c r="AI6" s="2">
        <v>16</v>
      </c>
      <c r="AJ6" s="2">
        <v>0.3</v>
      </c>
      <c r="AK6" s="3">
        <v>44838</v>
      </c>
      <c r="AL6" s="2">
        <v>7.8</v>
      </c>
      <c r="AM6" s="60">
        <v>135</v>
      </c>
      <c r="AN6" s="3">
        <v>44838</v>
      </c>
      <c r="AO6" s="2">
        <v>310</v>
      </c>
      <c r="AP6" s="3">
        <v>44840</v>
      </c>
      <c r="AQ6" s="2">
        <v>1</v>
      </c>
      <c r="AR6" s="3">
        <v>44838</v>
      </c>
      <c r="AS6" s="56">
        <f t="shared" si="2"/>
        <v>1.4076088674552787</v>
      </c>
      <c r="AT6" s="56">
        <f t="shared" si="3"/>
        <v>0.39215686274509803</v>
      </c>
      <c r="AU6" s="2">
        <v>37</v>
      </c>
      <c r="AV6" s="2">
        <v>63</v>
      </c>
      <c r="AW6" s="2">
        <v>0.7</v>
      </c>
      <c r="AX6" s="3">
        <v>44943</v>
      </c>
      <c r="AY6" s="2">
        <v>10.3</v>
      </c>
      <c r="AZ6" s="2">
        <v>132</v>
      </c>
      <c r="BA6" s="3">
        <v>44943</v>
      </c>
      <c r="BB6" s="2">
        <v>255</v>
      </c>
      <c r="BC6" s="3">
        <v>44946</v>
      </c>
      <c r="BD6" s="2">
        <v>1.2</v>
      </c>
      <c r="BE6" s="3">
        <v>44943</v>
      </c>
      <c r="BF6" s="56">
        <f t="shared" si="4"/>
        <v>5.7087828518623107</v>
      </c>
      <c r="BG6" s="56">
        <f t="shared" si="5"/>
        <v>1.6523632637376713</v>
      </c>
      <c r="BH6" s="2">
        <v>129</v>
      </c>
      <c r="BI6" s="2">
        <v>68</v>
      </c>
      <c r="BJ6" s="2">
        <v>0.3</v>
      </c>
      <c r="BK6" s="3">
        <v>45097</v>
      </c>
      <c r="BL6" s="2">
        <v>8.6999999999999993</v>
      </c>
      <c r="BM6" s="2">
        <v>134</v>
      </c>
      <c r="BN6" s="3">
        <v>45097</v>
      </c>
      <c r="BO6" s="2">
        <v>211</v>
      </c>
      <c r="BP6" s="3">
        <v>45097</v>
      </c>
      <c r="BQ6" s="2">
        <v>1.1000000000000001</v>
      </c>
      <c r="BR6" s="3">
        <v>45097</v>
      </c>
      <c r="BS6" s="56">
        <f t="shared" si="6"/>
        <v>0.86294596447288896</v>
      </c>
      <c r="BT6" s="56">
        <f t="shared" si="7"/>
        <v>0.13202858030444237</v>
      </c>
      <c r="BU6" s="2">
        <v>17</v>
      </c>
      <c r="BV6" s="2">
        <v>19</v>
      </c>
      <c r="BW6" s="2">
        <v>0.5</v>
      </c>
      <c r="BX6" s="3">
        <v>45257</v>
      </c>
      <c r="BY6" s="2">
        <v>10.6</v>
      </c>
      <c r="BZ6" s="2">
        <v>134</v>
      </c>
      <c r="CA6" s="3">
        <v>45257</v>
      </c>
      <c r="CB6" s="2">
        <v>348</v>
      </c>
      <c r="CC6" s="3">
        <v>45259</v>
      </c>
      <c r="CD6" s="2">
        <v>1.3</v>
      </c>
      <c r="CE6" s="3">
        <v>45257</v>
      </c>
    </row>
    <row r="7" spans="1:83" x14ac:dyDescent="0.25">
      <c r="A7" s="2">
        <v>6</v>
      </c>
      <c r="B7" s="9">
        <v>32</v>
      </c>
      <c r="C7" s="10">
        <v>33983</v>
      </c>
      <c r="D7" s="10">
        <v>45506</v>
      </c>
      <c r="E7" s="9">
        <v>1</v>
      </c>
      <c r="F7" s="11" t="s">
        <v>99</v>
      </c>
      <c r="G7" s="12">
        <v>0.3</v>
      </c>
      <c r="H7" s="10">
        <v>45107</v>
      </c>
      <c r="I7" s="51" t="s">
        <v>75</v>
      </c>
      <c r="J7" s="10">
        <v>45293</v>
      </c>
      <c r="K7" s="12"/>
      <c r="L7" s="9"/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56">
        <f>(B7*U7)/(AB7*SQRT(V7))</f>
        <v>0.66992144366830997</v>
      </c>
      <c r="T7" s="56">
        <f>((U7/37)/AB7)*100</f>
        <v>0.21913805697589481</v>
      </c>
      <c r="U7" s="9">
        <v>18</v>
      </c>
      <c r="V7" s="9">
        <v>15</v>
      </c>
      <c r="W7" s="9">
        <v>0.8</v>
      </c>
      <c r="X7" s="10">
        <v>45135</v>
      </c>
      <c r="Y7" s="9">
        <v>0.77</v>
      </c>
      <c r="Z7" s="9">
        <v>139</v>
      </c>
      <c r="AA7" s="10">
        <v>45135</v>
      </c>
      <c r="AB7" s="9">
        <v>222</v>
      </c>
      <c r="AC7" s="10">
        <v>45135</v>
      </c>
      <c r="AD7" s="9"/>
      <c r="AE7" s="10"/>
      <c r="AF7" s="56">
        <f t="shared" si="0"/>
        <v>0.64892261660982731</v>
      </c>
      <c r="AG7" s="56">
        <f t="shared" si="1"/>
        <v>0.18985928076837169</v>
      </c>
      <c r="AH7" s="9">
        <v>17</v>
      </c>
      <c r="AI7" s="9">
        <v>12</v>
      </c>
      <c r="AJ7" s="9">
        <v>0.4</v>
      </c>
      <c r="AK7" s="10">
        <v>45280</v>
      </c>
      <c r="AL7" s="9">
        <v>0.85</v>
      </c>
      <c r="AM7" s="66">
        <v>141</v>
      </c>
      <c r="AN7" s="10">
        <v>45280</v>
      </c>
      <c r="AO7" s="9">
        <v>242</v>
      </c>
      <c r="AP7" s="10">
        <v>45280</v>
      </c>
      <c r="AQ7" s="9"/>
      <c r="AR7" s="10"/>
      <c r="AS7" s="56"/>
      <c r="AT7" s="56"/>
      <c r="AU7" s="9">
        <v>19</v>
      </c>
      <c r="AV7" s="9">
        <v>23</v>
      </c>
      <c r="AW7" s="9">
        <v>0.7</v>
      </c>
      <c r="AX7" s="10">
        <v>45294</v>
      </c>
      <c r="AY7" s="9">
        <v>0.9</v>
      </c>
      <c r="AZ7" s="9">
        <v>140</v>
      </c>
      <c r="BA7" s="10">
        <v>45294</v>
      </c>
      <c r="BB7" s="9"/>
      <c r="BC7" s="10"/>
      <c r="BD7" s="9"/>
      <c r="BE7" s="10"/>
      <c r="BF7" s="56">
        <f t="shared" si="4"/>
        <v>0.83978220973036488</v>
      </c>
      <c r="BG7" s="56">
        <f t="shared" si="5"/>
        <v>0.24570024570024571</v>
      </c>
      <c r="BH7" s="9">
        <v>21</v>
      </c>
      <c r="BI7" s="9">
        <v>12</v>
      </c>
      <c r="BJ7" s="9">
        <v>0.9</v>
      </c>
      <c r="BK7" s="10">
        <v>45498</v>
      </c>
      <c r="BL7" s="9">
        <v>0.76</v>
      </c>
      <c r="BM7" s="9">
        <v>137</v>
      </c>
      <c r="BN7" s="10">
        <v>45498</v>
      </c>
      <c r="BO7" s="9">
        <v>231</v>
      </c>
      <c r="BP7" s="10">
        <v>45498</v>
      </c>
      <c r="BQ7" s="9"/>
      <c r="BR7" s="10"/>
      <c r="BS7" s="56"/>
      <c r="BT7" s="56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</row>
    <row r="8" spans="1:83" s="6" customFormat="1" x14ac:dyDescent="0.25">
      <c r="A8" s="2">
        <v>7</v>
      </c>
      <c r="B8" s="16">
        <v>41</v>
      </c>
      <c r="C8" s="17">
        <v>30444</v>
      </c>
      <c r="D8" s="17">
        <v>44977</v>
      </c>
      <c r="E8" s="16">
        <v>0</v>
      </c>
      <c r="F8" s="18" t="s">
        <v>99</v>
      </c>
      <c r="G8" s="43">
        <v>1.01</v>
      </c>
      <c r="H8" s="17">
        <v>44888</v>
      </c>
      <c r="I8" s="52"/>
      <c r="J8" s="16"/>
      <c r="K8" s="52"/>
      <c r="L8" s="16"/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56">
        <f>(B8*U8)/(AB8*SQRT(V8))</f>
        <v>0.660563022090215</v>
      </c>
      <c r="T8" s="56">
        <f>((U8/37)/AB8)*100</f>
        <v>0.14441922838869403</v>
      </c>
      <c r="U8" s="16">
        <v>14</v>
      </c>
      <c r="V8" s="16">
        <v>11</v>
      </c>
      <c r="W8" s="16">
        <v>0.9</v>
      </c>
      <c r="X8" s="17">
        <v>44699</v>
      </c>
      <c r="Y8" s="16">
        <v>0.89</v>
      </c>
      <c r="Z8" s="16">
        <v>140</v>
      </c>
      <c r="AA8" s="17">
        <v>44699</v>
      </c>
      <c r="AB8" s="16">
        <v>262</v>
      </c>
      <c r="AC8" s="17">
        <v>44699</v>
      </c>
      <c r="AD8" s="16"/>
      <c r="AE8" s="17"/>
      <c r="AF8" s="56">
        <f t="shared" si="0"/>
        <v>0.89408099688473519</v>
      </c>
      <c r="AG8" s="56">
        <f t="shared" si="1"/>
        <v>0.17681232634503663</v>
      </c>
      <c r="AH8" s="16">
        <v>14</v>
      </c>
      <c r="AI8" s="16">
        <v>9</v>
      </c>
      <c r="AJ8" s="16">
        <v>0.4</v>
      </c>
      <c r="AK8" s="17">
        <v>44795</v>
      </c>
      <c r="AL8" s="16">
        <v>0.85</v>
      </c>
      <c r="AM8" s="65">
        <v>139</v>
      </c>
      <c r="AN8" s="17">
        <v>44795</v>
      </c>
      <c r="AO8" s="16">
        <v>214</v>
      </c>
      <c r="AP8" s="17">
        <v>44795</v>
      </c>
      <c r="AQ8" s="16"/>
      <c r="AR8" s="17"/>
      <c r="AS8" s="56">
        <f t="shared" si="2"/>
        <v>0.94606875977206439</v>
      </c>
      <c r="AT8" s="56">
        <f t="shared" si="3"/>
        <v>0.20683949255377831</v>
      </c>
      <c r="AU8" s="16">
        <v>15</v>
      </c>
      <c r="AV8" s="16">
        <v>11</v>
      </c>
      <c r="AW8" s="16">
        <v>0.5</v>
      </c>
      <c r="AX8" s="17">
        <v>44887</v>
      </c>
      <c r="AY8" s="16">
        <v>0.9</v>
      </c>
      <c r="AZ8" s="16">
        <v>140</v>
      </c>
      <c r="BA8" s="17">
        <v>44887</v>
      </c>
      <c r="BB8" s="16">
        <v>196</v>
      </c>
      <c r="BC8" s="17">
        <v>44887</v>
      </c>
      <c r="BD8" s="16"/>
      <c r="BE8" s="17"/>
      <c r="BF8" s="56"/>
      <c r="BG8" s="5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56"/>
      <c r="BT8" s="5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</row>
    <row r="9" spans="1:83" x14ac:dyDescent="0.25">
      <c r="A9" s="2">
        <v>8</v>
      </c>
      <c r="B9" s="28">
        <v>89</v>
      </c>
      <c r="C9" s="29">
        <v>13039</v>
      </c>
      <c r="D9" s="29">
        <v>45611</v>
      </c>
      <c r="E9" s="28">
        <v>1</v>
      </c>
      <c r="F9" s="28" t="s">
        <v>99</v>
      </c>
      <c r="G9" s="44">
        <v>1.21</v>
      </c>
      <c r="H9" s="29">
        <v>45215</v>
      </c>
      <c r="I9" s="44">
        <v>0.51</v>
      </c>
      <c r="J9" s="29">
        <v>45356</v>
      </c>
      <c r="K9" s="44"/>
      <c r="L9" s="28"/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56">
        <f>(B9*U9)/(AB9*SQRT(V9))</f>
        <v>0.89948045196601711</v>
      </c>
      <c r="T9" s="56">
        <f>((U9/37)/AB9)*100</f>
        <v>0.12215605435944421</v>
      </c>
      <c r="U9" s="28">
        <v>16</v>
      </c>
      <c r="V9" s="28">
        <v>20</v>
      </c>
      <c r="W9" s="28">
        <v>0.7</v>
      </c>
      <c r="X9" s="29">
        <v>45215</v>
      </c>
      <c r="Y9" s="28">
        <v>1.6</v>
      </c>
      <c r="Z9" s="28">
        <v>126</v>
      </c>
      <c r="AA9" s="29">
        <v>45215</v>
      </c>
      <c r="AB9" s="28">
        <v>354</v>
      </c>
      <c r="AC9" s="29">
        <v>45215</v>
      </c>
      <c r="AD9" s="28">
        <v>1.1000000000000001</v>
      </c>
      <c r="AE9" s="29">
        <v>45214</v>
      </c>
      <c r="AF9" s="56">
        <f t="shared" si="0"/>
        <v>1.1022470108034197</v>
      </c>
      <c r="AG9" s="56">
        <f t="shared" si="1"/>
        <v>0.13801035077630824</v>
      </c>
      <c r="AH9" s="28">
        <v>24</v>
      </c>
      <c r="AI9" s="28">
        <v>17</v>
      </c>
      <c r="AJ9" s="28">
        <v>0.6</v>
      </c>
      <c r="AK9" s="29">
        <v>45305</v>
      </c>
      <c r="AL9" s="28">
        <v>1.3</v>
      </c>
      <c r="AM9" s="58">
        <v>128</v>
      </c>
      <c r="AN9" s="29">
        <v>45305</v>
      </c>
      <c r="AO9" s="28">
        <v>470</v>
      </c>
      <c r="AP9" s="29">
        <v>45305</v>
      </c>
      <c r="AQ9" s="28">
        <v>1.2</v>
      </c>
      <c r="AR9" s="29">
        <v>45299</v>
      </c>
      <c r="AS9" s="56">
        <f t="shared" si="2"/>
        <v>1.1265822784810127</v>
      </c>
      <c r="AT9" s="56">
        <f t="shared" si="3"/>
        <v>0.13684570646595964</v>
      </c>
      <c r="AU9" s="28">
        <v>16</v>
      </c>
      <c r="AV9" s="28">
        <v>16</v>
      </c>
      <c r="AW9" s="28">
        <v>0.8</v>
      </c>
      <c r="AX9" s="29">
        <v>45361</v>
      </c>
      <c r="AY9" s="28">
        <v>1</v>
      </c>
      <c r="AZ9" s="28">
        <v>135</v>
      </c>
      <c r="BA9" s="29">
        <v>45361</v>
      </c>
      <c r="BB9" s="28">
        <v>316</v>
      </c>
      <c r="BC9" s="29">
        <v>45361</v>
      </c>
      <c r="BD9" s="28">
        <v>1.2</v>
      </c>
      <c r="BE9" s="29">
        <v>45354</v>
      </c>
      <c r="BF9" s="56"/>
      <c r="BG9" s="56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56"/>
      <c r="BT9" s="56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</row>
    <row r="10" spans="1:83" s="9" customFormat="1" x14ac:dyDescent="0.25">
      <c r="A10" s="2">
        <v>9</v>
      </c>
      <c r="B10" s="24">
        <v>74</v>
      </c>
      <c r="C10" s="25">
        <v>18636</v>
      </c>
      <c r="D10" s="25">
        <v>45679</v>
      </c>
      <c r="E10" s="24">
        <v>1</v>
      </c>
      <c r="F10" s="26" t="s">
        <v>99</v>
      </c>
      <c r="G10" s="45">
        <v>1.68</v>
      </c>
      <c r="H10" s="25">
        <v>45678</v>
      </c>
      <c r="I10" s="45"/>
      <c r="J10" s="24"/>
      <c r="K10" s="45"/>
      <c r="L10" s="24"/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56">
        <f>(B10*U10)/(AB10*SQRT(V10))</f>
        <v>2.060286930390967</v>
      </c>
      <c r="T10" s="56">
        <f>((U10/37)/AB10)*100</f>
        <v>0.32799790081343477</v>
      </c>
      <c r="U10" s="24">
        <v>25</v>
      </c>
      <c r="V10" s="24">
        <v>19</v>
      </c>
      <c r="W10" s="24">
        <v>0.6</v>
      </c>
      <c r="X10" s="25">
        <v>45676</v>
      </c>
      <c r="Y10" s="24">
        <v>1.8</v>
      </c>
      <c r="Z10" s="24">
        <v>138</v>
      </c>
      <c r="AA10" s="25">
        <v>45676</v>
      </c>
      <c r="AB10" s="24">
        <v>206</v>
      </c>
      <c r="AC10" s="25">
        <v>45676</v>
      </c>
      <c r="AD10" s="24">
        <v>0.9</v>
      </c>
      <c r="AE10" s="25">
        <v>45676</v>
      </c>
      <c r="AF10" s="56">
        <f t="shared" si="0"/>
        <v>2.236579637344033</v>
      </c>
      <c r="AG10" s="56">
        <f t="shared" si="1"/>
        <v>0.29452529452529458</v>
      </c>
      <c r="AH10" s="24">
        <v>17</v>
      </c>
      <c r="AI10" s="24">
        <v>13</v>
      </c>
      <c r="AJ10" s="24">
        <v>0.7</v>
      </c>
      <c r="AK10" s="25">
        <v>45677</v>
      </c>
      <c r="AL10" s="24">
        <v>1.9</v>
      </c>
      <c r="AM10" s="63">
        <v>137</v>
      </c>
      <c r="AN10" s="25">
        <v>45677</v>
      </c>
      <c r="AO10" s="24">
        <v>156</v>
      </c>
      <c r="AP10" s="25">
        <v>45677</v>
      </c>
      <c r="AQ10" s="24">
        <v>0.9</v>
      </c>
      <c r="AR10" s="25">
        <v>45677</v>
      </c>
      <c r="AS10" s="56"/>
      <c r="AT10" s="56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56"/>
      <c r="BG10" s="56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56"/>
      <c r="BT10" s="56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</row>
    <row r="11" spans="1:83" x14ac:dyDescent="0.25">
      <c r="A11" s="2">
        <v>10</v>
      </c>
      <c r="B11" s="22">
        <v>43</v>
      </c>
      <c r="C11" s="23">
        <v>29909</v>
      </c>
      <c r="D11" s="23">
        <v>45502</v>
      </c>
      <c r="E11" s="22">
        <v>1</v>
      </c>
      <c r="F11" s="22" t="s">
        <v>99</v>
      </c>
      <c r="G11" s="46">
        <v>1.77</v>
      </c>
      <c r="H11" s="23">
        <v>45500</v>
      </c>
      <c r="I11" s="46"/>
      <c r="J11" s="22"/>
      <c r="K11" s="46"/>
      <c r="L11" s="22"/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56">
        <f>(B11*U11)/(AB11*SQRT(V11))</f>
        <v>0.26817740721283628</v>
      </c>
      <c r="T11" s="56">
        <f>((U11/37)/AB11)*100</f>
        <v>0.1025304515441086</v>
      </c>
      <c r="U11" s="22">
        <v>25</v>
      </c>
      <c r="V11" s="22">
        <v>37</v>
      </c>
      <c r="W11" s="22">
        <v>1</v>
      </c>
      <c r="X11" s="23">
        <v>45498</v>
      </c>
      <c r="Y11" s="22">
        <v>1</v>
      </c>
      <c r="Z11" s="22">
        <v>137</v>
      </c>
      <c r="AA11" s="23">
        <v>45498</v>
      </c>
      <c r="AB11" s="22">
        <v>659</v>
      </c>
      <c r="AC11" s="23">
        <v>45498</v>
      </c>
      <c r="AD11" s="22">
        <v>1.1000000000000001</v>
      </c>
      <c r="AE11" s="23">
        <v>45498</v>
      </c>
      <c r="AF11" s="56">
        <f t="shared" si="0"/>
        <v>0.26409690294609195</v>
      </c>
      <c r="AG11" s="56">
        <f t="shared" si="1"/>
        <v>8.1320258311408752E-2</v>
      </c>
      <c r="AH11" s="22">
        <v>17</v>
      </c>
      <c r="AI11" s="22">
        <v>24</v>
      </c>
      <c r="AJ11" s="22">
        <v>0.7</v>
      </c>
      <c r="AK11" s="23">
        <v>45499</v>
      </c>
      <c r="AL11" s="22">
        <v>0.8</v>
      </c>
      <c r="AM11" s="64">
        <v>142</v>
      </c>
      <c r="AN11" s="23">
        <v>45499</v>
      </c>
      <c r="AO11" s="22">
        <v>565</v>
      </c>
      <c r="AP11" s="23">
        <v>45499</v>
      </c>
      <c r="AQ11" s="22">
        <v>1.1000000000000001</v>
      </c>
      <c r="AR11" s="23">
        <v>45499</v>
      </c>
      <c r="AS11" s="56"/>
      <c r="AT11" s="56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56"/>
      <c r="BG11" s="56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56"/>
      <c r="BT11" s="56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</row>
    <row r="12" spans="1:83" s="13" customFormat="1" x14ac:dyDescent="0.25">
      <c r="A12" s="2">
        <v>11</v>
      </c>
      <c r="B12" s="2">
        <v>81</v>
      </c>
      <c r="C12" s="3">
        <v>15759</v>
      </c>
      <c r="D12" s="3">
        <v>45292</v>
      </c>
      <c r="E12" s="2">
        <v>0</v>
      </c>
      <c r="F12" s="2" t="s">
        <v>99</v>
      </c>
      <c r="G12" s="41">
        <v>2</v>
      </c>
      <c r="H12" s="3">
        <v>44729</v>
      </c>
      <c r="I12" s="41">
        <v>0.1</v>
      </c>
      <c r="J12" s="3">
        <v>45046</v>
      </c>
      <c r="K12" s="41">
        <v>0.1</v>
      </c>
      <c r="L12" s="3">
        <v>45264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56">
        <f>(B12*U12)/(AB12*SQRT(V12))</f>
        <v>0.83628318584070793</v>
      </c>
      <c r="T12" s="56">
        <f>((U12/37)/AB12)*100</f>
        <v>0.11161604081958065</v>
      </c>
      <c r="U12" s="2">
        <v>14</v>
      </c>
      <c r="V12" s="2">
        <v>16</v>
      </c>
      <c r="W12" s="2">
        <v>0.5</v>
      </c>
      <c r="X12" s="3">
        <v>44727</v>
      </c>
      <c r="Y12" s="2">
        <v>5.9</v>
      </c>
      <c r="Z12" s="2">
        <v>134</v>
      </c>
      <c r="AA12" s="3">
        <v>44728</v>
      </c>
      <c r="AB12" s="2">
        <v>339</v>
      </c>
      <c r="AC12" s="3">
        <v>44728</v>
      </c>
      <c r="AD12" s="2">
        <v>1</v>
      </c>
      <c r="AE12" s="3">
        <v>44735</v>
      </c>
      <c r="AF12" s="56">
        <f t="shared" si="0"/>
        <v>47.575682746335758</v>
      </c>
      <c r="AG12" s="56">
        <f t="shared" si="1"/>
        <v>82.821357943309152</v>
      </c>
      <c r="AH12" s="2">
        <v>6282</v>
      </c>
      <c r="AI12" s="2">
        <v>2722</v>
      </c>
      <c r="AJ12" s="2">
        <v>1</v>
      </c>
      <c r="AK12" s="3">
        <v>45050</v>
      </c>
      <c r="AL12" s="2">
        <v>2.6</v>
      </c>
      <c r="AM12" s="60">
        <v>132</v>
      </c>
      <c r="AN12" s="3">
        <v>45050</v>
      </c>
      <c r="AO12" s="2">
        <v>205</v>
      </c>
      <c r="AP12" s="3">
        <v>45050</v>
      </c>
      <c r="AQ12" s="2">
        <v>1.7</v>
      </c>
      <c r="AR12" s="3">
        <v>45050</v>
      </c>
      <c r="AS12" s="56">
        <f t="shared" si="2"/>
        <v>1.08</v>
      </c>
      <c r="AT12" s="56">
        <f t="shared" si="3"/>
        <v>0.10810810810810811</v>
      </c>
      <c r="AU12" s="2">
        <v>11</v>
      </c>
      <c r="AV12" s="2">
        <v>9</v>
      </c>
      <c r="AW12" s="2">
        <v>0.6</v>
      </c>
      <c r="AX12" s="3">
        <v>45267</v>
      </c>
      <c r="AY12" s="2">
        <v>3.6</v>
      </c>
      <c r="AZ12" s="2">
        <v>133</v>
      </c>
      <c r="BA12" s="3">
        <v>45267</v>
      </c>
      <c r="BB12" s="2">
        <v>275</v>
      </c>
      <c r="BC12" s="3">
        <v>45267</v>
      </c>
      <c r="BD12" s="2">
        <v>1</v>
      </c>
      <c r="BE12" s="3">
        <v>45261</v>
      </c>
      <c r="BF12" s="56">
        <f t="shared" si="4"/>
        <v>0.65781954457523395</v>
      </c>
      <c r="BG12" s="56">
        <f t="shared" si="5"/>
        <v>0.14224751066856331</v>
      </c>
      <c r="BH12" s="2">
        <v>17</v>
      </c>
      <c r="BI12" s="2">
        <v>42</v>
      </c>
      <c r="BJ12" s="2">
        <v>0.8</v>
      </c>
      <c r="BK12" s="3">
        <v>45287</v>
      </c>
      <c r="BL12" s="2">
        <v>5.2</v>
      </c>
      <c r="BM12" s="2">
        <v>133</v>
      </c>
      <c r="BN12" s="3">
        <v>45287</v>
      </c>
      <c r="BO12" s="2">
        <v>323</v>
      </c>
      <c r="BP12" s="3">
        <v>45287</v>
      </c>
      <c r="BQ12" s="2">
        <v>1</v>
      </c>
      <c r="BR12" s="3">
        <v>45285</v>
      </c>
      <c r="BS12" s="56">
        <f t="shared" si="6"/>
        <v>3.170394205285775</v>
      </c>
      <c r="BT12" s="56">
        <f t="shared" si="7"/>
        <v>0.96954096954096958</v>
      </c>
      <c r="BU12" s="2">
        <v>113</v>
      </c>
      <c r="BV12" s="2">
        <v>84</v>
      </c>
      <c r="BW12" s="2">
        <v>1.3</v>
      </c>
      <c r="BX12" s="3">
        <v>45292</v>
      </c>
      <c r="BY12" s="2">
        <v>5.9</v>
      </c>
      <c r="BZ12" s="2">
        <v>139</v>
      </c>
      <c r="CA12" s="3">
        <v>45292</v>
      </c>
      <c r="CB12" s="2">
        <v>315</v>
      </c>
      <c r="CC12" s="3">
        <v>45292</v>
      </c>
      <c r="CD12" s="2">
        <v>1.4</v>
      </c>
      <c r="CE12" s="3">
        <v>45292</v>
      </c>
    </row>
    <row r="13" spans="1:83" x14ac:dyDescent="0.25">
      <c r="A13" s="2">
        <v>12</v>
      </c>
      <c r="B13" s="2">
        <v>75</v>
      </c>
      <c r="C13" s="3">
        <v>45664</v>
      </c>
      <c r="D13" s="3">
        <v>45640</v>
      </c>
      <c r="E13" s="2">
        <v>0</v>
      </c>
      <c r="F13" s="2" t="s">
        <v>99</v>
      </c>
      <c r="G13" s="41">
        <v>3.43</v>
      </c>
      <c r="H13" s="3">
        <v>45314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56">
        <f>(B13*U13)/(AB13*SQRT(V13))</f>
        <v>3.7554493552160735</v>
      </c>
      <c r="T13" s="56">
        <f>((U13/37)/AB13)*100</f>
        <v>1.0395010395010396</v>
      </c>
      <c r="U13" s="2">
        <v>95</v>
      </c>
      <c r="V13" s="2">
        <v>59</v>
      </c>
      <c r="W13" s="2">
        <v>0.5</v>
      </c>
      <c r="X13" s="3">
        <v>45308</v>
      </c>
      <c r="Y13" s="2">
        <v>1.3</v>
      </c>
      <c r="Z13" s="2">
        <v>134</v>
      </c>
      <c r="AA13" s="3">
        <v>45312</v>
      </c>
      <c r="AB13" s="2">
        <v>247</v>
      </c>
      <c r="AC13" s="3">
        <v>45312</v>
      </c>
      <c r="AD13" s="2">
        <v>1.2</v>
      </c>
      <c r="AE13" s="3">
        <v>45308</v>
      </c>
      <c r="AF13" s="56">
        <f t="shared" si="0"/>
        <v>1.5173318418748571</v>
      </c>
      <c r="AG13" s="56">
        <f t="shared" si="1"/>
        <v>0.24453024453024449</v>
      </c>
      <c r="AH13" s="2">
        <v>19</v>
      </c>
      <c r="AI13" s="2">
        <v>20</v>
      </c>
      <c r="AJ13" s="2">
        <v>0.6</v>
      </c>
      <c r="AK13" s="3">
        <v>45402</v>
      </c>
      <c r="AL13" s="2">
        <v>1.5</v>
      </c>
      <c r="AM13" s="60">
        <v>134</v>
      </c>
      <c r="AN13" s="3">
        <v>45402</v>
      </c>
      <c r="AO13" s="2">
        <v>210</v>
      </c>
      <c r="AP13" s="3">
        <v>45402</v>
      </c>
      <c r="AQ13" s="2">
        <v>1</v>
      </c>
      <c r="AR13" s="3">
        <v>45402</v>
      </c>
      <c r="AS13" s="56">
        <f t="shared" si="2"/>
        <v>1.3077367360102499</v>
      </c>
      <c r="AT13" s="56">
        <f t="shared" si="3"/>
        <v>0.22103888274891992</v>
      </c>
      <c r="AU13" s="2">
        <v>22</v>
      </c>
      <c r="AV13" s="2">
        <v>22</v>
      </c>
      <c r="AW13" s="2">
        <v>0.5</v>
      </c>
      <c r="AX13" s="3">
        <v>45498</v>
      </c>
      <c r="AY13" s="2">
        <v>2.1</v>
      </c>
      <c r="AZ13" s="2">
        <v>134</v>
      </c>
      <c r="BA13" s="3">
        <v>45498</v>
      </c>
      <c r="BB13" s="2">
        <v>269</v>
      </c>
      <c r="BC13" s="3">
        <v>45498</v>
      </c>
      <c r="BD13" s="2">
        <v>1.3</v>
      </c>
      <c r="BE13" s="3">
        <v>45498</v>
      </c>
      <c r="BF13" s="56">
        <f t="shared" si="4"/>
        <v>1.5485380294638971</v>
      </c>
      <c r="BG13" s="56">
        <f t="shared" si="5"/>
        <v>0.17646512491873315</v>
      </c>
      <c r="BH13" s="2">
        <v>19</v>
      </c>
      <c r="BI13" s="2">
        <v>10</v>
      </c>
      <c r="BJ13" s="2">
        <v>0.6</v>
      </c>
      <c r="BK13" s="3">
        <v>45593</v>
      </c>
      <c r="BL13" s="2">
        <v>1.2</v>
      </c>
      <c r="BM13" s="2">
        <v>133</v>
      </c>
      <c r="BN13" s="3">
        <v>45593</v>
      </c>
      <c r="BO13" s="2">
        <v>291</v>
      </c>
      <c r="BP13" s="3">
        <v>45593</v>
      </c>
      <c r="BQ13" s="2">
        <v>1.1000000000000001</v>
      </c>
      <c r="BR13" s="3">
        <v>45592</v>
      </c>
      <c r="BS13" s="56">
        <f t="shared" si="6"/>
        <v>7.6533901093103349</v>
      </c>
      <c r="BT13" s="56">
        <f t="shared" si="7"/>
        <v>1.0319410319410318</v>
      </c>
      <c r="BU13" s="2">
        <v>63</v>
      </c>
      <c r="BV13" s="2">
        <v>14</v>
      </c>
      <c r="BW13" s="2">
        <v>0.3</v>
      </c>
      <c r="BX13" s="3">
        <v>45637</v>
      </c>
      <c r="BY13" s="2">
        <v>1.8</v>
      </c>
      <c r="BZ13" s="2">
        <v>129</v>
      </c>
      <c r="CA13" s="3">
        <v>45637</v>
      </c>
      <c r="CB13" s="2">
        <v>165</v>
      </c>
      <c r="CC13" s="3">
        <v>45637</v>
      </c>
      <c r="CD13" s="2">
        <v>1.3</v>
      </c>
      <c r="CE13" s="3">
        <v>45637</v>
      </c>
    </row>
    <row r="14" spans="1:83" s="28" customFormat="1" x14ac:dyDescent="0.25">
      <c r="A14" s="2">
        <v>13</v>
      </c>
      <c r="B14" s="13">
        <v>76</v>
      </c>
      <c r="C14" s="14">
        <v>17581</v>
      </c>
      <c r="D14" s="14">
        <v>45609</v>
      </c>
      <c r="E14" s="13">
        <v>0</v>
      </c>
      <c r="F14" s="15" t="s">
        <v>99</v>
      </c>
      <c r="G14" s="47">
        <v>3.44</v>
      </c>
      <c r="H14" s="14">
        <v>45231</v>
      </c>
      <c r="I14" s="53"/>
      <c r="J14" s="13"/>
      <c r="K14" s="53"/>
      <c r="L14" s="13"/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56">
        <f>(B14*U14)/(AB14*SQRT(V14))</f>
        <v>0.80952730542662554</v>
      </c>
      <c r="T14" s="56">
        <f>((U14/37)/AB14)*100</f>
        <v>0.14679215957171229</v>
      </c>
      <c r="U14" s="13">
        <v>17</v>
      </c>
      <c r="V14" s="13">
        <v>26</v>
      </c>
      <c r="W14" s="13">
        <v>0.6</v>
      </c>
      <c r="X14" s="14">
        <v>45050</v>
      </c>
      <c r="Y14" s="13"/>
      <c r="Z14" s="13"/>
      <c r="AA14" s="14">
        <v>45050</v>
      </c>
      <c r="AB14" s="13">
        <v>313</v>
      </c>
      <c r="AC14" s="14">
        <v>45050</v>
      </c>
      <c r="AD14" s="13">
        <v>1.1000000000000001</v>
      </c>
      <c r="AE14" s="14">
        <v>45050</v>
      </c>
      <c r="AF14" s="56"/>
      <c r="AG14" s="56"/>
      <c r="AH14" s="13">
        <v>14</v>
      </c>
      <c r="AI14" s="13">
        <v>23</v>
      </c>
      <c r="AJ14" s="13">
        <v>0.5</v>
      </c>
      <c r="AK14" s="14">
        <v>45237</v>
      </c>
      <c r="AL14" s="13">
        <v>1.1000000000000001</v>
      </c>
      <c r="AM14" s="67">
        <v>141</v>
      </c>
      <c r="AN14" s="14">
        <v>45237</v>
      </c>
      <c r="AO14" s="13"/>
      <c r="AP14" s="14"/>
      <c r="AQ14" s="13"/>
      <c r="AR14" s="14"/>
      <c r="AS14" s="56"/>
      <c r="AT14" s="56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56"/>
      <c r="BG14" s="56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56"/>
      <c r="BT14" s="56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</row>
    <row r="15" spans="1:83" x14ac:dyDescent="0.25">
      <c r="A15" s="2">
        <v>14</v>
      </c>
      <c r="B15" s="2">
        <v>43</v>
      </c>
      <c r="C15" s="3">
        <v>29950</v>
      </c>
      <c r="D15" s="3">
        <v>45415</v>
      </c>
      <c r="E15" s="2">
        <v>0</v>
      </c>
      <c r="F15" s="2" t="s">
        <v>99</v>
      </c>
      <c r="G15" s="41">
        <v>314</v>
      </c>
      <c r="H15" s="3">
        <v>44062</v>
      </c>
      <c r="I15" s="41">
        <v>1000</v>
      </c>
      <c r="J15" s="3">
        <v>45034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0</v>
      </c>
      <c r="S15" s="56">
        <f>(B15*U15)/(AB15*SQRT(V15))</f>
        <v>7.6845498037827609</v>
      </c>
      <c r="T15" s="56">
        <f>((U15/37)/AB15)*100</f>
        <v>1.9914651493598861</v>
      </c>
      <c r="U15" s="2">
        <v>28</v>
      </c>
      <c r="V15" s="2">
        <v>17</v>
      </c>
      <c r="W15" s="2">
        <v>0.7</v>
      </c>
      <c r="X15" s="3">
        <v>44063</v>
      </c>
      <c r="Y15" s="2">
        <v>0.7</v>
      </c>
      <c r="Z15" s="2">
        <v>141</v>
      </c>
      <c r="AA15" s="3">
        <v>44063</v>
      </c>
      <c r="AB15" s="2">
        <v>38</v>
      </c>
      <c r="AC15" s="3">
        <v>44063</v>
      </c>
      <c r="AD15" s="2">
        <v>1.5</v>
      </c>
      <c r="AE15" s="3">
        <v>44063</v>
      </c>
      <c r="AF15" s="56">
        <f t="shared" si="0"/>
        <v>7.6646391065712045</v>
      </c>
      <c r="AG15" s="56">
        <f t="shared" si="1"/>
        <v>3.7625861155272915</v>
      </c>
      <c r="AH15" s="2">
        <v>71</v>
      </c>
      <c r="AI15" s="2">
        <v>61</v>
      </c>
      <c r="AJ15" s="2">
        <v>1.7</v>
      </c>
      <c r="AK15" s="3">
        <v>44432</v>
      </c>
      <c r="AL15" s="2">
        <v>0.8</v>
      </c>
      <c r="AM15" s="60">
        <v>141</v>
      </c>
      <c r="AN15" s="3">
        <v>44432</v>
      </c>
      <c r="AO15" s="2">
        <v>51</v>
      </c>
      <c r="AP15" s="3">
        <v>44432</v>
      </c>
      <c r="AQ15" s="2">
        <v>1.5</v>
      </c>
      <c r="AR15" s="23">
        <v>44452</v>
      </c>
      <c r="AS15" s="56">
        <f t="shared" si="2"/>
        <v>5.4209337358374663</v>
      </c>
      <c r="AT15" s="56">
        <f t="shared" si="3"/>
        <v>2.4570024570024569</v>
      </c>
      <c r="AU15" s="2">
        <v>50</v>
      </c>
      <c r="AV15" s="2">
        <v>52</v>
      </c>
      <c r="AW15" s="2">
        <v>0.6</v>
      </c>
      <c r="AX15" s="3">
        <v>44867</v>
      </c>
      <c r="AY15" s="2">
        <v>0.8</v>
      </c>
      <c r="AZ15" s="2">
        <v>141</v>
      </c>
      <c r="BA15" s="3">
        <v>44867</v>
      </c>
      <c r="BB15" s="2">
        <v>55</v>
      </c>
      <c r="BC15" s="3">
        <v>44867</v>
      </c>
      <c r="BD15" s="2">
        <v>1.6</v>
      </c>
      <c r="BE15" s="3">
        <v>44867</v>
      </c>
      <c r="BF15" s="56">
        <f t="shared" si="4"/>
        <v>3.5187634800553775</v>
      </c>
      <c r="BG15" s="56">
        <f t="shared" si="5"/>
        <v>1.0135135135135136</v>
      </c>
      <c r="BH15" s="2">
        <v>30</v>
      </c>
      <c r="BI15" s="2">
        <v>21</v>
      </c>
      <c r="BJ15" s="2">
        <v>0.8</v>
      </c>
      <c r="BK15" s="3">
        <v>45030</v>
      </c>
      <c r="BL15" s="2">
        <v>0.5</v>
      </c>
      <c r="BM15" s="2">
        <v>141</v>
      </c>
      <c r="BN15" s="3">
        <v>45030</v>
      </c>
      <c r="BO15" s="2">
        <v>80</v>
      </c>
      <c r="BP15" s="3">
        <v>45030</v>
      </c>
      <c r="BQ15" s="2">
        <v>1.7</v>
      </c>
      <c r="BR15" s="3">
        <v>45029</v>
      </c>
      <c r="BS15" s="56">
        <f t="shared" si="6"/>
        <v>12.96709053146507</v>
      </c>
      <c r="BT15" s="56">
        <f t="shared" si="7"/>
        <v>6.9157392686804444</v>
      </c>
      <c r="BU15" s="2">
        <v>87</v>
      </c>
      <c r="BV15" s="2">
        <v>72</v>
      </c>
      <c r="BW15" s="2">
        <v>1.2</v>
      </c>
      <c r="BX15" s="3">
        <v>45414</v>
      </c>
      <c r="BY15" s="2">
        <v>0.9</v>
      </c>
      <c r="BZ15" s="2">
        <v>143</v>
      </c>
      <c r="CA15" s="3">
        <v>45414</v>
      </c>
      <c r="CB15" s="2">
        <v>34</v>
      </c>
      <c r="CC15" s="3">
        <v>45414</v>
      </c>
      <c r="CD15" s="2">
        <v>1.7</v>
      </c>
      <c r="CE15" s="3">
        <v>45414</v>
      </c>
    </row>
    <row r="16" spans="1:83" s="16" customFormat="1" x14ac:dyDescent="0.25">
      <c r="A16" s="2">
        <v>15</v>
      </c>
      <c r="B16" s="22">
        <v>40</v>
      </c>
      <c r="C16" s="23">
        <v>30720</v>
      </c>
      <c r="D16" s="23">
        <v>45761</v>
      </c>
      <c r="E16" s="22">
        <v>0</v>
      </c>
      <c r="F16" s="27" t="s">
        <v>99</v>
      </c>
      <c r="G16" s="48">
        <v>861.15</v>
      </c>
      <c r="H16" s="23">
        <v>45388</v>
      </c>
      <c r="I16" s="46" t="s">
        <v>97</v>
      </c>
      <c r="J16" s="23">
        <v>45395</v>
      </c>
      <c r="K16" s="46"/>
      <c r="L16" s="22"/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56">
        <f>(B16*U16)/(AB16*SQRT(V16))</f>
        <v>0.71178343763414353</v>
      </c>
      <c r="T16" s="56">
        <f>((U16/37)/AB16)*100</f>
        <v>0.3468069839751256</v>
      </c>
      <c r="U16" s="22">
        <v>29</v>
      </c>
      <c r="V16" s="22">
        <v>52</v>
      </c>
      <c r="W16" s="22">
        <v>0.6</v>
      </c>
      <c r="X16" s="23">
        <v>45386</v>
      </c>
      <c r="Y16" s="22">
        <v>1</v>
      </c>
      <c r="Z16" s="22">
        <v>139</v>
      </c>
      <c r="AA16" s="23">
        <v>45386</v>
      </c>
      <c r="AB16" s="22">
        <v>226</v>
      </c>
      <c r="AC16" s="23">
        <v>45386</v>
      </c>
      <c r="AD16" s="22">
        <v>1.7</v>
      </c>
      <c r="AE16" s="23">
        <v>45396</v>
      </c>
      <c r="AF16" s="56">
        <f t="shared" si="0"/>
        <v>0.73136045611157241</v>
      </c>
      <c r="AG16" s="56">
        <f t="shared" si="1"/>
        <v>0.48669359014186597</v>
      </c>
      <c r="AH16" s="22">
        <v>47</v>
      </c>
      <c r="AI16" s="22">
        <v>97</v>
      </c>
      <c r="AJ16" s="22">
        <v>1</v>
      </c>
      <c r="AK16" s="23">
        <v>45516</v>
      </c>
      <c r="AL16" s="22">
        <v>1.1000000000000001</v>
      </c>
      <c r="AM16" s="64">
        <v>138</v>
      </c>
      <c r="AN16" s="23">
        <v>45516</v>
      </c>
      <c r="AO16" s="22">
        <v>261</v>
      </c>
      <c r="AP16" s="23">
        <v>45516</v>
      </c>
      <c r="AQ16" s="22"/>
      <c r="AR16" s="23"/>
      <c r="AS16" s="56">
        <f t="shared" si="2"/>
        <v>1.0987618476932113</v>
      </c>
      <c r="AT16" s="56">
        <f t="shared" si="3"/>
        <v>0.82670906200317962</v>
      </c>
      <c r="AU16" s="22">
        <v>52</v>
      </c>
      <c r="AV16" s="22">
        <v>124</v>
      </c>
      <c r="AW16" s="22">
        <v>1.2</v>
      </c>
      <c r="AX16" s="23">
        <v>45586</v>
      </c>
      <c r="AY16" s="22">
        <v>0.97</v>
      </c>
      <c r="AZ16" s="22">
        <v>142</v>
      </c>
      <c r="BA16" s="23">
        <v>45586</v>
      </c>
      <c r="BB16" s="22">
        <v>170</v>
      </c>
      <c r="BC16" s="23">
        <v>45586</v>
      </c>
      <c r="BD16" s="22"/>
      <c r="BE16" s="23"/>
      <c r="BF16" s="56">
        <f t="shared" si="4"/>
        <v>0.96058421285614815</v>
      </c>
      <c r="BG16" s="56">
        <f t="shared" si="5"/>
        <v>0.47694753577106513</v>
      </c>
      <c r="BH16" s="22">
        <v>33</v>
      </c>
      <c r="BI16" s="22">
        <v>54</v>
      </c>
      <c r="BJ16" s="22">
        <v>2.2000000000000002</v>
      </c>
      <c r="BK16" s="23">
        <v>45705</v>
      </c>
      <c r="BL16" s="22">
        <v>1.08</v>
      </c>
      <c r="BM16" s="22">
        <v>140</v>
      </c>
      <c r="BN16" s="23">
        <v>45705</v>
      </c>
      <c r="BO16" s="22">
        <v>187</v>
      </c>
      <c r="BP16" s="23">
        <v>45705</v>
      </c>
      <c r="BQ16" s="22"/>
      <c r="BR16" s="23"/>
      <c r="BS16" s="56">
        <f t="shared" si="6"/>
        <v>0.70670069178524109</v>
      </c>
      <c r="BT16" s="56">
        <f t="shared" si="7"/>
        <v>0.31311799604482532</v>
      </c>
      <c r="BU16" s="22">
        <v>19</v>
      </c>
      <c r="BV16" s="22">
        <v>43</v>
      </c>
      <c r="BW16" s="22">
        <v>1</v>
      </c>
      <c r="BX16" s="23">
        <v>45747</v>
      </c>
      <c r="BY16" s="22">
        <v>0.99</v>
      </c>
      <c r="BZ16" s="22">
        <v>139</v>
      </c>
      <c r="CA16" s="23">
        <v>45747</v>
      </c>
      <c r="CB16" s="22">
        <v>164</v>
      </c>
      <c r="CC16" s="23">
        <v>45747</v>
      </c>
      <c r="CD16" s="22"/>
      <c r="CE16" s="23"/>
    </row>
    <row r="17" spans="1:83" x14ac:dyDescent="0.25">
      <c r="A17" s="2">
        <v>16</v>
      </c>
      <c r="B17" s="2">
        <v>70</v>
      </c>
      <c r="C17" s="3">
        <v>19998</v>
      </c>
      <c r="D17" s="3">
        <v>45564</v>
      </c>
      <c r="E17" s="2">
        <v>0</v>
      </c>
      <c r="F17" s="2" t="s">
        <v>100</v>
      </c>
      <c r="G17" s="41">
        <v>931.03</v>
      </c>
      <c r="H17" s="3">
        <v>45033</v>
      </c>
      <c r="I17" s="41">
        <v>875.52</v>
      </c>
      <c r="J17" s="3">
        <v>45098</v>
      </c>
      <c r="K17" s="41" t="s">
        <v>73</v>
      </c>
      <c r="L17" s="3">
        <v>45544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56">
        <f>(B17*U17)/(AB17*SQRT(V17))</f>
        <v>1.3281566172707193</v>
      </c>
      <c r="T17" s="56">
        <f>((U17/37)/AB17)*100</f>
        <v>0.16216216216216217</v>
      </c>
      <c r="U17" s="2">
        <v>9</v>
      </c>
      <c r="V17" s="2">
        <v>10</v>
      </c>
      <c r="W17" s="2">
        <v>0.4</v>
      </c>
      <c r="X17" s="3">
        <v>45034</v>
      </c>
      <c r="Y17" s="2">
        <v>9.1999999999999993</v>
      </c>
      <c r="Z17" s="2">
        <v>130</v>
      </c>
      <c r="AA17" s="3">
        <v>45034</v>
      </c>
      <c r="AB17" s="2">
        <v>150</v>
      </c>
      <c r="AC17" s="3">
        <v>45034</v>
      </c>
      <c r="AE17" s="3"/>
      <c r="AF17" s="56">
        <f t="shared" si="0"/>
        <v>1.9797582760446371</v>
      </c>
      <c r="AG17" s="56">
        <f t="shared" si="1"/>
        <v>0.3744708563985672</v>
      </c>
      <c r="AH17" s="2">
        <v>23</v>
      </c>
      <c r="AI17" s="2">
        <v>24</v>
      </c>
      <c r="AJ17" s="2">
        <v>0.7</v>
      </c>
      <c r="AK17" s="3">
        <v>45098</v>
      </c>
      <c r="AL17" s="2">
        <v>5.7</v>
      </c>
      <c r="AM17" s="60">
        <v>140</v>
      </c>
      <c r="AN17" s="3">
        <v>45098</v>
      </c>
      <c r="AO17" s="2">
        <v>166</v>
      </c>
      <c r="AP17" s="3">
        <v>45098</v>
      </c>
      <c r="AQ17" s="2">
        <v>1.2</v>
      </c>
      <c r="AR17" s="3">
        <v>45159</v>
      </c>
      <c r="AS17" s="56">
        <f t="shared" si="2"/>
        <v>1.0933414441871907</v>
      </c>
      <c r="AT17" s="56">
        <f t="shared" si="3"/>
        <v>0.15795015795015793</v>
      </c>
      <c r="AU17" s="2">
        <v>27</v>
      </c>
      <c r="AV17" s="2">
        <v>14</v>
      </c>
      <c r="AW17" s="2">
        <v>0.6</v>
      </c>
      <c r="AX17" s="3">
        <v>45562</v>
      </c>
      <c r="AY17" s="2">
        <v>8.5</v>
      </c>
      <c r="AZ17" s="2">
        <v>131</v>
      </c>
      <c r="BA17" s="3">
        <v>45562</v>
      </c>
      <c r="BB17" s="2">
        <v>462</v>
      </c>
      <c r="BC17" s="3">
        <v>45562</v>
      </c>
      <c r="BD17" s="2">
        <v>1.4</v>
      </c>
      <c r="BE17" s="3">
        <v>45558</v>
      </c>
      <c r="BF17" s="56"/>
      <c r="BG17" s="56"/>
      <c r="BS17" s="56"/>
      <c r="BT17" s="56"/>
    </row>
    <row r="18" spans="1:83" s="19" customFormat="1" x14ac:dyDescent="0.25">
      <c r="A18" s="2">
        <v>17</v>
      </c>
      <c r="B18" s="16">
        <v>39</v>
      </c>
      <c r="C18" s="17">
        <v>31394</v>
      </c>
      <c r="D18" s="17">
        <v>45194</v>
      </c>
      <c r="E18" s="16">
        <v>1</v>
      </c>
      <c r="F18" s="18" t="s">
        <v>100</v>
      </c>
      <c r="G18" s="43">
        <v>1000</v>
      </c>
      <c r="H18" s="17">
        <v>45190</v>
      </c>
      <c r="I18" s="52"/>
      <c r="J18" s="16"/>
      <c r="K18" s="52"/>
      <c r="L18" s="16"/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56">
        <f>(B18*U18)/(AB18*SQRT(V18))</f>
        <v>0.7534744389692718</v>
      </c>
      <c r="T18" s="56">
        <f>((U18/37)/AB18)*100</f>
        <v>0.14768867227883622</v>
      </c>
      <c r="U18" s="16">
        <v>10</v>
      </c>
      <c r="V18" s="16">
        <v>8</v>
      </c>
      <c r="W18" s="16"/>
      <c r="X18" s="17">
        <v>45148</v>
      </c>
      <c r="Y18" s="16">
        <v>0.55000000000000004</v>
      </c>
      <c r="Z18" s="16"/>
      <c r="AA18" s="17">
        <v>45148</v>
      </c>
      <c r="AB18" s="16">
        <v>183</v>
      </c>
      <c r="AC18" s="17">
        <v>45148</v>
      </c>
      <c r="AD18" s="16"/>
      <c r="AE18" s="17"/>
      <c r="AF18" s="56"/>
      <c r="AG18" s="56"/>
      <c r="AH18" s="16"/>
      <c r="AI18" s="16"/>
      <c r="AJ18" s="16"/>
      <c r="AK18" s="16"/>
      <c r="AL18" s="16"/>
      <c r="AM18" s="65"/>
      <c r="AN18" s="16"/>
      <c r="AO18" s="16"/>
      <c r="AP18" s="16"/>
      <c r="AQ18" s="16"/>
      <c r="AR18" s="16"/>
      <c r="AS18" s="56"/>
      <c r="AT18" s="5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56"/>
      <c r="BG18" s="5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56"/>
      <c r="BT18" s="5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</row>
    <row r="19" spans="1:83" x14ac:dyDescent="0.25">
      <c r="A19" s="2">
        <v>18</v>
      </c>
      <c r="B19" s="2">
        <v>70</v>
      </c>
      <c r="C19" s="3">
        <v>19819</v>
      </c>
      <c r="D19" s="3">
        <v>45053</v>
      </c>
      <c r="E19" s="2">
        <v>0</v>
      </c>
      <c r="F19" s="2" t="s">
        <v>99</v>
      </c>
      <c r="G19" s="43">
        <v>1000</v>
      </c>
      <c r="H19" s="3">
        <v>44836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56">
        <f>(B19*U19)/(AB19*SQRT(V19))</f>
        <v>2.5608510129534596</v>
      </c>
      <c r="T19" s="56">
        <f>((U19/37)/AB19)*100</f>
        <v>0.40767024007247477</v>
      </c>
      <c r="U19" s="2">
        <v>27</v>
      </c>
      <c r="V19" s="2">
        <v>17</v>
      </c>
      <c r="W19" s="2">
        <v>0.5</v>
      </c>
      <c r="X19" s="3">
        <v>44836</v>
      </c>
      <c r="Y19" s="2">
        <v>1.2</v>
      </c>
      <c r="Z19" s="2">
        <v>137</v>
      </c>
      <c r="AA19" s="3">
        <v>44836</v>
      </c>
      <c r="AB19" s="2">
        <v>179</v>
      </c>
      <c r="AC19" s="3">
        <v>44836</v>
      </c>
      <c r="AD19" s="2">
        <v>0.9</v>
      </c>
      <c r="AE19" s="3">
        <v>44806</v>
      </c>
      <c r="AF19" s="56">
        <f t="shared" si="0"/>
        <v>1.6356608587077823</v>
      </c>
      <c r="AG19" s="56">
        <f t="shared" si="1"/>
        <v>0.19970709625882041</v>
      </c>
      <c r="AH19" s="2">
        <v>15</v>
      </c>
      <c r="AI19" s="2">
        <v>10</v>
      </c>
      <c r="AJ19" s="2">
        <v>0.3</v>
      </c>
      <c r="AK19" s="3">
        <v>44991</v>
      </c>
      <c r="AL19" s="2">
        <v>1.22</v>
      </c>
      <c r="AM19" s="60">
        <v>141</v>
      </c>
      <c r="AN19" s="3">
        <v>44991</v>
      </c>
      <c r="AO19" s="2">
        <v>203</v>
      </c>
      <c r="AP19" s="3">
        <v>44991</v>
      </c>
      <c r="AR19" s="3"/>
      <c r="AS19" s="56">
        <f t="shared" si="2"/>
        <v>1.3903785023330992</v>
      </c>
      <c r="AT19" s="56">
        <f t="shared" si="3"/>
        <v>0.22775584573337385</v>
      </c>
      <c r="AU19" s="2">
        <v>30</v>
      </c>
      <c r="AV19" s="2">
        <v>18</v>
      </c>
      <c r="AW19" s="2">
        <v>1.1000000000000001</v>
      </c>
      <c r="AX19" s="3">
        <v>45031</v>
      </c>
      <c r="AY19" s="2">
        <v>2.8</v>
      </c>
      <c r="AZ19" s="2">
        <v>137</v>
      </c>
      <c r="BA19" s="3">
        <v>45031</v>
      </c>
      <c r="BB19" s="2">
        <v>356</v>
      </c>
      <c r="BC19" s="3">
        <v>45031</v>
      </c>
      <c r="BD19" s="2">
        <v>1.1000000000000001</v>
      </c>
      <c r="BE19" s="3">
        <v>45031</v>
      </c>
      <c r="BF19" s="56">
        <f t="shared" si="4"/>
        <v>1.3940602015593355</v>
      </c>
      <c r="BG19" s="56">
        <f t="shared" si="5"/>
        <v>0.36505700012809017</v>
      </c>
      <c r="BH19" s="2">
        <v>57</v>
      </c>
      <c r="BI19" s="2">
        <v>46</v>
      </c>
      <c r="BJ19" s="2">
        <v>0.8</v>
      </c>
      <c r="BK19" s="3">
        <v>45053</v>
      </c>
      <c r="BL19" s="2">
        <v>1.7</v>
      </c>
      <c r="BM19" s="2">
        <v>132</v>
      </c>
      <c r="BN19" s="3">
        <v>45053</v>
      </c>
      <c r="BO19" s="2">
        <v>422</v>
      </c>
      <c r="BP19" s="3">
        <v>45053</v>
      </c>
      <c r="BQ19" s="2">
        <v>1.1000000000000001</v>
      </c>
      <c r="BR19" s="3">
        <v>45052</v>
      </c>
      <c r="BS19" s="56"/>
      <c r="BT19" s="56"/>
    </row>
    <row r="20" spans="1:83" s="16" customFormat="1" x14ac:dyDescent="0.25">
      <c r="A20" s="2">
        <v>19</v>
      </c>
      <c r="B20" s="2">
        <v>47</v>
      </c>
      <c r="C20" s="3">
        <v>28210</v>
      </c>
      <c r="D20" s="3">
        <v>44969</v>
      </c>
      <c r="E20" s="2">
        <v>0</v>
      </c>
      <c r="F20" s="2" t="s">
        <v>99</v>
      </c>
      <c r="G20" s="43">
        <v>1000</v>
      </c>
      <c r="H20" s="3">
        <v>44965</v>
      </c>
      <c r="I20" s="41"/>
      <c r="J20" s="2"/>
      <c r="K20" s="41"/>
      <c r="L20" s="2"/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56">
        <f>(B20*U20)/(AB20*SQRT(V20))</f>
        <v>13.530067155261845</v>
      </c>
      <c r="T20" s="56">
        <f>((U20/37)/AB20)*100</f>
        <v>18.229994700582935</v>
      </c>
      <c r="U20" s="2">
        <v>688</v>
      </c>
      <c r="V20" s="2">
        <v>549</v>
      </c>
      <c r="W20" s="2">
        <v>2.8</v>
      </c>
      <c r="X20" s="3">
        <v>44966</v>
      </c>
      <c r="Y20" s="2">
        <v>4.2</v>
      </c>
      <c r="Z20" s="2">
        <v>134</v>
      </c>
      <c r="AA20" s="3">
        <v>44966</v>
      </c>
      <c r="AB20" s="2">
        <v>102</v>
      </c>
      <c r="AC20" s="3">
        <v>44966</v>
      </c>
      <c r="AD20" s="2">
        <v>1.5</v>
      </c>
      <c r="AE20" s="3">
        <v>44966</v>
      </c>
      <c r="AF20" s="56">
        <f t="shared" si="0"/>
        <v>9.1368479761767887</v>
      </c>
      <c r="AG20" s="56">
        <f t="shared" si="1"/>
        <v>8.7129087129087122</v>
      </c>
      <c r="AH20" s="2">
        <v>461</v>
      </c>
      <c r="AI20" s="2">
        <v>275</v>
      </c>
      <c r="AJ20" s="2">
        <v>2</v>
      </c>
      <c r="AK20" s="3">
        <v>44967</v>
      </c>
      <c r="AL20" s="2">
        <v>5.7</v>
      </c>
      <c r="AM20" s="60">
        <v>134</v>
      </c>
      <c r="AN20" s="3">
        <v>44967</v>
      </c>
      <c r="AO20" s="2">
        <v>143</v>
      </c>
      <c r="AP20" s="3">
        <v>44967</v>
      </c>
      <c r="AQ20" s="2">
        <v>1.7</v>
      </c>
      <c r="AR20" s="3">
        <v>44967</v>
      </c>
      <c r="AS20" s="56">
        <f t="shared" si="2"/>
        <v>20.673956645649888</v>
      </c>
      <c r="AT20" s="56">
        <f t="shared" si="3"/>
        <v>17.553036907875615</v>
      </c>
      <c r="AU20" s="2">
        <v>604</v>
      </c>
      <c r="AV20" s="2">
        <v>218</v>
      </c>
      <c r="AW20" s="2">
        <v>1.3</v>
      </c>
      <c r="AX20" s="3">
        <v>44968</v>
      </c>
      <c r="AY20" s="2">
        <v>6.2</v>
      </c>
      <c r="AZ20" s="2">
        <v>137</v>
      </c>
      <c r="BA20" s="3">
        <v>44968</v>
      </c>
      <c r="BB20" s="2">
        <v>93</v>
      </c>
      <c r="BC20" s="3">
        <v>44968</v>
      </c>
      <c r="BD20" s="2">
        <v>1.6</v>
      </c>
      <c r="BE20" s="3">
        <v>44968</v>
      </c>
      <c r="BF20" s="56"/>
      <c r="BG20" s="56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56"/>
      <c r="BT20" s="56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spans="1:83" x14ac:dyDescent="0.25">
      <c r="A21" s="2">
        <v>20</v>
      </c>
      <c r="B21" s="2">
        <v>44</v>
      </c>
      <c r="C21" s="3">
        <v>29313</v>
      </c>
      <c r="D21" s="3">
        <v>45566</v>
      </c>
      <c r="E21" s="2">
        <v>1</v>
      </c>
      <c r="F21" s="2" t="s">
        <v>78</v>
      </c>
      <c r="G21" s="43">
        <v>1000</v>
      </c>
      <c r="H21" s="3">
        <v>45480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56">
        <f>(B21*U21)/(AB21*SQRT(V21))</f>
        <v>0.55321736165246704</v>
      </c>
      <c r="T21" s="56">
        <f>((U21/37)/AB21)*100</f>
        <v>0.18299549549549551</v>
      </c>
      <c r="U21" s="2">
        <v>13</v>
      </c>
      <c r="V21" s="2">
        <v>29</v>
      </c>
      <c r="W21" s="2">
        <v>0.2</v>
      </c>
      <c r="X21" s="3">
        <v>45457</v>
      </c>
      <c r="Y21" s="2">
        <v>0.79</v>
      </c>
      <c r="Z21" s="2">
        <v>140</v>
      </c>
      <c r="AA21" s="3">
        <v>45457</v>
      </c>
      <c r="AB21" s="2">
        <v>192</v>
      </c>
      <c r="AC21" s="3">
        <v>45457</v>
      </c>
      <c r="AD21" s="2">
        <v>1</v>
      </c>
      <c r="AE21" s="3">
        <v>45457</v>
      </c>
      <c r="AF21" s="56">
        <f t="shared" si="0"/>
        <v>0.68976897689768979</v>
      </c>
      <c r="AG21" s="56">
        <f t="shared" si="1"/>
        <v>0.16947640710016945</v>
      </c>
      <c r="AH21" s="2">
        <v>19</v>
      </c>
      <c r="AI21" s="2">
        <v>16</v>
      </c>
      <c r="AJ21" s="2">
        <v>0.3</v>
      </c>
      <c r="AK21" s="3">
        <v>45469</v>
      </c>
      <c r="AL21" s="2">
        <v>0.63</v>
      </c>
      <c r="AM21" s="60">
        <v>138</v>
      </c>
      <c r="AN21" s="3">
        <v>45469</v>
      </c>
      <c r="AO21" s="2">
        <v>303</v>
      </c>
      <c r="AP21" s="3">
        <v>45469</v>
      </c>
      <c r="AQ21" s="2">
        <v>1.2</v>
      </c>
      <c r="AR21" s="3">
        <v>45469</v>
      </c>
      <c r="AS21" s="56">
        <f t="shared" si="2"/>
        <v>0.5778048399782485</v>
      </c>
      <c r="AT21" s="56">
        <f t="shared" si="3"/>
        <v>0.16647081864473171</v>
      </c>
      <c r="AU21" s="2">
        <v>17</v>
      </c>
      <c r="AV21" s="2">
        <v>22</v>
      </c>
      <c r="AW21" s="2">
        <v>0.3</v>
      </c>
      <c r="AX21" s="3">
        <v>45480</v>
      </c>
      <c r="AY21" s="2">
        <v>0.7</v>
      </c>
      <c r="AZ21" s="2">
        <v>137</v>
      </c>
      <c r="BA21" s="3">
        <v>45480</v>
      </c>
      <c r="BB21" s="2">
        <v>276</v>
      </c>
      <c r="BC21" s="3">
        <v>45480</v>
      </c>
      <c r="BD21" s="2">
        <v>1</v>
      </c>
      <c r="BE21" s="3">
        <v>45480</v>
      </c>
      <c r="BF21" s="56"/>
      <c r="BG21" s="56"/>
      <c r="BS21" s="56"/>
      <c r="BT21" s="56"/>
    </row>
    <row r="22" spans="1:83" s="22" customFormat="1" x14ac:dyDescent="0.25">
      <c r="A22" s="2">
        <v>21</v>
      </c>
      <c r="B22" s="2">
        <v>43</v>
      </c>
      <c r="C22" s="3">
        <v>29662</v>
      </c>
      <c r="D22" s="3">
        <v>45356</v>
      </c>
      <c r="E22" s="2">
        <v>0</v>
      </c>
      <c r="F22" s="2" t="s">
        <v>100</v>
      </c>
      <c r="G22" s="43">
        <v>1000</v>
      </c>
      <c r="H22" s="3">
        <v>45329</v>
      </c>
      <c r="I22" s="41" t="s">
        <v>97</v>
      </c>
      <c r="J22" s="3">
        <v>45354</v>
      </c>
      <c r="K22" s="41"/>
      <c r="L22" s="2"/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56">
        <f>(B22*U22)/(AB22*SQRT(V22))</f>
        <v>6.5639220369959794</v>
      </c>
      <c r="T22" s="56">
        <f>((U22/37)/AB22)*100</f>
        <v>5.086452912539869</v>
      </c>
      <c r="U22" s="2">
        <v>303</v>
      </c>
      <c r="V22" s="2">
        <v>152</v>
      </c>
      <c r="W22" s="2">
        <v>0.39</v>
      </c>
      <c r="X22" s="3">
        <v>45328</v>
      </c>
      <c r="Y22" s="2">
        <v>0.8</v>
      </c>
      <c r="Z22" s="2">
        <v>132</v>
      </c>
      <c r="AA22" s="3">
        <v>45328</v>
      </c>
      <c r="AB22" s="2">
        <v>161</v>
      </c>
      <c r="AC22" s="3">
        <v>45328</v>
      </c>
      <c r="AD22" s="2">
        <v>1.4</v>
      </c>
      <c r="AE22" s="3">
        <v>45328</v>
      </c>
      <c r="AF22" s="56">
        <f t="shared" si="0"/>
        <v>7.2148283852117299</v>
      </c>
      <c r="AG22" s="56">
        <f t="shared" si="1"/>
        <v>5.0700335371868217</v>
      </c>
      <c r="AH22" s="2">
        <v>257</v>
      </c>
      <c r="AI22" s="2">
        <v>125</v>
      </c>
      <c r="AJ22" s="2">
        <v>2.5</v>
      </c>
      <c r="AK22" s="3">
        <v>45330</v>
      </c>
      <c r="AL22" s="2">
        <v>0.7</v>
      </c>
      <c r="AM22" s="60">
        <v>138</v>
      </c>
      <c r="AN22" s="3">
        <v>45330</v>
      </c>
      <c r="AO22" s="2">
        <v>137</v>
      </c>
      <c r="AP22" s="3">
        <v>45330</v>
      </c>
      <c r="AQ22" s="2"/>
      <c r="AR22" s="3"/>
      <c r="AS22" s="56">
        <f t="shared" si="2"/>
        <v>8.0469572406800651</v>
      </c>
      <c r="AT22" s="56">
        <f t="shared" si="3"/>
        <v>5.5405405405405412</v>
      </c>
      <c r="AU22" s="2">
        <v>287</v>
      </c>
      <c r="AV22" s="2">
        <v>120</v>
      </c>
      <c r="AW22" s="2">
        <v>2.4</v>
      </c>
      <c r="AX22" s="3">
        <v>45334</v>
      </c>
      <c r="AY22" s="2">
        <v>0.6</v>
      </c>
      <c r="AZ22" s="2">
        <v>131</v>
      </c>
      <c r="BA22" s="3">
        <v>45334</v>
      </c>
      <c r="BB22" s="2">
        <v>140</v>
      </c>
      <c r="BC22" s="3">
        <v>45332</v>
      </c>
      <c r="BD22" s="2"/>
      <c r="BE22" s="3"/>
      <c r="BF22" s="56">
        <f t="shared" si="4"/>
        <v>6.5549442457152054</v>
      </c>
      <c r="BG22" s="56">
        <f t="shared" si="5"/>
        <v>3.9945029775538252</v>
      </c>
      <c r="BH22" s="2">
        <v>436</v>
      </c>
      <c r="BI22" s="2">
        <v>94</v>
      </c>
      <c r="BJ22" s="2">
        <v>7.5</v>
      </c>
      <c r="BK22" s="3">
        <v>45353</v>
      </c>
      <c r="BL22" s="2">
        <v>1.4</v>
      </c>
      <c r="BM22" s="2">
        <v>135</v>
      </c>
      <c r="BN22" s="3">
        <v>45353</v>
      </c>
      <c r="BO22" s="2">
        <v>295</v>
      </c>
      <c r="BP22" s="3">
        <v>45353</v>
      </c>
      <c r="BQ22" s="2">
        <v>2.6</v>
      </c>
      <c r="BR22" s="3">
        <v>45353</v>
      </c>
      <c r="BS22" s="56">
        <f>(B22*BU22)/(CB22*SQRT(BV22))</f>
        <v>164.22013789104821</v>
      </c>
      <c r="BT22" s="56">
        <f t="shared" si="7"/>
        <v>385.9311366160681</v>
      </c>
      <c r="BU22" s="2">
        <v>10424</v>
      </c>
      <c r="BV22" s="2">
        <v>1398</v>
      </c>
      <c r="BW22" s="2">
        <v>11.9</v>
      </c>
      <c r="BX22" s="3">
        <v>45356</v>
      </c>
      <c r="BY22" s="2">
        <v>1.5</v>
      </c>
      <c r="BZ22" s="2">
        <v>137</v>
      </c>
      <c r="CA22" s="3">
        <v>45356</v>
      </c>
      <c r="CB22" s="2">
        <v>73</v>
      </c>
      <c r="CC22" s="3">
        <v>45356</v>
      </c>
      <c r="CD22" s="2">
        <v>4.2</v>
      </c>
      <c r="CE22" s="3">
        <v>45356</v>
      </c>
    </row>
    <row r="23" spans="1:83" x14ac:dyDescent="0.25">
      <c r="A23" s="2">
        <v>22</v>
      </c>
      <c r="B23" s="2">
        <v>37</v>
      </c>
      <c r="C23" s="3">
        <v>31949</v>
      </c>
      <c r="D23" s="3">
        <v>44594</v>
      </c>
      <c r="E23" s="2">
        <v>1</v>
      </c>
      <c r="F23" s="2" t="s">
        <v>100</v>
      </c>
      <c r="G23" s="43">
        <v>1000</v>
      </c>
      <c r="H23" s="3">
        <v>44957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56">
        <f>(B23*U23)/(AB23*SQRT(V23))</f>
        <v>2.0560260571953282</v>
      </c>
      <c r="T23" s="56">
        <f>((U23/37)/AB23)*100</f>
        <v>0.70442783208740656</v>
      </c>
      <c r="U23" s="2">
        <v>49</v>
      </c>
      <c r="V23" s="2">
        <v>22</v>
      </c>
      <c r="W23" s="2">
        <v>0.5</v>
      </c>
      <c r="X23" s="3">
        <v>44958</v>
      </c>
      <c r="Y23" s="2">
        <v>0.7</v>
      </c>
      <c r="Z23" s="2">
        <v>138</v>
      </c>
      <c r="AA23" s="3">
        <v>44958</v>
      </c>
      <c r="AB23" s="2">
        <v>188</v>
      </c>
      <c r="AC23" s="3">
        <v>44958</v>
      </c>
      <c r="AF23" s="56"/>
      <c r="AG23" s="56"/>
      <c r="AS23" s="56"/>
      <c r="AT23" s="56"/>
      <c r="BF23" s="56"/>
      <c r="BG23" s="56"/>
      <c r="BS23" s="56"/>
      <c r="BT23" s="56"/>
    </row>
    <row r="24" spans="1:83" s="24" customFormat="1" x14ac:dyDescent="0.25">
      <c r="A24" s="2">
        <v>23</v>
      </c>
      <c r="B24" s="19">
        <v>74</v>
      </c>
      <c r="C24" s="20">
        <v>18394</v>
      </c>
      <c r="D24" s="20">
        <v>44838</v>
      </c>
      <c r="E24" s="19">
        <v>0</v>
      </c>
      <c r="F24" s="21" t="s">
        <v>99</v>
      </c>
      <c r="G24" s="43">
        <v>1000</v>
      </c>
      <c r="H24" s="20">
        <v>44749</v>
      </c>
      <c r="I24" s="54"/>
      <c r="J24" s="19"/>
      <c r="K24" s="54"/>
      <c r="L24" s="19"/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56">
        <f>(B24*U24)/(AB24*SQRT(V24))</f>
        <v>6.6315454011934829</v>
      </c>
      <c r="T24" s="56">
        <f>((U24/37)/AB24)*100</f>
        <v>1.1865524060646013</v>
      </c>
      <c r="U24" s="19">
        <v>18</v>
      </c>
      <c r="V24" s="19">
        <v>24</v>
      </c>
      <c r="W24" s="19">
        <v>0.8</v>
      </c>
      <c r="X24" s="20">
        <v>44750</v>
      </c>
      <c r="Y24" s="19">
        <v>0.8</v>
      </c>
      <c r="Z24" s="19">
        <v>127</v>
      </c>
      <c r="AA24" s="20">
        <v>44750</v>
      </c>
      <c r="AB24" s="19">
        <v>41</v>
      </c>
      <c r="AC24" s="20">
        <v>44750</v>
      </c>
      <c r="AD24" s="19">
        <v>1.3</v>
      </c>
      <c r="AE24" s="20">
        <v>44755</v>
      </c>
      <c r="AF24" s="56">
        <f t="shared" si="0"/>
        <v>3.8459220541475658</v>
      </c>
      <c r="AG24" s="56">
        <f t="shared" si="1"/>
        <v>0.57915057915057921</v>
      </c>
      <c r="AH24" s="19">
        <v>18</v>
      </c>
      <c r="AI24" s="19">
        <v>17</v>
      </c>
      <c r="AJ24" s="19">
        <v>0.5</v>
      </c>
      <c r="AK24" s="20">
        <v>44782</v>
      </c>
      <c r="AL24" s="19">
        <v>0.7</v>
      </c>
      <c r="AM24" s="61">
        <v>133</v>
      </c>
      <c r="AN24" s="20">
        <v>44782</v>
      </c>
      <c r="AO24" s="19">
        <v>84</v>
      </c>
      <c r="AP24" s="20">
        <v>44782</v>
      </c>
      <c r="AQ24" s="19">
        <v>1.2</v>
      </c>
      <c r="AR24" s="20">
        <v>44776</v>
      </c>
      <c r="AS24" s="56">
        <f t="shared" si="2"/>
        <v>11.613176398798533</v>
      </c>
      <c r="AT24" s="56">
        <f t="shared" si="3"/>
        <v>1.7488076311605725</v>
      </c>
      <c r="AU24" s="19">
        <v>22</v>
      </c>
      <c r="AV24" s="19">
        <v>17</v>
      </c>
      <c r="AW24" s="19">
        <v>1.1000000000000001</v>
      </c>
      <c r="AX24" s="20">
        <v>44811</v>
      </c>
      <c r="AY24" s="19">
        <v>0.4</v>
      </c>
      <c r="AZ24" s="19">
        <v>144</v>
      </c>
      <c r="BA24" s="20">
        <v>44811</v>
      </c>
      <c r="BB24" s="19">
        <v>34</v>
      </c>
      <c r="BC24" s="20">
        <v>44811</v>
      </c>
      <c r="BD24" s="19">
        <v>1.2</v>
      </c>
      <c r="BE24" s="20">
        <v>44807</v>
      </c>
      <c r="BF24" s="56">
        <f t="shared" si="4"/>
        <v>3.3147868903473343</v>
      </c>
      <c r="BG24" s="56">
        <f t="shared" si="5"/>
        <v>0.41938490214352292</v>
      </c>
      <c r="BH24" s="19">
        <v>18</v>
      </c>
      <c r="BI24" s="19">
        <v>12</v>
      </c>
      <c r="BJ24" s="19">
        <v>1</v>
      </c>
      <c r="BK24" s="20">
        <v>44838</v>
      </c>
      <c r="BL24" s="19">
        <v>0.7</v>
      </c>
      <c r="BM24" s="19">
        <v>140</v>
      </c>
      <c r="BN24" s="20">
        <v>44838</v>
      </c>
      <c r="BO24" s="19">
        <v>116</v>
      </c>
      <c r="BP24" s="20">
        <v>44838</v>
      </c>
      <c r="BQ24" s="19">
        <v>1.3</v>
      </c>
      <c r="BR24" s="20">
        <v>44838</v>
      </c>
      <c r="BS24" s="56"/>
      <c r="BT24" s="56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</row>
    <row r="25" spans="1:83" x14ac:dyDescent="0.25">
      <c r="A25" s="2">
        <v>24</v>
      </c>
      <c r="B25" s="4">
        <v>47</v>
      </c>
      <c r="C25" s="5">
        <v>28147</v>
      </c>
      <c r="D25" s="5">
        <v>44979</v>
      </c>
      <c r="E25" s="4">
        <v>0</v>
      </c>
      <c r="F25" s="4" t="s">
        <v>99</v>
      </c>
      <c r="G25" s="43">
        <v>1000</v>
      </c>
      <c r="H25" s="5">
        <v>44978</v>
      </c>
      <c r="I25" s="55"/>
      <c r="J25" s="4"/>
      <c r="K25" s="55"/>
      <c r="L25" s="4"/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56">
        <f>(B25*U25)/(AB25*SQRT(V25))</f>
        <v>0.69997936497988533</v>
      </c>
      <c r="T25" s="56">
        <f>((U25/37)/AB25)*100</f>
        <v>0.197192901055562</v>
      </c>
      <c r="U25" s="4">
        <v>17</v>
      </c>
      <c r="V25" s="4">
        <v>24</v>
      </c>
      <c r="W25" s="4">
        <v>0.7</v>
      </c>
      <c r="X25" s="5">
        <v>44977</v>
      </c>
      <c r="Y25" s="4">
        <v>1</v>
      </c>
      <c r="Z25" s="4">
        <v>140</v>
      </c>
      <c r="AA25" s="5">
        <v>44977</v>
      </c>
      <c r="AB25" s="4">
        <v>233</v>
      </c>
      <c r="AC25" s="5">
        <v>44977</v>
      </c>
      <c r="AD25" s="4">
        <v>1</v>
      </c>
      <c r="AE25" s="5">
        <v>44977</v>
      </c>
      <c r="AF25" s="56"/>
      <c r="AG25" s="56"/>
      <c r="AH25" s="4"/>
      <c r="AI25" s="4"/>
      <c r="AJ25" s="4"/>
      <c r="AK25" s="4"/>
      <c r="AL25" s="4"/>
      <c r="AM25" s="62"/>
      <c r="AN25" s="4"/>
      <c r="AO25" s="4"/>
      <c r="AP25" s="4"/>
      <c r="AQ25" s="4"/>
      <c r="AR25" s="4"/>
      <c r="AS25" s="56"/>
      <c r="AT25" s="56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56"/>
      <c r="BG25" s="56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56"/>
      <c r="BT25" s="5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</row>
    <row r="26" spans="1:83" s="22" customFormat="1" x14ac:dyDescent="0.25">
      <c r="A26" s="2">
        <v>25</v>
      </c>
      <c r="B26" s="4">
        <v>37</v>
      </c>
      <c r="C26" s="5">
        <v>31838</v>
      </c>
      <c r="D26" s="5">
        <v>45316</v>
      </c>
      <c r="E26" s="4">
        <v>1</v>
      </c>
      <c r="F26" s="4" t="s">
        <v>100</v>
      </c>
      <c r="G26" s="43">
        <v>1000</v>
      </c>
      <c r="H26" s="5">
        <v>45314</v>
      </c>
      <c r="I26" s="55"/>
      <c r="J26" s="4"/>
      <c r="K26" s="55"/>
      <c r="L26" s="4"/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56">
        <f>(B26*U26)/(AB26*SQRT(V26))</f>
        <v>0.50861809428609883</v>
      </c>
      <c r="T26" s="56">
        <f>((U26/37)/AB26)*100</f>
        <v>0.19305019305019305</v>
      </c>
      <c r="U26" s="4">
        <v>17</v>
      </c>
      <c r="V26" s="4">
        <v>27</v>
      </c>
      <c r="W26" s="4">
        <v>0.3</v>
      </c>
      <c r="X26" s="5">
        <v>45169</v>
      </c>
      <c r="Y26" s="4">
        <v>0.7</v>
      </c>
      <c r="Z26" s="4">
        <v>137</v>
      </c>
      <c r="AA26" s="5">
        <v>45169</v>
      </c>
      <c r="AB26" s="4">
        <v>238</v>
      </c>
      <c r="AC26" s="5">
        <v>45169</v>
      </c>
      <c r="AD26" s="4"/>
      <c r="AE26" s="5"/>
      <c r="AF26" s="56">
        <f t="shared" si="0"/>
        <v>0.60545454545454547</v>
      </c>
      <c r="AG26" s="56">
        <f t="shared" si="1"/>
        <v>0.22113022113022116</v>
      </c>
      <c r="AH26" s="4">
        <v>18</v>
      </c>
      <c r="AI26" s="4">
        <v>25</v>
      </c>
      <c r="AJ26" s="4">
        <v>0.4</v>
      </c>
      <c r="AK26" s="5">
        <v>45314</v>
      </c>
      <c r="AL26" s="4">
        <v>0.6</v>
      </c>
      <c r="AM26" s="62">
        <v>136</v>
      </c>
      <c r="AN26" s="5">
        <v>45314</v>
      </c>
      <c r="AO26" s="4">
        <v>220</v>
      </c>
      <c r="AP26" s="5">
        <v>45314</v>
      </c>
      <c r="AQ26" s="4"/>
      <c r="AR26" s="5"/>
      <c r="AS26" s="56"/>
      <c r="AT26" s="56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56"/>
      <c r="BG26" s="56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56"/>
      <c r="BT26" s="5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</row>
    <row r="27" spans="1:83" x14ac:dyDescent="0.25">
      <c r="AF27" s="56"/>
      <c r="AG27" s="56"/>
    </row>
  </sheetData>
  <sortState xmlns:xlrd2="http://schemas.microsoft.com/office/spreadsheetml/2017/richdata2" ref="A2:CE26">
    <sortCondition ref="A2:A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425E-274C-4C63-99D0-8378A0ACB863}">
  <dimension ref="B1:J45"/>
  <sheetViews>
    <sheetView workbookViewId="0">
      <selection activeCell="G7" sqref="G7"/>
    </sheetView>
  </sheetViews>
  <sheetFormatPr defaultRowHeight="15" x14ac:dyDescent="0.25"/>
  <cols>
    <col min="2" max="2" width="49" customWidth="1"/>
    <col min="3" max="3" width="23.5703125" customWidth="1"/>
    <col min="4" max="4" width="23.7109375" customWidth="1"/>
    <col min="5" max="5" width="15.28515625" customWidth="1"/>
    <col min="6" max="6" width="7.140625" customWidth="1"/>
    <col min="7" max="7" width="37.28515625" customWidth="1"/>
    <col min="8" max="9" width="25" customWidth="1"/>
    <col min="10" max="10" width="14.5703125" customWidth="1"/>
  </cols>
  <sheetData>
    <row r="1" spans="2:10" x14ac:dyDescent="0.25">
      <c r="B1" t="s">
        <v>165</v>
      </c>
      <c r="G1" t="s">
        <v>164</v>
      </c>
    </row>
    <row r="2" spans="2:10" x14ac:dyDescent="0.25">
      <c r="B2" s="30" t="s">
        <v>79</v>
      </c>
      <c r="C2" s="31" t="s">
        <v>93</v>
      </c>
      <c r="D2" s="31" t="s">
        <v>94</v>
      </c>
      <c r="E2" s="32" t="s">
        <v>80</v>
      </c>
      <c r="F2" s="30"/>
      <c r="G2" s="30" t="s">
        <v>79</v>
      </c>
      <c r="H2" s="31" t="s">
        <v>93</v>
      </c>
      <c r="I2" s="31" t="s">
        <v>94</v>
      </c>
      <c r="J2" s="32" t="s">
        <v>80</v>
      </c>
    </row>
    <row r="3" spans="2:10" x14ac:dyDescent="0.25">
      <c r="B3" s="33" t="s">
        <v>98</v>
      </c>
      <c r="C3" s="34">
        <v>14</v>
      </c>
      <c r="D3" s="34">
        <v>11</v>
      </c>
      <c r="E3" s="37"/>
      <c r="G3" s="33" t="s">
        <v>98</v>
      </c>
      <c r="H3" s="34">
        <v>14</v>
      </c>
      <c r="I3" s="34">
        <v>11</v>
      </c>
      <c r="J3" s="37"/>
    </row>
    <row r="4" spans="2:10" x14ac:dyDescent="0.25">
      <c r="B4" t="s">
        <v>81</v>
      </c>
      <c r="C4" s="36" t="s">
        <v>104</v>
      </c>
      <c r="D4" s="36" t="s">
        <v>103</v>
      </c>
      <c r="E4" s="37" t="s">
        <v>90</v>
      </c>
      <c r="G4" s="38" t="s">
        <v>88</v>
      </c>
      <c r="H4" s="36"/>
      <c r="I4" s="36"/>
      <c r="J4" s="35"/>
    </row>
    <row r="5" spans="2:10" x14ac:dyDescent="0.25">
      <c r="B5" t="s">
        <v>4</v>
      </c>
      <c r="C5" s="36"/>
      <c r="D5" s="36"/>
      <c r="E5" s="35" t="s">
        <v>144</v>
      </c>
      <c r="G5" t="s">
        <v>89</v>
      </c>
      <c r="H5" s="36" t="s">
        <v>163</v>
      </c>
      <c r="I5" s="36" t="s">
        <v>82</v>
      </c>
      <c r="J5" s="35" t="s">
        <v>146</v>
      </c>
    </row>
    <row r="6" spans="2:10" x14ac:dyDescent="0.25">
      <c r="B6" t="s">
        <v>101</v>
      </c>
      <c r="C6" s="36" t="s">
        <v>105</v>
      </c>
      <c r="D6" s="36" t="s">
        <v>106</v>
      </c>
      <c r="E6" s="35"/>
      <c r="G6" t="s">
        <v>91</v>
      </c>
      <c r="H6" s="36" t="s">
        <v>82</v>
      </c>
      <c r="I6" s="36" t="s">
        <v>110</v>
      </c>
      <c r="J6" s="35" t="s">
        <v>147</v>
      </c>
    </row>
    <row r="7" spans="2:10" x14ac:dyDescent="0.25">
      <c r="B7" t="s">
        <v>102</v>
      </c>
      <c r="C7" s="36" t="s">
        <v>105</v>
      </c>
      <c r="D7" s="36" t="s">
        <v>107</v>
      </c>
      <c r="E7" s="35"/>
      <c r="G7" t="s">
        <v>113</v>
      </c>
      <c r="H7" s="36"/>
      <c r="I7" s="36"/>
      <c r="J7" s="35"/>
    </row>
    <row r="8" spans="2:10" x14ac:dyDescent="0.25">
      <c r="B8" t="s">
        <v>83</v>
      </c>
      <c r="C8" s="36"/>
      <c r="D8" s="36"/>
      <c r="E8" s="35" t="s">
        <v>145</v>
      </c>
      <c r="G8" t="s">
        <v>92</v>
      </c>
      <c r="H8" s="36" t="s">
        <v>112</v>
      </c>
      <c r="I8" s="36" t="s">
        <v>110</v>
      </c>
      <c r="J8" s="35" t="s">
        <v>148</v>
      </c>
    </row>
    <row r="9" spans="2:10" x14ac:dyDescent="0.25">
      <c r="B9" t="s">
        <v>95</v>
      </c>
      <c r="C9" s="36" t="s">
        <v>108</v>
      </c>
      <c r="D9" s="36" t="s">
        <v>109</v>
      </c>
      <c r="E9" s="35"/>
      <c r="G9" t="s">
        <v>114</v>
      </c>
      <c r="H9" s="36" t="s">
        <v>163</v>
      </c>
      <c r="I9" s="36" t="s">
        <v>110</v>
      </c>
      <c r="J9" s="35" t="s">
        <v>148</v>
      </c>
    </row>
    <row r="10" spans="2:10" x14ac:dyDescent="0.25">
      <c r="B10" t="s">
        <v>96</v>
      </c>
      <c r="C10" s="36" t="s">
        <v>111</v>
      </c>
      <c r="D10" s="36" t="s">
        <v>110</v>
      </c>
      <c r="E10" s="35"/>
      <c r="G10" t="s">
        <v>115</v>
      </c>
      <c r="H10" s="36" t="s">
        <v>112</v>
      </c>
      <c r="I10" s="36" t="s">
        <v>110</v>
      </c>
      <c r="J10" s="35" t="s">
        <v>148</v>
      </c>
    </row>
    <row r="11" spans="2:10" x14ac:dyDescent="0.25">
      <c r="B11" t="s">
        <v>84</v>
      </c>
      <c r="C11" s="36" t="s">
        <v>82</v>
      </c>
      <c r="D11" s="36" t="s">
        <v>82</v>
      </c>
      <c r="E11" s="35"/>
      <c r="G11" t="s">
        <v>116</v>
      </c>
      <c r="H11" s="36" t="s">
        <v>112</v>
      </c>
      <c r="I11" s="36" t="s">
        <v>110</v>
      </c>
      <c r="J11" s="35" t="s">
        <v>148</v>
      </c>
    </row>
    <row r="12" spans="2:10" x14ac:dyDescent="0.25">
      <c r="B12" t="s">
        <v>85</v>
      </c>
      <c r="C12" s="36" t="s">
        <v>112</v>
      </c>
      <c r="D12" s="36" t="s">
        <v>82</v>
      </c>
      <c r="E12" s="35"/>
      <c r="G12" t="s">
        <v>117</v>
      </c>
      <c r="H12" s="36"/>
      <c r="I12" s="36"/>
      <c r="J12" s="35"/>
    </row>
    <row r="13" spans="2:10" x14ac:dyDescent="0.25">
      <c r="B13" t="s">
        <v>86</v>
      </c>
      <c r="C13" s="36" t="s">
        <v>112</v>
      </c>
      <c r="D13" s="36" t="s">
        <v>82</v>
      </c>
      <c r="E13" s="35"/>
      <c r="G13" s="49" t="s">
        <v>123</v>
      </c>
      <c r="H13" s="36" t="s">
        <v>150</v>
      </c>
      <c r="I13" s="36" t="s">
        <v>149</v>
      </c>
      <c r="J13" s="35" t="s">
        <v>136</v>
      </c>
    </row>
    <row r="14" spans="2:10" x14ac:dyDescent="0.25">
      <c r="B14" s="38"/>
      <c r="C14" s="36"/>
      <c r="D14" s="36"/>
      <c r="E14" s="35"/>
      <c r="G14" s="49" t="s">
        <v>124</v>
      </c>
      <c r="H14" s="36" t="s">
        <v>152</v>
      </c>
      <c r="I14" s="36" t="s">
        <v>151</v>
      </c>
      <c r="J14" s="35" t="s">
        <v>137</v>
      </c>
    </row>
    <row r="15" spans="2:10" x14ac:dyDescent="0.25">
      <c r="C15" s="36"/>
      <c r="D15" s="36"/>
      <c r="E15" s="35"/>
      <c r="G15" s="49" t="s">
        <v>120</v>
      </c>
      <c r="H15" s="36" t="s">
        <v>154</v>
      </c>
      <c r="I15" s="36" t="s">
        <v>153</v>
      </c>
      <c r="J15" s="35" t="s">
        <v>87</v>
      </c>
    </row>
    <row r="16" spans="2:10" x14ac:dyDescent="0.25">
      <c r="C16" s="36"/>
      <c r="D16" s="36"/>
      <c r="E16" s="35"/>
      <c r="G16" t="s">
        <v>121</v>
      </c>
      <c r="H16" s="36" t="s">
        <v>156</v>
      </c>
      <c r="I16" s="36" t="s">
        <v>155</v>
      </c>
      <c r="J16" s="37" t="s">
        <v>138</v>
      </c>
    </row>
    <row r="17" spans="2:10" x14ac:dyDescent="0.25">
      <c r="C17" s="36"/>
      <c r="D17" s="36"/>
      <c r="E17" s="35"/>
      <c r="G17" t="s">
        <v>118</v>
      </c>
      <c r="H17" s="36" t="s">
        <v>158</v>
      </c>
      <c r="I17" s="36" t="s">
        <v>157</v>
      </c>
      <c r="J17" s="35" t="s">
        <v>139</v>
      </c>
    </row>
    <row r="18" spans="2:10" x14ac:dyDescent="0.25">
      <c r="C18" s="36"/>
      <c r="D18" s="36"/>
      <c r="E18" s="35"/>
      <c r="G18" s="49" t="s">
        <v>122</v>
      </c>
      <c r="H18" s="36" t="s">
        <v>160</v>
      </c>
      <c r="I18" s="36" t="s">
        <v>159</v>
      </c>
      <c r="J18" s="35" t="s">
        <v>140</v>
      </c>
    </row>
    <row r="19" spans="2:10" x14ac:dyDescent="0.25">
      <c r="C19" s="36"/>
      <c r="D19" s="36"/>
      <c r="E19" s="35"/>
      <c r="G19" s="49" t="s">
        <v>119</v>
      </c>
      <c r="H19" s="36" t="s">
        <v>162</v>
      </c>
      <c r="I19" s="36" t="s">
        <v>161</v>
      </c>
      <c r="J19" s="35" t="s">
        <v>141</v>
      </c>
    </row>
    <row r="20" spans="2:10" x14ac:dyDescent="0.25">
      <c r="C20" s="36"/>
      <c r="D20" s="36"/>
      <c r="E20" s="35"/>
      <c r="G20" t="s">
        <v>125</v>
      </c>
      <c r="H20" s="36" t="s">
        <v>130</v>
      </c>
      <c r="I20" s="36" t="s">
        <v>129</v>
      </c>
      <c r="J20" s="35" t="s">
        <v>135</v>
      </c>
    </row>
    <row r="21" spans="2:10" x14ac:dyDescent="0.25">
      <c r="C21" s="36"/>
      <c r="D21" s="36"/>
      <c r="E21" s="35"/>
      <c r="G21" t="s">
        <v>126</v>
      </c>
      <c r="H21" s="36"/>
      <c r="I21" s="36"/>
      <c r="J21" s="35"/>
    </row>
    <row r="22" spans="2:10" x14ac:dyDescent="0.25">
      <c r="C22" s="36"/>
      <c r="D22" s="36"/>
      <c r="E22" s="35"/>
      <c r="G22" t="s">
        <v>127</v>
      </c>
      <c r="H22" s="36" t="s">
        <v>132</v>
      </c>
      <c r="I22" s="36" t="s">
        <v>131</v>
      </c>
      <c r="J22" s="35" t="s">
        <v>142</v>
      </c>
    </row>
    <row r="23" spans="2:10" x14ac:dyDescent="0.25">
      <c r="B23" s="49"/>
      <c r="C23" s="36"/>
      <c r="D23" s="36"/>
      <c r="E23" s="35"/>
      <c r="G23" t="s">
        <v>128</v>
      </c>
      <c r="H23" s="36" t="s">
        <v>134</v>
      </c>
      <c r="I23" s="36" t="s">
        <v>133</v>
      </c>
      <c r="J23" s="35" t="s">
        <v>143</v>
      </c>
    </row>
    <row r="24" spans="2:10" x14ac:dyDescent="0.25">
      <c r="B24" s="49"/>
      <c r="C24" s="36"/>
      <c r="D24" s="36"/>
      <c r="E24" s="35"/>
    </row>
    <row r="25" spans="2:10" x14ac:dyDescent="0.25">
      <c r="B25" s="49"/>
      <c r="C25" s="36"/>
      <c r="D25" s="36"/>
      <c r="E25" s="35"/>
    </row>
    <row r="26" spans="2:10" x14ac:dyDescent="0.25">
      <c r="C26" s="36"/>
      <c r="D26" s="36"/>
      <c r="E26" s="37"/>
    </row>
    <row r="27" spans="2:10" x14ac:dyDescent="0.25">
      <c r="C27" s="36"/>
      <c r="D27" s="36"/>
      <c r="E27" s="35"/>
    </row>
    <row r="28" spans="2:10" x14ac:dyDescent="0.25">
      <c r="B28" s="49"/>
      <c r="C28" s="36"/>
      <c r="D28" s="36"/>
      <c r="E28" s="35"/>
    </row>
    <row r="29" spans="2:10" x14ac:dyDescent="0.25">
      <c r="B29" s="49"/>
      <c r="C29" s="36"/>
      <c r="D29" s="36"/>
      <c r="E29" s="35"/>
    </row>
    <row r="30" spans="2:10" x14ac:dyDescent="0.25">
      <c r="C30" s="36"/>
      <c r="D30" s="36"/>
      <c r="E30" s="35"/>
    </row>
    <row r="31" spans="2:10" x14ac:dyDescent="0.25">
      <c r="C31" s="36"/>
      <c r="D31" s="36"/>
      <c r="E31" s="35"/>
    </row>
    <row r="32" spans="2:10" x14ac:dyDescent="0.25">
      <c r="C32" s="36"/>
      <c r="D32" s="36"/>
      <c r="E32" s="35"/>
    </row>
    <row r="33" spans="2:5" x14ac:dyDescent="0.25">
      <c r="C33" s="36"/>
      <c r="D33" s="36"/>
      <c r="E33" s="35"/>
    </row>
    <row r="34" spans="2:5" x14ac:dyDescent="0.25">
      <c r="C34" s="36"/>
      <c r="D34" s="36"/>
      <c r="E34" s="35"/>
    </row>
    <row r="35" spans="2:5" x14ac:dyDescent="0.25">
      <c r="C35" s="36"/>
      <c r="D35" s="36"/>
      <c r="E35" s="35"/>
    </row>
    <row r="36" spans="2:5" x14ac:dyDescent="0.25">
      <c r="C36" s="36"/>
      <c r="D36" s="36"/>
      <c r="E36" s="35"/>
    </row>
    <row r="37" spans="2:5" x14ac:dyDescent="0.25">
      <c r="C37" s="36"/>
      <c r="D37" s="36"/>
      <c r="E37" s="35"/>
    </row>
    <row r="38" spans="2:5" x14ac:dyDescent="0.25">
      <c r="B38" s="38"/>
      <c r="C38" s="36"/>
      <c r="D38" s="36"/>
      <c r="E38" s="35"/>
    </row>
    <row r="39" spans="2:5" x14ac:dyDescent="0.25">
      <c r="B39" s="38"/>
      <c r="C39" s="36"/>
      <c r="D39" s="36"/>
      <c r="E39" s="35"/>
    </row>
    <row r="40" spans="2:5" x14ac:dyDescent="0.25">
      <c r="B40" s="33"/>
      <c r="C40" s="39"/>
      <c r="D40" s="39"/>
      <c r="E40" s="37"/>
    </row>
    <row r="41" spans="2:5" x14ac:dyDescent="0.25">
      <c r="C41" s="36"/>
      <c r="D41" s="36"/>
      <c r="E41" s="35"/>
    </row>
    <row r="42" spans="2:5" x14ac:dyDescent="0.25">
      <c r="C42" s="36"/>
      <c r="D42" s="36"/>
      <c r="E42" s="37"/>
    </row>
    <row r="43" spans="2:5" x14ac:dyDescent="0.25">
      <c r="C43" s="36"/>
      <c r="D43" s="36"/>
      <c r="E43" s="37"/>
    </row>
    <row r="44" spans="2:5" x14ac:dyDescent="0.25">
      <c r="C44" s="36"/>
      <c r="D44" s="36"/>
      <c r="E44" s="35"/>
    </row>
    <row r="45" spans="2:5" x14ac:dyDescent="0.25">
      <c r="C45" s="36"/>
      <c r="D45" s="36"/>
      <c r="E45" s="35"/>
    </row>
  </sheetData>
  <phoneticPr fontId="6" type="noConversion"/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Wasuwanich, Paul</dc:creator>
  <cp:lastModifiedBy>Wasuwanich, Paul</cp:lastModifiedBy>
  <dcterms:created xsi:type="dcterms:W3CDTF">2025-02-14T20:09:11Z</dcterms:created>
  <dcterms:modified xsi:type="dcterms:W3CDTF">2025-08-11T00:38:00Z</dcterms:modified>
</cp:coreProperties>
</file>