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004_UIBK\Grundpraktikum_1\Experimente\005_Oszilloskop\"/>
    </mc:Choice>
  </mc:AlternateContent>
  <bookViews>
    <workbookView xWindow="0" yWindow="0" windowWidth="23040" windowHeight="8832"/>
  </bookViews>
  <sheets>
    <sheet name="Frequenz-Spannung" sheetId="1" r:id="rId1"/>
    <sheet name="Anstiegsze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H12" i="1" l="1"/>
  <c r="G12" i="1"/>
  <c r="F12" i="1"/>
  <c r="E12" i="1"/>
  <c r="B12" i="1"/>
  <c r="J4" i="1"/>
  <c r="I4" i="1" l="1"/>
  <c r="G4" i="1"/>
  <c r="H4" i="1"/>
  <c r="F4" i="1"/>
  <c r="E4" i="1"/>
  <c r="D4" i="1"/>
  <c r="C4" i="1"/>
  <c r="G5" i="2" l="1"/>
  <c r="G8" i="2"/>
  <c r="F8" i="2"/>
  <c r="F5" i="2"/>
  <c r="D5" i="2"/>
  <c r="C5" i="2"/>
  <c r="B5" i="2"/>
</calcChain>
</file>

<file path=xl/sharedStrings.xml><?xml version="1.0" encoding="utf-8"?>
<sst xmlns="http://schemas.openxmlformats.org/spreadsheetml/2006/main" count="30" uniqueCount="23">
  <si>
    <t>Modus in s/m</t>
  </si>
  <si>
    <t>Faktor x10</t>
  </si>
  <si>
    <t>am Oszilloskop gemessene Anstiegszeit in m</t>
  </si>
  <si>
    <t>error in m</t>
  </si>
  <si>
    <t>Anstiegszeit t_a in s</t>
  </si>
  <si>
    <t>error in s</t>
  </si>
  <si>
    <t>error in ns</t>
  </si>
  <si>
    <t>Anstiegszeit t_a in ns</t>
  </si>
  <si>
    <t>gemessene Strecke in m</t>
  </si>
  <si>
    <t>U_0 in V</t>
  </si>
  <si>
    <t>error in V</t>
  </si>
  <si>
    <t>U_effektiv Vielfachmessgerät in V</t>
  </si>
  <si>
    <t>U_effektiv in V</t>
  </si>
  <si>
    <t>Spannung:</t>
  </si>
  <si>
    <t>Frequenz:</t>
  </si>
  <si>
    <t>Modus in V/m</t>
  </si>
  <si>
    <t>Verwendetes Vielfachmessgerät: 
Agilent U1241B:
Messfehler aus:
https://doc.xdevs.com/doc/HP_Agilent_Keysight/English%20_%202013-03-11%20_%20PDF%202.89%20MB%20U1241-90063%20c20140626%20%5B85%5D.pdf</t>
  </si>
  <si>
    <t>error in Hz</t>
  </si>
  <si>
    <t>f in Hz</t>
  </si>
  <si>
    <t>f Vielfachmessgerät in Hz</t>
  </si>
  <si>
    <t>Generator:</t>
  </si>
  <si>
    <t>Periode in m</t>
  </si>
  <si>
    <t>gemessene Strecke für 4 Perioden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</si>
</sst>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workbookViewId="0">
      <selection activeCell="J12" sqref="J12"/>
    </sheetView>
  </sheetViews>
  <sheetFormatPr baseColWidth="10" defaultRowHeight="14.4" x14ac:dyDescent="0.3"/>
  <cols>
    <col min="1" max="1" width="12.21875" customWidth="1"/>
    <col min="2" max="2" width="12.5546875" customWidth="1"/>
    <col min="3" max="3" width="32.5546875" customWidth="1"/>
    <col min="4" max="4" width="10.5546875" customWidth="1"/>
    <col min="5" max="5" width="11" customWidth="1"/>
    <col min="6" max="6" width="9.33203125" customWidth="1"/>
    <col min="7" max="7" width="13.33203125" customWidth="1"/>
    <col min="8" max="8" width="10.109375" customWidth="1"/>
    <col min="9" max="9" width="29" style="10" customWidth="1"/>
    <col min="10" max="10" width="10.33203125" customWidth="1"/>
    <col min="12" max="12" width="4.109375" customWidth="1"/>
  </cols>
  <sheetData>
    <row r="2" spans="1:15" ht="15" thickBot="1" x14ac:dyDescent="0.35"/>
    <row r="3" spans="1:15" x14ac:dyDescent="0.3">
      <c r="A3" t="s">
        <v>13</v>
      </c>
      <c r="B3" t="s">
        <v>15</v>
      </c>
      <c r="C3" t="s">
        <v>8</v>
      </c>
      <c r="D3" t="s">
        <v>3</v>
      </c>
      <c r="E3" t="s">
        <v>9</v>
      </c>
      <c r="F3" t="s">
        <v>10</v>
      </c>
      <c r="G3" t="s">
        <v>12</v>
      </c>
      <c r="H3" t="s">
        <v>10</v>
      </c>
      <c r="I3" s="10" t="s">
        <v>11</v>
      </c>
      <c r="J3" t="s">
        <v>10</v>
      </c>
      <c r="M3" s="1" t="s">
        <v>16</v>
      </c>
      <c r="N3" s="2"/>
      <c r="O3" s="3"/>
    </row>
    <row r="4" spans="1:15" x14ac:dyDescent="0.3">
      <c r="B4">
        <v>500</v>
      </c>
      <c r="C4">
        <f>0.045</f>
        <v>4.4999999999999998E-2</v>
      </c>
      <c r="D4">
        <f>0.002</f>
        <v>2E-3</v>
      </c>
      <c r="E4">
        <f>B4*C4/2</f>
        <v>11.25</v>
      </c>
      <c r="F4">
        <f>D4*B4/2</f>
        <v>0.5</v>
      </c>
      <c r="G4">
        <f>E4/SQRT(2)</f>
        <v>7.9549512883486591</v>
      </c>
      <c r="H4">
        <f>F4/SQRT(2)</f>
        <v>0.35355339059327373</v>
      </c>
      <c r="I4" s="10">
        <f>7.701</f>
        <v>7.7009999999999996</v>
      </c>
      <c r="J4">
        <f>I4*0.02+0.005</f>
        <v>0.15901999999999999</v>
      </c>
      <c r="M4" s="4"/>
      <c r="N4" s="5"/>
      <c r="O4" s="6"/>
    </row>
    <row r="5" spans="1:15" x14ac:dyDescent="0.3">
      <c r="M5" s="4"/>
      <c r="N5" s="5"/>
      <c r="O5" s="6"/>
    </row>
    <row r="6" spans="1:15" x14ac:dyDescent="0.3">
      <c r="M6" s="4"/>
      <c r="N6" s="5"/>
      <c r="O6" s="6"/>
    </row>
    <row r="7" spans="1:15" x14ac:dyDescent="0.3">
      <c r="M7" s="4"/>
      <c r="N7" s="5"/>
      <c r="O7" s="6"/>
    </row>
    <row r="8" spans="1:15" x14ac:dyDescent="0.3">
      <c r="M8" s="4"/>
      <c r="N8" s="5"/>
      <c r="O8" s="6"/>
    </row>
    <row r="9" spans="1:15" x14ac:dyDescent="0.3">
      <c r="M9" s="4"/>
      <c r="N9" s="5"/>
      <c r="O9" s="6"/>
    </row>
    <row r="10" spans="1:15" x14ac:dyDescent="0.3">
      <c r="M10" s="4"/>
      <c r="N10" s="5"/>
      <c r="O10" s="6"/>
    </row>
    <row r="11" spans="1:15" x14ac:dyDescent="0.3">
      <c r="A11" t="s">
        <v>14</v>
      </c>
      <c r="B11" t="s">
        <v>0</v>
      </c>
      <c r="C11" t="s">
        <v>22</v>
      </c>
      <c r="D11" t="s">
        <v>3</v>
      </c>
      <c r="E11" t="s">
        <v>21</v>
      </c>
      <c r="F11" t="s">
        <v>3</v>
      </c>
      <c r="G11" t="s">
        <v>18</v>
      </c>
      <c r="H11" t="s">
        <v>17</v>
      </c>
      <c r="I11" s="10" t="s">
        <v>19</v>
      </c>
      <c r="J11" t="s">
        <v>17</v>
      </c>
      <c r="K11" t="s">
        <v>20</v>
      </c>
      <c r="M11" s="4"/>
      <c r="N11" s="5"/>
      <c r="O11" s="6"/>
    </row>
    <row r="12" spans="1:15" ht="15" thickBot="1" x14ac:dyDescent="0.35">
      <c r="B12">
        <f>0.05</f>
        <v>0.05</v>
      </c>
      <c r="C12">
        <v>8.1000000000000003E-2</v>
      </c>
      <c r="D12">
        <v>2E-3</v>
      </c>
      <c r="E12">
        <f>C12/4</f>
        <v>2.0250000000000001E-2</v>
      </c>
      <c r="F12">
        <f>D12/2</f>
        <v>1E-3</v>
      </c>
      <c r="G12">
        <f>1/(B12*E12)</f>
        <v>987.65432098765416</v>
      </c>
      <c r="H12">
        <f>G12*1/E12*F12</f>
        <v>48.773052888279217</v>
      </c>
      <c r="I12" s="10">
        <v>1004</v>
      </c>
      <c r="J12">
        <f>I12*0.03%+3</f>
        <v>3.3012000000000001</v>
      </c>
      <c r="K12">
        <v>1004.5</v>
      </c>
      <c r="M12" s="7"/>
      <c r="N12" s="8"/>
      <c r="O12" s="9"/>
    </row>
  </sheetData>
  <mergeCells count="1">
    <mergeCell ref="M3:O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14" sqref="F14"/>
    </sheetView>
  </sheetViews>
  <sheetFormatPr baseColWidth="10" defaultRowHeight="14.4" x14ac:dyDescent="0.3"/>
  <cols>
    <col min="2" max="2" width="14.109375" customWidth="1"/>
    <col min="4" max="4" width="36.5546875" customWidth="1"/>
    <col min="6" max="6" width="18.21875" customWidth="1"/>
  </cols>
  <sheetData>
    <row r="4" spans="2:7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3">
      <c r="B5">
        <f>0.5*10^(-6+2)</f>
        <v>5.0000000000000002E-5</v>
      </c>
      <c r="C5">
        <f>B5/10</f>
        <v>5.0000000000000004E-6</v>
      </c>
      <c r="D5">
        <f>1.8*10^(-2)</f>
        <v>1.8000000000000002E-2</v>
      </c>
      <c r="E5">
        <v>2E-3</v>
      </c>
      <c r="F5">
        <f>C5*D5</f>
        <v>9.0000000000000012E-8</v>
      </c>
      <c r="G5">
        <f>C5*E5</f>
        <v>1E-8</v>
      </c>
    </row>
    <row r="7" spans="2:7" x14ac:dyDescent="0.3">
      <c r="F7" t="s">
        <v>7</v>
      </c>
      <c r="G7" t="s">
        <v>6</v>
      </c>
    </row>
    <row r="8" spans="2:7" x14ac:dyDescent="0.3">
      <c r="F8">
        <f>F5*10^9</f>
        <v>90.000000000000014</v>
      </c>
      <c r="G8">
        <f>G5*10^9</f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Frequenz-Spannung</vt:lpstr>
      <vt:lpstr>Anstiegszeit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2018-12-08T21:34:56Z</dcterms:created>
  <dcterms:modified xsi:type="dcterms:W3CDTF">2018-12-08T22:22:29Z</dcterms:modified>
</cp:coreProperties>
</file>