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e Calvanese\Uni\Grundpraktikum\Versuch7\datasets\"/>
    </mc:Choice>
  </mc:AlternateContent>
  <xr:revisionPtr revIDLastSave="0" documentId="10_ncr:100000_{50D28A72-600E-4BEC-B8A0-3BEBED6B7E29}" xr6:coauthVersionLast="31" xr6:coauthVersionMax="31" xr10:uidLastSave="{00000000-0000-0000-0000-000000000000}"/>
  <bookViews>
    <workbookView xWindow="0" yWindow="0" windowWidth="22296" windowHeight="8268" activeTab="1" xr2:uid="{6FB3F139-42FE-4D7A-811B-4AF99DA3128D}"/>
  </bookViews>
  <sheets>
    <sheet name="Volume" sheetId="1" r:id="rId1"/>
    <sheet name="Concentration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J7" i="2"/>
  <c r="J6" i="2"/>
  <c r="J5" i="2"/>
  <c r="J4" i="2"/>
  <c r="J3" i="2"/>
  <c r="J2" i="2"/>
  <c r="F2" i="1"/>
  <c r="F3" i="1"/>
  <c r="K4" i="2"/>
  <c r="K5" i="2" s="1"/>
  <c r="K6" i="2" s="1"/>
  <c r="K7" i="2" s="1"/>
  <c r="L3" i="2"/>
  <c r="L4" i="2" s="1"/>
  <c r="L5" i="2" s="1"/>
  <c r="L6" i="2" s="1"/>
  <c r="L7" i="2" s="1"/>
  <c r="K3" i="2"/>
  <c r="G3" i="1"/>
  <c r="E2" i="1"/>
  <c r="G4" i="1"/>
  <c r="G5" i="1" s="1"/>
  <c r="E5" i="1" s="1"/>
  <c r="H3" i="1"/>
  <c r="H4" i="1" s="1"/>
  <c r="H5" i="1" s="1"/>
  <c r="H6" i="1" s="1"/>
  <c r="H7" i="1" s="1"/>
  <c r="I7" i="2"/>
  <c r="I6" i="2"/>
  <c r="I5" i="2"/>
  <c r="I4" i="2"/>
  <c r="I2" i="2"/>
  <c r="H3" i="2"/>
  <c r="H4" i="2" s="1"/>
  <c r="H5" i="2" s="1"/>
  <c r="H6" i="2" s="1"/>
  <c r="G7" i="2"/>
  <c r="G6" i="2"/>
  <c r="G5" i="2"/>
  <c r="G4" i="2"/>
  <c r="G3" i="2"/>
  <c r="G2" i="2"/>
  <c r="F4" i="2"/>
  <c r="F5" i="2" s="1"/>
  <c r="F6" i="2" s="1"/>
  <c r="F7" i="2" s="1"/>
  <c r="F3" i="2"/>
  <c r="B4" i="2"/>
  <c r="B5" i="2" s="1"/>
  <c r="B6" i="2" s="1"/>
  <c r="B7" i="2" s="1"/>
  <c r="B3" i="2"/>
  <c r="D4" i="2"/>
  <c r="D5" i="2" s="1"/>
  <c r="D6" i="2" s="1"/>
  <c r="D7" i="2" s="1"/>
  <c r="D3" i="2"/>
  <c r="B4" i="1"/>
  <c r="B5" i="1" s="1"/>
  <c r="B6" i="1" s="1"/>
  <c r="B7" i="1" s="1"/>
  <c r="D4" i="1"/>
  <c r="D5" i="1" s="1"/>
  <c r="D6" i="1" s="1"/>
  <c r="D7" i="1" s="1"/>
  <c r="D3" i="1"/>
  <c r="E3" i="1" l="1"/>
  <c r="E4" i="1"/>
  <c r="G6" i="1"/>
  <c r="E6" i="1" s="1"/>
  <c r="F5" i="1"/>
  <c r="F4" i="1"/>
  <c r="G7" i="1" l="1"/>
  <c r="E7" i="1" s="1"/>
  <c r="F6" i="1"/>
  <c r="F7" i="1" l="1"/>
</calcChain>
</file>

<file path=xl/sharedStrings.xml><?xml version="1.0" encoding="utf-8"?>
<sst xmlns="http://schemas.openxmlformats.org/spreadsheetml/2006/main" count="20" uniqueCount="12">
  <si>
    <t>vol</t>
  </si>
  <si>
    <t>rot</t>
  </si>
  <si>
    <t>vol_err</t>
  </si>
  <si>
    <t>rot_err</t>
  </si>
  <si>
    <t>dumped</t>
  </si>
  <si>
    <t>dumped_err</t>
  </si>
  <si>
    <t>conc</t>
  </si>
  <si>
    <t>conc_err</t>
  </si>
  <si>
    <t>len</t>
  </si>
  <si>
    <t>len_err</t>
  </si>
  <si>
    <t>diam</t>
  </si>
  <si>
    <t>diam_err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</si>
</sst>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F251E-09BF-44F4-938B-CD2E9CF0540C}">
  <dimension ref="A1:H7"/>
  <sheetViews>
    <sheetView workbookViewId="0"/>
  </sheetViews>
  <sheetFormatPr defaultRowHeight="14.4" x14ac:dyDescent="0.3"/>
  <sheetData>
    <row r="1" spans="1:8" x14ac:dyDescent="0.3">
      <c r="A1" t="s">
        <v>0</v>
      </c>
      <c r="B1" t="s">
        <v>2</v>
      </c>
      <c r="C1" t="s">
        <v>1</v>
      </c>
      <c r="D1" t="s">
        <v>3</v>
      </c>
      <c r="E1" t="s">
        <v>8</v>
      </c>
      <c r="F1" t="s">
        <v>9</v>
      </c>
      <c r="G1" t="s">
        <v>10</v>
      </c>
      <c r="H1" t="s">
        <v>11</v>
      </c>
    </row>
    <row r="2" spans="1:8" x14ac:dyDescent="0.3">
      <c r="A2">
        <v>0</v>
      </c>
      <c r="B2">
        <v>0</v>
      </c>
      <c r="C2">
        <v>0</v>
      </c>
      <c r="D2">
        <v>2</v>
      </c>
      <c r="E2">
        <f>A2/(G2^2)</f>
        <v>0</v>
      </c>
      <c r="F2">
        <f>SQRT((4*(A2*H2)^2+(G2*B2)^2)/G2^6)</f>
        <v>0</v>
      </c>
      <c r="G2">
        <v>2.59</v>
      </c>
      <c r="H2">
        <v>0.01</v>
      </c>
    </row>
    <row r="3" spans="1:8" x14ac:dyDescent="0.3">
      <c r="A3">
        <v>20</v>
      </c>
      <c r="B3">
        <v>1</v>
      </c>
      <c r="C3">
        <v>9</v>
      </c>
      <c r="D3">
        <f>D2</f>
        <v>2</v>
      </c>
      <c r="E3">
        <f>A3/(G3^2)</f>
        <v>2.9814701629373448</v>
      </c>
      <c r="F3">
        <f>SQRT((4*(A3*H3)^2+(G3*B3)^2)/G3^6)</f>
        <v>0.15084086447587455</v>
      </c>
      <c r="G3">
        <f>G2</f>
        <v>2.59</v>
      </c>
      <c r="H3">
        <f t="shared" ref="H3:H7" si="0">H2</f>
        <v>0.01</v>
      </c>
    </row>
    <row r="4" spans="1:8" x14ac:dyDescent="0.3">
      <c r="A4">
        <v>40</v>
      </c>
      <c r="B4">
        <f>B3</f>
        <v>1</v>
      </c>
      <c r="C4">
        <v>19</v>
      </c>
      <c r="D4">
        <f t="shared" ref="D4:D7" si="1">D3</f>
        <v>2</v>
      </c>
      <c r="E4">
        <f>A4/(G4^2)</f>
        <v>5.9629403258746896</v>
      </c>
      <c r="F4">
        <f t="shared" ref="F3:F7" si="2">SQRT((4*(A4*H4)^2+(G4*B4)^2)/G4^6)</f>
        <v>0.15602286079185421</v>
      </c>
      <c r="G4">
        <f t="shared" ref="G4:G7" si="3">G3</f>
        <v>2.59</v>
      </c>
      <c r="H4">
        <f t="shared" si="0"/>
        <v>0.01</v>
      </c>
    </row>
    <row r="5" spans="1:8" x14ac:dyDescent="0.3">
      <c r="A5">
        <v>60</v>
      </c>
      <c r="B5">
        <f t="shared" ref="B5:B7" si="4">B4</f>
        <v>1</v>
      </c>
      <c r="C5">
        <v>28</v>
      </c>
      <c r="D5">
        <f t="shared" si="1"/>
        <v>2</v>
      </c>
      <c r="E5">
        <f>A5/(G5^2)</f>
        <v>8.9444104888120339</v>
      </c>
      <c r="F5">
        <f t="shared" si="2"/>
        <v>0.16429671607414922</v>
      </c>
      <c r="G5">
        <f t="shared" si="3"/>
        <v>2.59</v>
      </c>
      <c r="H5">
        <f t="shared" si="0"/>
        <v>0.01</v>
      </c>
    </row>
    <row r="6" spans="1:8" x14ac:dyDescent="0.3">
      <c r="A6">
        <v>80</v>
      </c>
      <c r="B6">
        <f t="shared" si="4"/>
        <v>1</v>
      </c>
      <c r="C6">
        <v>39</v>
      </c>
      <c r="D6">
        <f t="shared" si="1"/>
        <v>2</v>
      </c>
      <c r="E6">
        <f>A6/(G6^2)</f>
        <v>11.925880651749379</v>
      </c>
      <c r="F6">
        <f t="shared" si="2"/>
        <v>0.1752249978315166</v>
      </c>
      <c r="G6">
        <f t="shared" si="3"/>
        <v>2.59</v>
      </c>
      <c r="H6">
        <f t="shared" si="0"/>
        <v>0.01</v>
      </c>
    </row>
    <row r="7" spans="1:8" x14ac:dyDescent="0.3">
      <c r="A7">
        <v>100</v>
      </c>
      <c r="B7">
        <f t="shared" si="4"/>
        <v>1</v>
      </c>
      <c r="C7">
        <v>48</v>
      </c>
      <c r="D7">
        <f t="shared" si="1"/>
        <v>2</v>
      </c>
      <c r="E7">
        <f>A7/(G7^2)</f>
        <v>14.907350814686724</v>
      </c>
      <c r="F7">
        <f t="shared" si="2"/>
        <v>0.18834622360586498</v>
      </c>
      <c r="G7">
        <f t="shared" si="3"/>
        <v>2.59</v>
      </c>
      <c r="H7">
        <f t="shared" si="0"/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00AA2-7103-412A-A10F-AE7A003C9E6E}">
  <dimension ref="A1:L7"/>
  <sheetViews>
    <sheetView tabSelected="1" workbookViewId="0">
      <selection activeCell="G6" sqref="G6"/>
    </sheetView>
  </sheetViews>
  <sheetFormatPr defaultRowHeight="14.4" x14ac:dyDescent="0.3"/>
  <cols>
    <col min="2" max="2" width="11.5546875" customWidth="1"/>
    <col min="3" max="4" width="8.88671875" customWidth="1"/>
  </cols>
  <sheetData>
    <row r="1" spans="1:12" x14ac:dyDescent="0.3">
      <c r="A1" t="s">
        <v>4</v>
      </c>
      <c r="B1" t="s">
        <v>5</v>
      </c>
      <c r="C1" t="s">
        <v>0</v>
      </c>
      <c r="D1" t="s">
        <v>2</v>
      </c>
      <c r="E1" t="s">
        <v>1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0</v>
      </c>
      <c r="B2">
        <v>1</v>
      </c>
      <c r="C2">
        <v>100</v>
      </c>
      <c r="D2">
        <v>1</v>
      </c>
      <c r="E2">
        <v>48</v>
      </c>
      <c r="F2">
        <v>2</v>
      </c>
      <c r="G2">
        <f>200/0.53</f>
        <v>377.35849056603774</v>
      </c>
      <c r="H2">
        <v>5</v>
      </c>
      <c r="I2">
        <f>C2/(2.59^2)</f>
        <v>14.907350814686724</v>
      </c>
      <c r="J2">
        <f>SQRT((4*(C2*L2)^2+(K2*D2)^2)/K2^6)</f>
        <v>0.18834622360586498</v>
      </c>
      <c r="K2">
        <v>2.59</v>
      </c>
      <c r="L2">
        <v>0.01</v>
      </c>
    </row>
    <row r="3" spans="1:12" x14ac:dyDescent="0.3">
      <c r="A3">
        <v>20</v>
      </c>
      <c r="B3">
        <f>B2</f>
        <v>1</v>
      </c>
      <c r="C3">
        <v>99</v>
      </c>
      <c r="D3">
        <f>D2</f>
        <v>1</v>
      </c>
      <c r="E3">
        <v>38</v>
      </c>
      <c r="F3">
        <f>F2</f>
        <v>2</v>
      </c>
      <c r="G3">
        <f>G2*(C2-A3)/C3</f>
        <v>304.9361539927578</v>
      </c>
      <c r="H3">
        <f>G2/G3*H2</f>
        <v>6.1874999999999991</v>
      </c>
      <c r="I3">
        <f>C3/(2.59^2)</f>
        <v>14.758277306539856</v>
      </c>
      <c r="J3">
        <f t="shared" ref="J3:J7" si="0">SQRT((4*(C3*L3)^2+(K3*D3)^2)/K3^6)</f>
        <v>0.18764487017553796</v>
      </c>
      <c r="K3">
        <f>K2</f>
        <v>2.59</v>
      </c>
      <c r="L3">
        <f t="shared" ref="L3:L7" si="1">L2</f>
        <v>0.01</v>
      </c>
    </row>
    <row r="4" spans="1:12" x14ac:dyDescent="0.3">
      <c r="A4">
        <v>20</v>
      </c>
      <c r="B4">
        <f t="shared" ref="B4:B7" si="2">B3</f>
        <v>1</v>
      </c>
      <c r="C4">
        <v>101</v>
      </c>
      <c r="D4">
        <f t="shared" ref="D4:D7" si="3">D3</f>
        <v>1</v>
      </c>
      <c r="E4">
        <v>30</v>
      </c>
      <c r="F4">
        <f t="shared" ref="F4:F7" si="4">F3</f>
        <v>2</v>
      </c>
      <c r="G4">
        <f>G3*(C3-A4)/C4</f>
        <v>238.51441747948382</v>
      </c>
      <c r="H4">
        <f>G3/G4*H3</f>
        <v>7.9106012658227831</v>
      </c>
      <c r="I4">
        <f t="shared" ref="I3:I7" si="5">C4/(2.59^2)</f>
        <v>15.056424322833591</v>
      </c>
      <c r="J4">
        <f t="shared" si="0"/>
        <v>0.18905198456458888</v>
      </c>
      <c r="K4">
        <f t="shared" ref="K4:K7" si="6">K3</f>
        <v>2.59</v>
      </c>
      <c r="L4">
        <f t="shared" si="1"/>
        <v>0.01</v>
      </c>
    </row>
    <row r="5" spans="1:12" x14ac:dyDescent="0.3">
      <c r="A5">
        <v>28</v>
      </c>
      <c r="B5">
        <f t="shared" si="2"/>
        <v>1</v>
      </c>
      <c r="C5">
        <v>100</v>
      </c>
      <c r="D5">
        <f t="shared" si="3"/>
        <v>1</v>
      </c>
      <c r="E5">
        <v>22</v>
      </c>
      <c r="F5">
        <f t="shared" si="4"/>
        <v>2</v>
      </c>
      <c r="G5">
        <f>G4*(C4-A5)/C5</f>
        <v>174.11552476002319</v>
      </c>
      <c r="H5">
        <f>G4/G5*H4</f>
        <v>10.836440090168196</v>
      </c>
      <c r="I5">
        <f t="shared" si="5"/>
        <v>14.907350814686724</v>
      </c>
      <c r="J5">
        <f t="shared" si="0"/>
        <v>0.18834622360586498</v>
      </c>
      <c r="K5">
        <f t="shared" si="6"/>
        <v>2.59</v>
      </c>
      <c r="L5">
        <f t="shared" si="1"/>
        <v>0.01</v>
      </c>
    </row>
    <row r="6" spans="1:12" x14ac:dyDescent="0.3">
      <c r="A6">
        <v>31</v>
      </c>
      <c r="B6">
        <f t="shared" si="2"/>
        <v>1</v>
      </c>
      <c r="C6">
        <v>100</v>
      </c>
      <c r="D6">
        <f t="shared" si="3"/>
        <v>1</v>
      </c>
      <c r="E6">
        <v>14</v>
      </c>
      <c r="F6">
        <f t="shared" si="4"/>
        <v>2</v>
      </c>
      <c r="G6">
        <f>G5*(C5-A6)/C6</f>
        <v>120.139712084416</v>
      </c>
      <c r="H6">
        <f>G5/G6*H5</f>
        <v>15.704985637924922</v>
      </c>
      <c r="I6">
        <f t="shared" si="5"/>
        <v>14.907350814686724</v>
      </c>
      <c r="J6">
        <f t="shared" si="0"/>
        <v>0.18834622360586498</v>
      </c>
      <c r="K6">
        <f t="shared" si="6"/>
        <v>2.59</v>
      </c>
      <c r="L6">
        <f t="shared" si="1"/>
        <v>0.01</v>
      </c>
    </row>
    <row r="7" spans="1:12" x14ac:dyDescent="0.3">
      <c r="A7">
        <v>100</v>
      </c>
      <c r="B7">
        <f t="shared" si="2"/>
        <v>1</v>
      </c>
      <c r="C7">
        <v>100</v>
      </c>
      <c r="D7">
        <f t="shared" si="3"/>
        <v>1</v>
      </c>
      <c r="E7">
        <v>0</v>
      </c>
      <c r="F7">
        <f t="shared" si="4"/>
        <v>2</v>
      </c>
      <c r="G7">
        <f>G6*(C6-A7)/C7</f>
        <v>0</v>
      </c>
      <c r="H7">
        <v>0</v>
      </c>
      <c r="I7">
        <f t="shared" si="5"/>
        <v>14.907350814686724</v>
      </c>
      <c r="J7">
        <f t="shared" si="0"/>
        <v>0.18834622360586498</v>
      </c>
      <c r="K7">
        <f t="shared" si="6"/>
        <v>2.59</v>
      </c>
      <c r="L7">
        <f t="shared" si="1"/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Volume</vt:lpstr>
      <vt:lpstr>Concentration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Calvanese</dc:creator>
  <cp:lastModifiedBy>Michele Calvanese</cp:lastModifiedBy>
  <dcterms:created xsi:type="dcterms:W3CDTF">2018-12-16T16:56:37Z</dcterms:created>
  <dcterms:modified xsi:type="dcterms:W3CDTF">2018-12-16T17:38:10Z</dcterms:modified>
</cp:coreProperties>
</file>