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004_UIBK\Grundpraktikum_1\Experimente\005_Oszilloskop\"/>
    </mc:Choice>
  </mc:AlternateContent>
  <bookViews>
    <workbookView xWindow="0" yWindow="0" windowWidth="23040" windowHeight="8832" activeTab="1"/>
  </bookViews>
  <sheets>
    <sheet name="RC-Kombination" sheetId="1" r:id="rId1"/>
    <sheet name="RL-Kombin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3" i="2"/>
  <c r="K11" i="2"/>
  <c r="J12" i="2"/>
  <c r="J13" i="2"/>
  <c r="J11" i="2"/>
  <c r="K13" i="1"/>
  <c r="K14" i="1"/>
  <c r="K12" i="1"/>
  <c r="J13" i="1"/>
  <c r="J14" i="1"/>
  <c r="J12" i="1"/>
  <c r="H4" i="2"/>
  <c r="H5" i="2"/>
  <c r="H3" i="2"/>
  <c r="G4" i="2"/>
  <c r="G5" i="2"/>
  <c r="G3" i="2"/>
  <c r="F4" i="2"/>
  <c r="F5" i="2"/>
  <c r="F3" i="2"/>
  <c r="L13" i="2"/>
  <c r="M13" i="2" s="1"/>
  <c r="L12" i="2"/>
  <c r="M12" i="2" s="1"/>
  <c r="L11" i="2"/>
  <c r="M11" i="2" s="1"/>
  <c r="E5" i="2"/>
  <c r="E4" i="2"/>
  <c r="E3" i="2"/>
  <c r="M13" i="1"/>
  <c r="M14" i="1"/>
  <c r="M12" i="1"/>
  <c r="L13" i="1"/>
  <c r="L14" i="1"/>
  <c r="L12" i="1"/>
  <c r="K5" i="1"/>
  <c r="M5" i="1" s="1"/>
  <c r="K6" i="1"/>
  <c r="M6" i="1" s="1"/>
  <c r="K4" i="1"/>
  <c r="M4" i="1" s="1"/>
  <c r="L5" i="1"/>
  <c r="L6" i="1"/>
  <c r="L4" i="1"/>
  <c r="J5" i="1"/>
  <c r="J6" i="1"/>
  <c r="J4" i="1"/>
  <c r="E5" i="1"/>
  <c r="E6" i="1"/>
  <c r="E4" i="1"/>
  <c r="I5" i="1"/>
  <c r="I6" i="1"/>
  <c r="H4" i="1"/>
  <c r="J5" i="2" l="1"/>
  <c r="L5" i="2" s="1"/>
  <c r="I5" i="2"/>
  <c r="K5" i="2" s="1"/>
  <c r="M5" i="2" s="1"/>
  <c r="J3" i="2"/>
  <c r="L3" i="2" s="1"/>
  <c r="I4" i="2"/>
  <c r="K4" i="2" s="1"/>
  <c r="M4" i="2" s="1"/>
  <c r="I3" i="2"/>
  <c r="K3" i="2" s="1"/>
  <c r="M3" i="2" s="1"/>
  <c r="J4" i="2"/>
  <c r="L4" i="2" s="1"/>
  <c r="I4" i="1"/>
  <c r="H5" i="1"/>
  <c r="H6" i="1"/>
  <c r="G5" i="1" l="1"/>
  <c r="G6" i="1"/>
  <c r="G4" i="1"/>
  <c r="F6" i="1"/>
  <c r="F5" i="1"/>
  <c r="F4" i="1"/>
</calcChain>
</file>

<file path=xl/sharedStrings.xml><?xml version="1.0" encoding="utf-8"?>
<sst xmlns="http://schemas.openxmlformats.org/spreadsheetml/2006/main" count="44" uniqueCount="23">
  <si>
    <t>f in Hz</t>
  </si>
  <si>
    <t>er f in Hz</t>
  </si>
  <si>
    <t>phi in Kästchen</t>
  </si>
  <si>
    <t>er Phi Kästchen</t>
  </si>
  <si>
    <t>T in Kästchen</t>
  </si>
  <si>
    <t>er T in Kästchen</t>
  </si>
  <si>
    <t>R in Ohm</t>
  </si>
  <si>
    <t>er R in Ohm</t>
  </si>
  <si>
    <t>C in F</t>
  </si>
  <si>
    <t>er C in F</t>
  </si>
  <si>
    <t>Experiment:</t>
  </si>
  <si>
    <t>X_C in Ohm</t>
  </si>
  <si>
    <t>er X_C in Ohm</t>
  </si>
  <si>
    <t>Theorie:</t>
  </si>
  <si>
    <t>Phi in Grad</t>
  </si>
  <si>
    <t>Phi in rad</t>
  </si>
  <si>
    <t>er Phi in rad</t>
  </si>
  <si>
    <t>er Phi in Grad</t>
  </si>
  <si>
    <t>L in H</t>
  </si>
  <si>
    <t>er L in H</t>
  </si>
  <si>
    <t>X_L in Ohm</t>
  </si>
  <si>
    <t>er X_L in Ohm</t>
  </si>
  <si>
    <t>er Phi in Kästchen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</si>
</sst>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J12" sqref="J12"/>
    </sheetView>
  </sheetViews>
  <sheetFormatPr baseColWidth="10" defaultRowHeight="14.4" x14ac:dyDescent="0.3"/>
  <cols>
    <col min="2" max="2" width="10.5546875" customWidth="1"/>
    <col min="3" max="3" width="10.44140625" customWidth="1"/>
    <col min="4" max="4" width="14" customWidth="1"/>
    <col min="5" max="5" width="13.88671875" customWidth="1"/>
    <col min="6" max="6" width="12.6640625" customWidth="1"/>
    <col min="7" max="7" width="15.21875" customWidth="1"/>
    <col min="8" max="9" width="13.6640625" customWidth="1"/>
    <col min="10" max="10" width="15.33203125" customWidth="1"/>
    <col min="11" max="11" width="10.5546875" customWidth="1"/>
    <col min="12" max="12" width="16.77734375" customWidth="1"/>
    <col min="13" max="13" width="13.88671875" customWidth="1"/>
    <col min="14" max="14" width="14.88671875" customWidth="1"/>
  </cols>
  <sheetData>
    <row r="2" spans="1:13" ht="15" thickBot="1" x14ac:dyDescent="0.35"/>
    <row r="3" spans="1:13" x14ac:dyDescent="0.3">
      <c r="C3" s="1" t="s">
        <v>13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11</v>
      </c>
      <c r="I3" s="2" t="s">
        <v>12</v>
      </c>
      <c r="J3" s="2" t="s">
        <v>15</v>
      </c>
      <c r="K3" s="2" t="s">
        <v>16</v>
      </c>
      <c r="L3" s="2" t="s">
        <v>14</v>
      </c>
      <c r="M3" s="3" t="s">
        <v>17</v>
      </c>
    </row>
    <row r="4" spans="1:13" x14ac:dyDescent="0.3">
      <c r="C4" s="4"/>
      <c r="D4" s="5">
        <v>10080</v>
      </c>
      <c r="E4" s="5">
        <f>0.003*D4+30</f>
        <v>60.24</v>
      </c>
      <c r="F4" s="5">
        <f>0.337*10^(-6)</f>
        <v>3.3700000000000001E-7</v>
      </c>
      <c r="G4" s="5">
        <f>5*10^(-9)</f>
        <v>5.0000000000000001E-9</v>
      </c>
      <c r="H4" s="5">
        <f>1/(PI()*2*A8*F4)</f>
        <v>443.9460996491926</v>
      </c>
      <c r="I4" s="5">
        <f>H4*SQRT((G4/F4)^2+(B8/A8)^2)</f>
        <v>6.5999444082555314</v>
      </c>
      <c r="J4" s="5">
        <f>ATAN(H4/D4)</f>
        <v>4.4013828303230966E-2</v>
      </c>
      <c r="K4" s="5">
        <f>SQRT((D4/(D4^2+H4^2)*I4)^2+(H4/(H4^2+D4^2)*E4)^2)</f>
        <v>7.0431279630447647E-4</v>
      </c>
      <c r="L4" s="5">
        <f>J4/(2*PI())*360</f>
        <v>2.5218066019885836</v>
      </c>
      <c r="M4" s="6">
        <f>K4/(2*PI())*360</f>
        <v>4.035415068530375E-2</v>
      </c>
    </row>
    <row r="5" spans="1:13" x14ac:dyDescent="0.3">
      <c r="C5" s="4"/>
      <c r="D5" s="5">
        <v>10080</v>
      </c>
      <c r="E5" s="5">
        <f t="shared" ref="E5:E6" si="0">0.003*D5+30</f>
        <v>60.24</v>
      </c>
      <c r="F5" s="5">
        <f t="shared" ref="F5:F6" si="1">0.337*10^(-6)</f>
        <v>3.3700000000000001E-7</v>
      </c>
      <c r="G5" s="5">
        <f t="shared" ref="G5:G6" si="2">5*10^(-9)</f>
        <v>5.0000000000000001E-9</v>
      </c>
      <c r="H5" s="5">
        <f t="shared" ref="H5:H6" si="3">1/(PI()*2*$A9*F5)</f>
        <v>2259.6644057742155</v>
      </c>
      <c r="I5" s="5">
        <f t="shared" ref="I5:I6" si="4">H5*SQRT((G5/F5)^2+(B9/A9)^2)</f>
        <v>35.226402788578902</v>
      </c>
      <c r="J5" s="5">
        <f t="shared" ref="J5:J6" si="5">ATAN(H5/D5)</f>
        <v>0.22052720601148232</v>
      </c>
      <c r="K5" s="5">
        <f t="shared" ref="K5:K6" si="6">SQRT((D5/(D5^2+H5^2)*I5)^2+(H5/(H5^2+D5^2)*E5)^2)</f>
        <v>3.5635905920174201E-3</v>
      </c>
      <c r="L5" s="5">
        <f t="shared" ref="L5:M6" si="7">J5/(2*PI())*360</f>
        <v>12.635278172269974</v>
      </c>
      <c r="M5" s="6">
        <f t="shared" si="7"/>
        <v>0.2041787008351246</v>
      </c>
    </row>
    <row r="6" spans="1:13" ht="15" thickBot="1" x14ac:dyDescent="0.35">
      <c r="C6" s="7"/>
      <c r="D6" s="8">
        <v>10080</v>
      </c>
      <c r="E6" s="8">
        <f t="shared" si="0"/>
        <v>60.24</v>
      </c>
      <c r="F6" s="8">
        <f t="shared" si="1"/>
        <v>3.3700000000000001E-7</v>
      </c>
      <c r="G6" s="8">
        <f t="shared" si="2"/>
        <v>5.0000000000000001E-9</v>
      </c>
      <c r="H6" s="8">
        <f t="shared" si="3"/>
        <v>241.81764506237124</v>
      </c>
      <c r="I6" s="8">
        <f t="shared" si="4"/>
        <v>3.5899348040586925</v>
      </c>
      <c r="J6" s="8">
        <f t="shared" si="5"/>
        <v>2.3985245175199649E-2</v>
      </c>
      <c r="K6" s="8">
        <f t="shared" si="6"/>
        <v>3.8369730923067954E-4</v>
      </c>
      <c r="L6" s="8">
        <f t="shared" si="7"/>
        <v>1.3742533191254607</v>
      </c>
      <c r="M6" s="9">
        <f t="shared" si="7"/>
        <v>2.1984236429443981E-2</v>
      </c>
    </row>
    <row r="7" spans="1:13" x14ac:dyDescent="0.3">
      <c r="A7" t="s">
        <v>0</v>
      </c>
      <c r="B7" t="s">
        <v>1</v>
      </c>
    </row>
    <row r="8" spans="1:13" x14ac:dyDescent="0.3">
      <c r="A8">
        <v>1063.8</v>
      </c>
      <c r="B8">
        <v>1</v>
      </c>
    </row>
    <row r="9" spans="1:13" x14ac:dyDescent="0.3">
      <c r="A9">
        <v>209</v>
      </c>
      <c r="B9">
        <v>1</v>
      </c>
    </row>
    <row r="10" spans="1:13" ht="15" thickBot="1" x14ac:dyDescent="0.35">
      <c r="A10">
        <v>1953</v>
      </c>
      <c r="B10">
        <v>1</v>
      </c>
    </row>
    <row r="11" spans="1:13" x14ac:dyDescent="0.3">
      <c r="C11" s="1" t="s">
        <v>10</v>
      </c>
      <c r="D11" s="2" t="s">
        <v>2</v>
      </c>
      <c r="E11" s="2" t="s">
        <v>22</v>
      </c>
      <c r="F11" s="2" t="s">
        <v>4</v>
      </c>
      <c r="G11" s="2" t="s">
        <v>5</v>
      </c>
      <c r="H11" s="2"/>
      <c r="I11" s="2"/>
      <c r="J11" s="2" t="s">
        <v>15</v>
      </c>
      <c r="K11" s="2" t="s">
        <v>16</v>
      </c>
      <c r="L11" s="2" t="s">
        <v>14</v>
      </c>
      <c r="M11" s="3" t="s">
        <v>17</v>
      </c>
    </row>
    <row r="12" spans="1:13" x14ac:dyDescent="0.3">
      <c r="C12" s="4"/>
      <c r="D12" s="5">
        <v>1.1000000000000001</v>
      </c>
      <c r="E12" s="5">
        <v>0.1</v>
      </c>
      <c r="F12" s="5">
        <v>4</v>
      </c>
      <c r="G12" s="5">
        <v>0.1</v>
      </c>
      <c r="H12" s="5"/>
      <c r="I12" s="5"/>
      <c r="J12" s="5">
        <f>L12/360*2*PI()</f>
        <v>1.7278759594743864</v>
      </c>
      <c r="K12" s="5">
        <f>M12/360*2*PI()</f>
        <v>0.16291096674197339</v>
      </c>
      <c r="L12" s="5">
        <f>D12/F12*360</f>
        <v>99.000000000000014</v>
      </c>
      <c r="M12" s="6">
        <f>L12*SQRT((E12/D12)^2+(G12/F12)^2)</f>
        <v>9.3341108307111949</v>
      </c>
    </row>
    <row r="13" spans="1:13" x14ac:dyDescent="0.3">
      <c r="C13" s="4"/>
      <c r="D13" s="5">
        <v>1.1499999999999999</v>
      </c>
      <c r="E13" s="5">
        <v>0.1</v>
      </c>
      <c r="F13" s="5">
        <v>4</v>
      </c>
      <c r="G13" s="5">
        <v>0.1</v>
      </c>
      <c r="H13" s="5"/>
      <c r="I13" s="5"/>
      <c r="J13" s="5">
        <f t="shared" ref="J13:J14" si="8">L13/360*2*PI()</f>
        <v>1.8064157758141308</v>
      </c>
      <c r="K13" s="5">
        <f t="shared" ref="K13:K14" si="9">M13/360*2*PI()</f>
        <v>0.16344256552277703</v>
      </c>
      <c r="L13" s="5">
        <f t="shared" ref="L13:L14" si="10">D13/F13*360</f>
        <v>103.49999999999999</v>
      </c>
      <c r="M13" s="6">
        <f t="shared" ref="M13:M14" si="11">L13*SQRT((E13/D13)^2+(G13/F13)^2)</f>
        <v>9.364569197245542</v>
      </c>
    </row>
    <row r="14" spans="1:13" ht="15" thickBot="1" x14ac:dyDescent="0.35">
      <c r="C14" s="7"/>
      <c r="D14" s="8">
        <v>1</v>
      </c>
      <c r="E14" s="8">
        <v>0.1</v>
      </c>
      <c r="F14" s="8">
        <v>4</v>
      </c>
      <c r="G14" s="8">
        <v>0.1</v>
      </c>
      <c r="H14" s="8"/>
      <c r="I14" s="8"/>
      <c r="J14" s="8">
        <f t="shared" si="8"/>
        <v>1.5707963267948966</v>
      </c>
      <c r="K14" s="8">
        <f t="shared" si="9"/>
        <v>0.16191397929268991</v>
      </c>
      <c r="L14" s="8">
        <f t="shared" si="10"/>
        <v>90</v>
      </c>
      <c r="M14" s="9">
        <f t="shared" si="11"/>
        <v>9.2769876576397383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6" sqref="J6"/>
    </sheetView>
  </sheetViews>
  <sheetFormatPr baseColWidth="10" defaultRowHeight="14.4" x14ac:dyDescent="0.3"/>
  <sheetData>
    <row r="1" spans="1:13" ht="15" thickBot="1" x14ac:dyDescent="0.35"/>
    <row r="2" spans="1:13" x14ac:dyDescent="0.3">
      <c r="C2" s="1" t="s">
        <v>13</v>
      </c>
      <c r="D2" s="2" t="s">
        <v>6</v>
      </c>
      <c r="E2" s="2" t="s">
        <v>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15</v>
      </c>
      <c r="K2" s="2" t="s">
        <v>16</v>
      </c>
      <c r="L2" s="2" t="s">
        <v>14</v>
      </c>
      <c r="M2" s="3" t="s">
        <v>17</v>
      </c>
    </row>
    <row r="3" spans="1:13" x14ac:dyDescent="0.3">
      <c r="C3" s="4"/>
      <c r="D3" s="5">
        <v>10080</v>
      </c>
      <c r="E3" s="5">
        <f>0.003*D3+30</f>
        <v>60.24</v>
      </c>
      <c r="F3" s="5">
        <f>35*10^-3</f>
        <v>3.5000000000000003E-2</v>
      </c>
      <c r="G3" s="5">
        <f>1*10^-3</f>
        <v>1E-3</v>
      </c>
      <c r="H3" s="5">
        <f>PI()*2*A7*F3</f>
        <v>274.22962273185306</v>
      </c>
      <c r="I3" s="5">
        <f>H3*SQRT((G3/F3)^2+(B7/A7)^2)</f>
        <v>7.8382176380921944</v>
      </c>
      <c r="J3" s="5">
        <f>ATAN(H3/D3)</f>
        <v>2.7198610875280957E-2</v>
      </c>
      <c r="K3" s="5">
        <f>SQRT((D3/(D3^2+H3^2)*I3)^2+(H3/(H3^2+D3^2)*E3)^2)</f>
        <v>7.9382851397195061E-4</v>
      </c>
      <c r="L3" s="5">
        <f>J3/(2*PI())*360</f>
        <v>1.5583656117722207</v>
      </c>
      <c r="M3" s="6">
        <f>K3/(2*PI())*360</f>
        <v>4.5483023507734678E-2</v>
      </c>
    </row>
    <row r="4" spans="1:13" x14ac:dyDescent="0.3">
      <c r="C4" s="4"/>
      <c r="D4" s="5">
        <v>10080</v>
      </c>
      <c r="E4" s="5">
        <f t="shared" ref="E4:E5" si="0">0.003*D4+30</f>
        <v>60.24</v>
      </c>
      <c r="F4" s="5">
        <f t="shared" ref="F4:F5" si="1">35*10^-3</f>
        <v>3.5000000000000003E-2</v>
      </c>
      <c r="G4" s="5">
        <f>1*10^-3</f>
        <v>1E-3</v>
      </c>
      <c r="H4" s="5">
        <f t="shared" ref="H4:H5" si="2">PI()*2*A8*F4</f>
        <v>98.960168588078488</v>
      </c>
      <c r="I4" s="5">
        <f t="shared" ref="I4:I5" si="3">H4*SQRT((G4/F4)^2+(B8/A8)^2)</f>
        <v>2.8359726067872586</v>
      </c>
      <c r="J4" s="5">
        <f t="shared" ref="J4:J5" si="4">ATAN(H4/D4)</f>
        <v>9.817161648550057E-3</v>
      </c>
      <c r="K4" s="5">
        <f t="shared" ref="K4:K5" si="5">SQRT((D4/(D4^2+H4^2)*I4)^2+(H4/(H4^2+D4^2)*E4)^2)</f>
        <v>2.8737123452254719E-4</v>
      </c>
      <c r="L4" s="5">
        <f t="shared" ref="L4:M5" si="6">J4/(2*PI())*360</f>
        <v>0.56248192925961182</v>
      </c>
      <c r="M4" s="6">
        <f t="shared" si="6"/>
        <v>1.6465158891606137E-2</v>
      </c>
    </row>
    <row r="5" spans="1:13" ht="15" thickBot="1" x14ac:dyDescent="0.35">
      <c r="C5" s="7"/>
      <c r="D5" s="8">
        <v>10080</v>
      </c>
      <c r="E5" s="8">
        <f t="shared" si="0"/>
        <v>60.24</v>
      </c>
      <c r="F5" s="8">
        <f t="shared" si="1"/>
        <v>3.5000000000000003E-2</v>
      </c>
      <c r="G5" s="8">
        <f t="shared" ref="G4:G5" si="7">1*10^-3</f>
        <v>1E-3</v>
      </c>
      <c r="H5" s="8">
        <f t="shared" si="2"/>
        <v>10022.026140143336</v>
      </c>
      <c r="I5" s="8">
        <f t="shared" si="3"/>
        <v>286.34368844993895</v>
      </c>
      <c r="J5" s="8">
        <f t="shared" si="4"/>
        <v>0.78251419047234383</v>
      </c>
      <c r="K5" s="8">
        <f t="shared" si="5"/>
        <v>1.4594635300949579E-2</v>
      </c>
      <c r="L5" s="8">
        <f t="shared" si="6"/>
        <v>44.83476052316152</v>
      </c>
      <c r="M5" s="9">
        <f t="shared" si="6"/>
        <v>0.83621100627705491</v>
      </c>
    </row>
    <row r="6" spans="1:13" x14ac:dyDescent="0.3">
      <c r="A6" s="5" t="s">
        <v>0</v>
      </c>
      <c r="B6" s="5" t="s">
        <v>1</v>
      </c>
    </row>
    <row r="7" spans="1:13" x14ac:dyDescent="0.3">
      <c r="A7" s="5">
        <v>1247</v>
      </c>
      <c r="B7" s="5">
        <v>1</v>
      </c>
    </row>
    <row r="8" spans="1:13" x14ac:dyDescent="0.3">
      <c r="A8" s="5">
        <v>450</v>
      </c>
      <c r="B8" s="5">
        <v>1</v>
      </c>
    </row>
    <row r="9" spans="1:13" ht="15" thickBot="1" x14ac:dyDescent="0.35">
      <c r="A9" s="5">
        <v>45573</v>
      </c>
      <c r="B9" s="5">
        <v>1</v>
      </c>
    </row>
    <row r="10" spans="1:13" x14ac:dyDescent="0.3">
      <c r="C10" s="1" t="s">
        <v>10</v>
      </c>
      <c r="D10" s="2" t="s">
        <v>2</v>
      </c>
      <c r="E10" s="2" t="s">
        <v>3</v>
      </c>
      <c r="F10" s="2" t="s">
        <v>4</v>
      </c>
      <c r="G10" s="2" t="s">
        <v>5</v>
      </c>
      <c r="H10" s="2"/>
      <c r="I10" s="2"/>
      <c r="J10" s="2" t="s">
        <v>15</v>
      </c>
      <c r="K10" s="2" t="s">
        <v>16</v>
      </c>
      <c r="L10" s="2" t="s">
        <v>14</v>
      </c>
      <c r="M10" s="3" t="s">
        <v>17</v>
      </c>
    </row>
    <row r="11" spans="1:13" x14ac:dyDescent="0.3">
      <c r="C11" s="4"/>
      <c r="D11" s="5">
        <v>1</v>
      </c>
      <c r="E11" s="5">
        <v>0.1</v>
      </c>
      <c r="F11" s="5">
        <v>4</v>
      </c>
      <c r="G11" s="5">
        <v>0.1</v>
      </c>
      <c r="H11" s="5"/>
      <c r="I11" s="5"/>
      <c r="J11" s="5">
        <f>L11/360*2*PI()</f>
        <v>1.5707963267948966</v>
      </c>
      <c r="K11" s="5">
        <f>M11/360*2*PI()</f>
        <v>0.16191397929268991</v>
      </c>
      <c r="L11" s="5">
        <f>D11/F11*360</f>
        <v>90</v>
      </c>
      <c r="M11" s="6">
        <f>L11*SQRT((E11/D11)^2+(G11/F11)^2)</f>
        <v>9.2769876576397383</v>
      </c>
    </row>
    <row r="12" spans="1:13" x14ac:dyDescent="0.3">
      <c r="C12" s="4"/>
      <c r="D12" s="5">
        <v>1.05</v>
      </c>
      <c r="E12" s="5">
        <v>0.1</v>
      </c>
      <c r="F12" s="5">
        <v>4</v>
      </c>
      <c r="G12" s="5">
        <v>0.1</v>
      </c>
      <c r="H12" s="5"/>
      <c r="I12" s="5"/>
      <c r="J12" s="5">
        <f t="shared" ref="J12:J13" si="8">L12/360*2*PI()</f>
        <v>1.6493361431346414</v>
      </c>
      <c r="K12" s="5">
        <f t="shared" ref="K12:K13" si="9">M12/360*2*PI()</f>
        <v>0.16240136875463768</v>
      </c>
      <c r="L12" s="5">
        <f t="shared" ref="L12:L13" si="10">D12/F12*360</f>
        <v>94.5</v>
      </c>
      <c r="M12" s="6">
        <f t="shared" ref="M12:M13" si="11">L12*SQRT((E12/D12)^2+(G12/F12)^2)</f>
        <v>9.3049130167884968</v>
      </c>
    </row>
    <row r="13" spans="1:13" ht="15" thickBot="1" x14ac:dyDescent="0.35">
      <c r="C13" s="7"/>
      <c r="D13" s="8">
        <v>1.7</v>
      </c>
      <c r="E13" s="8">
        <v>0.1</v>
      </c>
      <c r="F13" s="8">
        <v>4</v>
      </c>
      <c r="G13" s="8">
        <v>0.1</v>
      </c>
      <c r="H13" s="8"/>
      <c r="I13" s="8"/>
      <c r="J13" s="8">
        <f t="shared" si="8"/>
        <v>2.6703537555513241</v>
      </c>
      <c r="K13" s="8">
        <f t="shared" si="9"/>
        <v>0.17067733956237516</v>
      </c>
      <c r="L13" s="8">
        <f t="shared" si="10"/>
        <v>153</v>
      </c>
      <c r="M13" s="9">
        <f t="shared" si="11"/>
        <v>9.7790912154453302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RC-Kombination</vt:lpstr>
      <vt:lpstr>RL-Kombination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2018-12-08T20:04:52Z</dcterms:created>
  <dcterms:modified xsi:type="dcterms:W3CDTF">2018-12-08T21:02:28Z</dcterms:modified>
</cp:coreProperties>
</file>