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"/>
    </mc:Choice>
  </mc:AlternateContent>
  <xr:revisionPtr revIDLastSave="0" documentId="10_ncr:100000_{0762EABF-13DC-4341-B359-EE6DD0FF23EA}" xr6:coauthVersionLast="31" xr6:coauthVersionMax="31" xr10:uidLastSave="{00000000-0000-0000-0000-000000000000}"/>
  <bookViews>
    <workbookView xWindow="0" yWindow="0" windowWidth="22932" windowHeight="5616" xr2:uid="{8EE7B9F7-4AB2-4BEB-933B-588A75DEFC8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5" i="1"/>
  <c r="O2" i="1"/>
  <c r="N9" i="1"/>
  <c r="N8" i="1"/>
  <c r="N7" i="1"/>
  <c r="N6" i="1"/>
  <c r="N5" i="1"/>
  <c r="N4" i="1"/>
  <c r="N3" i="1"/>
  <c r="N2" i="1"/>
  <c r="J9" i="1" l="1"/>
  <c r="J8" i="1"/>
  <c r="J7" i="1"/>
  <c r="J6" i="1"/>
  <c r="J5" i="1"/>
  <c r="J4" i="1"/>
  <c r="J3" i="1"/>
  <c r="J2" i="1"/>
  <c r="G9" i="1"/>
  <c r="G8" i="1"/>
  <c r="G7" i="1"/>
  <c r="G6" i="1"/>
  <c r="G5" i="1"/>
  <c r="G4" i="1"/>
  <c r="G3" i="1"/>
  <c r="G2" i="1"/>
  <c r="I9" i="1"/>
  <c r="I8" i="1"/>
  <c r="I7" i="1"/>
  <c r="I6" i="1"/>
  <c r="I5" i="1"/>
  <c r="I4" i="1"/>
  <c r="I3" i="1"/>
  <c r="F9" i="1"/>
  <c r="F8" i="1"/>
  <c r="F7" i="1"/>
  <c r="F6" i="1"/>
  <c r="F5" i="1"/>
  <c r="F4" i="1"/>
  <c r="F3" i="1"/>
  <c r="I2" i="1"/>
  <c r="F2" i="1"/>
  <c r="M2" i="1" s="1"/>
  <c r="L2" i="1" l="1"/>
  <c r="C3" i="1" l="1"/>
  <c r="C4" i="1" s="1"/>
  <c r="C5" i="1" s="1"/>
  <c r="C6" i="1" s="1"/>
  <c r="C7" i="1" s="1"/>
  <c r="C8" i="1" s="1"/>
  <c r="C9" i="1" s="1"/>
  <c r="B3" i="1" l="1"/>
  <c r="B4" i="1" s="1"/>
  <c r="B5" i="1" s="1"/>
  <c r="B6" i="1" s="1"/>
  <c r="B7" i="1" s="1"/>
  <c r="B8" i="1" s="1"/>
  <c r="B9" i="1" s="1"/>
  <c r="A3" i="1"/>
  <c r="L3" i="1" l="1"/>
  <c r="M3" i="1"/>
  <c r="A4" i="1"/>
  <c r="M4" i="1" s="1"/>
  <c r="A5" i="1" l="1"/>
  <c r="M5" i="1" s="1"/>
  <c r="L4" i="1"/>
  <c r="A6" i="1" l="1"/>
  <c r="M6" i="1" s="1"/>
  <c r="L5" i="1"/>
  <c r="A7" i="1" l="1"/>
  <c r="M7" i="1" s="1"/>
  <c r="L6" i="1"/>
  <c r="A8" i="1" l="1"/>
  <c r="M8" i="1" s="1"/>
  <c r="L7" i="1"/>
  <c r="A9" i="1" l="1"/>
  <c r="L8" i="1"/>
  <c r="L9" i="1" l="1"/>
  <c r="M9" i="1"/>
</calcChain>
</file>

<file path=xl/sharedStrings.xml><?xml version="1.0" encoding="utf-8"?>
<sst xmlns="http://schemas.openxmlformats.org/spreadsheetml/2006/main" count="16" uniqueCount="16">
  <si>
    <t>x1</t>
  </si>
  <si>
    <t>x2</t>
  </si>
  <si>
    <t>x0</t>
  </si>
  <si>
    <t>v1</t>
  </si>
  <si>
    <t>v2</t>
  </si>
  <si>
    <t>x_err</t>
  </si>
  <si>
    <t>a</t>
  </si>
  <si>
    <t>a_err</t>
  </si>
  <si>
    <t>v1_corr</t>
  </si>
  <si>
    <t>v2_corr</t>
  </si>
  <si>
    <t>v1_err</t>
  </si>
  <si>
    <t>v2_err</t>
  </si>
  <si>
    <t>a_corr</t>
  </si>
  <si>
    <t>a_avg</t>
  </si>
  <si>
    <t>a_corr_avg</t>
  </si>
  <si>
    <t>a_err_avg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</si>
</sst>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93DB-CD84-4C88-B672-B7F182993AF2}">
  <dimension ref="A1:O9"/>
  <sheetViews>
    <sheetView tabSelected="1" workbookViewId="0">
      <selection activeCell="O1" sqref="O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8</v>
      </c>
      <c r="G1" t="s">
        <v>10</v>
      </c>
      <c r="H1" t="s">
        <v>4</v>
      </c>
      <c r="I1" t="s">
        <v>9</v>
      </c>
      <c r="J1" t="s">
        <v>11</v>
      </c>
      <c r="L1" t="s">
        <v>6</v>
      </c>
      <c r="M1" t="s">
        <v>12</v>
      </c>
      <c r="N1" t="s">
        <v>7</v>
      </c>
      <c r="O1" t="s">
        <v>13</v>
      </c>
    </row>
    <row r="2" spans="1:15" x14ac:dyDescent="0.3">
      <c r="A2">
        <v>80</v>
      </c>
      <c r="B2">
        <v>130</v>
      </c>
      <c r="C2">
        <v>0.5</v>
      </c>
      <c r="D2">
        <v>15</v>
      </c>
      <c r="E2">
        <v>46.5</v>
      </c>
      <c r="F2">
        <f>E2*0.985</f>
        <v>45.802500000000002</v>
      </c>
      <c r="G2">
        <f>SQRT(0.1^2+(E2*3*10^(-5))^2+(E2*0.005)^2)</f>
        <v>0.25309720667166602</v>
      </c>
      <c r="H2">
        <v>60.9</v>
      </c>
      <c r="I2">
        <f>H2*0.985</f>
        <v>59.986499999999999</v>
      </c>
      <c r="J2">
        <f t="shared" ref="J2:J9" si="0">SQRT(0.1^2+(H2*3*10^(-5))^2+(H2*0.005)^2)</f>
        <v>0.32050520733523191</v>
      </c>
      <c r="L2">
        <f>0.5*(E2^2-H2^2)/(A2-B2)</f>
        <v>15.4656</v>
      </c>
      <c r="M2">
        <f>0.5*(F2^2-I2^2)/(A2-B2)</f>
        <v>15.00511176</v>
      </c>
      <c r="N2">
        <f>SQRT(4/(A2+B2)^2*((E2*G2)^2+(H2*J2)^2)+(E2^2+H2^2)^2/(A2+B2)^4*(C2^2+C2^2))</f>
        <v>0.23660377262272053</v>
      </c>
      <c r="O2">
        <f>AVERAGE(L2:L9)</f>
        <v>15.593887500000001</v>
      </c>
    </row>
    <row r="3" spans="1:15" x14ac:dyDescent="0.3">
      <c r="A3">
        <f>A2</f>
        <v>80</v>
      </c>
      <c r="B3">
        <f t="shared" ref="B3:C9" si="1">B2</f>
        <v>130</v>
      </c>
      <c r="C3">
        <f>C2</f>
        <v>0.5</v>
      </c>
      <c r="D3">
        <v>30</v>
      </c>
      <c r="E3">
        <v>41.3</v>
      </c>
      <c r="F3">
        <f t="shared" ref="F3:F9" si="2">E3*0.985</f>
        <v>40.680499999999995</v>
      </c>
      <c r="G3">
        <f t="shared" ref="G3:G9" si="3">SQRT(0.1^2+(E3*3*10^(-5))^2+(E3*0.005)^2)</f>
        <v>0.22944233506700543</v>
      </c>
      <c r="H3">
        <v>57.1</v>
      </c>
      <c r="I3">
        <f t="shared" ref="I3:I9" si="4">H3*0.985</f>
        <v>56.243499999999997</v>
      </c>
      <c r="J3">
        <f t="shared" si="0"/>
        <v>0.30251146154980646</v>
      </c>
      <c r="L3">
        <f t="shared" ref="L3:L9" si="5">0.5*(E3^2-H3^2)/(A3-B3)</f>
        <v>15.547200000000005</v>
      </c>
      <c r="M3">
        <f t="shared" ref="M3:M9" si="6">0.5*(F3^2-I3^2)/(A3-B3)</f>
        <v>15.084282120000003</v>
      </c>
      <c r="N3">
        <f t="shared" ref="N3:N9" si="7">SQRT(4/(A3+B3)^2*((E3*G3)^2+(H3*J3)^2)+(E3^2+H3^2)^2/(A3+B3)^4*(C3^2+C3^2))</f>
        <v>0.20383367243236047</v>
      </c>
    </row>
    <row r="4" spans="1:15" x14ac:dyDescent="0.3">
      <c r="A4">
        <f t="shared" ref="A4:A9" si="8">A3</f>
        <v>80</v>
      </c>
      <c r="B4">
        <f t="shared" si="1"/>
        <v>130</v>
      </c>
      <c r="C4">
        <f t="shared" si="1"/>
        <v>0.5</v>
      </c>
      <c r="D4">
        <v>45</v>
      </c>
      <c r="E4">
        <v>35.200000000000003</v>
      </c>
      <c r="F4">
        <f t="shared" si="2"/>
        <v>34.672000000000004</v>
      </c>
      <c r="G4">
        <f t="shared" si="3"/>
        <v>0.20242804928171396</v>
      </c>
      <c r="H4">
        <v>52.9</v>
      </c>
      <c r="I4">
        <f t="shared" si="4"/>
        <v>52.106499999999997</v>
      </c>
      <c r="J4">
        <f t="shared" si="0"/>
        <v>0.2827768883218712</v>
      </c>
      <c r="L4">
        <f t="shared" si="5"/>
        <v>15.593699999999997</v>
      </c>
      <c r="M4">
        <f t="shared" si="6"/>
        <v>15.129397582499996</v>
      </c>
      <c r="N4">
        <f t="shared" si="7"/>
        <v>0.17056543329141477</v>
      </c>
      <c r="O4" t="s">
        <v>14</v>
      </c>
    </row>
    <row r="5" spans="1:15" x14ac:dyDescent="0.3">
      <c r="A5">
        <f t="shared" si="8"/>
        <v>80</v>
      </c>
      <c r="B5">
        <f t="shared" si="1"/>
        <v>130</v>
      </c>
      <c r="C5">
        <f t="shared" si="1"/>
        <v>0.5</v>
      </c>
      <c r="D5">
        <v>60</v>
      </c>
      <c r="E5">
        <v>27.9</v>
      </c>
      <c r="F5">
        <f t="shared" si="2"/>
        <v>27.481499999999997</v>
      </c>
      <c r="G5">
        <f t="shared" si="3"/>
        <v>0.17164192544072673</v>
      </c>
      <c r="H5">
        <v>48.5</v>
      </c>
      <c r="I5">
        <f t="shared" si="4"/>
        <v>47.772500000000001</v>
      </c>
      <c r="J5">
        <f t="shared" si="0"/>
        <v>0.26231348997907067</v>
      </c>
      <c r="L5">
        <f t="shared" si="5"/>
        <v>15.738400000000002</v>
      </c>
      <c r="M5">
        <f t="shared" si="6"/>
        <v>15.269789140000002</v>
      </c>
      <c r="N5">
        <f t="shared" si="7"/>
        <v>0.13885436110471336</v>
      </c>
      <c r="O5">
        <f>AVERAGE(M2:M9)</f>
        <v>15.129579499687498</v>
      </c>
    </row>
    <row r="6" spans="1:15" x14ac:dyDescent="0.3">
      <c r="A6">
        <f t="shared" si="8"/>
        <v>80</v>
      </c>
      <c r="B6">
        <f t="shared" si="1"/>
        <v>130</v>
      </c>
      <c r="C6">
        <f t="shared" si="1"/>
        <v>0.5</v>
      </c>
      <c r="D6">
        <v>75</v>
      </c>
      <c r="E6">
        <v>17.600000000000001</v>
      </c>
      <c r="F6">
        <f t="shared" si="2"/>
        <v>17.336000000000002</v>
      </c>
      <c r="G6">
        <f t="shared" si="3"/>
        <v>0.13320765287324901</v>
      </c>
      <c r="H6">
        <v>43.4</v>
      </c>
      <c r="I6">
        <f t="shared" si="4"/>
        <v>42.748999999999995</v>
      </c>
      <c r="J6">
        <f t="shared" si="0"/>
        <v>0.23893659243405979</v>
      </c>
      <c r="L6">
        <f t="shared" si="5"/>
        <v>15.738</v>
      </c>
      <c r="M6">
        <f t="shared" si="6"/>
        <v>15.269401049999994</v>
      </c>
      <c r="N6">
        <f t="shared" si="7"/>
        <v>0.10718659608360366</v>
      </c>
    </row>
    <row r="7" spans="1:15" x14ac:dyDescent="0.3">
      <c r="A7">
        <f t="shared" si="8"/>
        <v>80</v>
      </c>
      <c r="B7">
        <f t="shared" si="1"/>
        <v>130</v>
      </c>
      <c r="C7">
        <f t="shared" si="1"/>
        <v>0.5</v>
      </c>
      <c r="D7">
        <v>20</v>
      </c>
      <c r="E7">
        <v>44.8</v>
      </c>
      <c r="F7">
        <f t="shared" si="2"/>
        <v>44.128</v>
      </c>
      <c r="G7">
        <f t="shared" si="3"/>
        <v>0.24531165144770437</v>
      </c>
      <c r="H7">
        <v>59.5</v>
      </c>
      <c r="I7">
        <f t="shared" si="4"/>
        <v>58.607500000000002</v>
      </c>
      <c r="J7">
        <f t="shared" si="0"/>
        <v>0.31386212932591917</v>
      </c>
      <c r="L7">
        <f t="shared" si="5"/>
        <v>15.332100000000002</v>
      </c>
      <c r="M7">
        <f t="shared" si="6"/>
        <v>14.875586722500005</v>
      </c>
      <c r="N7">
        <f t="shared" si="7"/>
        <v>0.22471967454455782</v>
      </c>
      <c r="O7" t="s">
        <v>15</v>
      </c>
    </row>
    <row r="8" spans="1:15" x14ac:dyDescent="0.3">
      <c r="A8">
        <f t="shared" si="8"/>
        <v>80</v>
      </c>
      <c r="B8">
        <f t="shared" si="1"/>
        <v>130</v>
      </c>
      <c r="C8">
        <f t="shared" si="1"/>
        <v>0.5</v>
      </c>
      <c r="D8">
        <v>50</v>
      </c>
      <c r="E8">
        <v>32.799999999999997</v>
      </c>
      <c r="F8">
        <f t="shared" si="2"/>
        <v>32.308</v>
      </c>
      <c r="G8">
        <f t="shared" si="3"/>
        <v>0.192085835646463</v>
      </c>
      <c r="H8">
        <v>51.5</v>
      </c>
      <c r="I8">
        <f t="shared" si="4"/>
        <v>50.727499999999999</v>
      </c>
      <c r="J8">
        <f t="shared" si="0"/>
        <v>0.27624017996120692</v>
      </c>
      <c r="L8">
        <f t="shared" si="5"/>
        <v>15.764100000000001</v>
      </c>
      <c r="M8">
        <f t="shared" si="6"/>
        <v>15.294723922499999</v>
      </c>
      <c r="N8">
        <f t="shared" si="7"/>
        <v>0.15978446299519958</v>
      </c>
      <c r="O8">
        <f>AVERAGE(N2:N9)</f>
        <v>0.17786020304452849</v>
      </c>
    </row>
    <row r="9" spans="1:15" x14ac:dyDescent="0.3">
      <c r="A9">
        <f t="shared" si="8"/>
        <v>80</v>
      </c>
      <c r="B9">
        <f t="shared" si="1"/>
        <v>130</v>
      </c>
      <c r="C9">
        <f t="shared" si="1"/>
        <v>0.5</v>
      </c>
      <c r="D9">
        <v>40</v>
      </c>
      <c r="E9">
        <v>37.299999999999997</v>
      </c>
      <c r="F9">
        <f t="shared" si="2"/>
        <v>36.740499999999997</v>
      </c>
      <c r="G9">
        <f t="shared" si="3"/>
        <v>0.21162112881515399</v>
      </c>
      <c r="H9">
        <v>54.3</v>
      </c>
      <c r="I9">
        <f t="shared" si="4"/>
        <v>53.485499999999995</v>
      </c>
      <c r="J9">
        <f t="shared" si="0"/>
        <v>0.28933527894295918</v>
      </c>
      <c r="L9">
        <f t="shared" si="5"/>
        <v>15.572000000000001</v>
      </c>
      <c r="M9">
        <f t="shared" si="6"/>
        <v>15.108343699999995</v>
      </c>
      <c r="N9">
        <f t="shared" si="7"/>
        <v>0.18133365128165757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2018-11-29T21:03:20Z</dcterms:created>
  <dcterms:modified xsi:type="dcterms:W3CDTF">2018-12-01T22:25:41Z</dcterms:modified>
</cp:coreProperties>
</file>