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ob\004_UIBK\Grundpraktikum_1\Experimente\006_Polarisation\"/>
    </mc:Choice>
  </mc:AlternateContent>
  <bookViews>
    <workbookView xWindow="0" yWindow="0" windowWidth="23040" windowHeight="8832"/>
  </bookViews>
  <sheets>
    <sheet name="Volume" sheetId="1" r:id="rId1"/>
    <sheet name="Concentr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H4" i="2"/>
  <c r="H5" i="2" s="1"/>
  <c r="H6" i="2" s="1"/>
  <c r="H2" i="2"/>
  <c r="J3" i="2"/>
  <c r="J4" i="2"/>
  <c r="J5" i="2"/>
  <c r="J6" i="2"/>
  <c r="J7" i="2"/>
  <c r="J2" i="2"/>
  <c r="I3" i="2"/>
  <c r="I4" i="2"/>
  <c r="I5" i="2"/>
  <c r="I6" i="2"/>
  <c r="I7" i="2"/>
  <c r="I2" i="2"/>
  <c r="F7" i="1"/>
  <c r="F6" i="1"/>
  <c r="F5" i="1"/>
  <c r="F4" i="1"/>
  <c r="F3" i="1"/>
  <c r="E3" i="1"/>
  <c r="E4" i="1"/>
  <c r="E5" i="1"/>
  <c r="E6" i="1"/>
  <c r="E7" i="1"/>
  <c r="E2" i="1"/>
  <c r="K4" i="2" l="1"/>
  <c r="K5" i="2" s="1"/>
  <c r="K6" i="2" s="1"/>
  <c r="K7" i="2" s="1"/>
  <c r="L3" i="2"/>
  <c r="L4" i="2" s="1"/>
  <c r="L5" i="2" s="1"/>
  <c r="L6" i="2" s="1"/>
  <c r="L7" i="2" s="1"/>
  <c r="K3" i="2"/>
  <c r="G3" i="1"/>
  <c r="G4" i="1"/>
  <c r="G5" i="1" s="1"/>
  <c r="H3" i="1"/>
  <c r="H4" i="1" s="1"/>
  <c r="H5" i="1" s="1"/>
  <c r="H6" i="1" s="1"/>
  <c r="H7" i="1" s="1"/>
  <c r="G7" i="2"/>
  <c r="G6" i="2"/>
  <c r="G5" i="2"/>
  <c r="G4" i="2"/>
  <c r="G2" i="2"/>
  <c r="F4" i="2"/>
  <c r="F5" i="2" s="1"/>
  <c r="F6" i="2" s="1"/>
  <c r="F7" i="2" s="1"/>
  <c r="F3" i="2"/>
  <c r="B4" i="2"/>
  <c r="B5" i="2" s="1"/>
  <c r="B6" i="2" s="1"/>
  <c r="B7" i="2" s="1"/>
  <c r="B3" i="2"/>
  <c r="D4" i="2"/>
  <c r="D5" i="2" s="1"/>
  <c r="D6" i="2" s="1"/>
  <c r="D7" i="2" s="1"/>
  <c r="D3" i="2"/>
  <c r="B4" i="1"/>
  <c r="B5" i="1" s="1"/>
  <c r="B6" i="1" s="1"/>
  <c r="B7" i="1" s="1"/>
  <c r="D4" i="1"/>
  <c r="D5" i="1" s="1"/>
  <c r="D6" i="1" s="1"/>
  <c r="D7" i="1" s="1"/>
  <c r="D3" i="1"/>
  <c r="G6" i="1" l="1"/>
  <c r="G7" i="1" l="1"/>
</calcChain>
</file>

<file path=xl/sharedStrings.xml><?xml version="1.0" encoding="utf-8"?>
<sst xmlns="http://schemas.openxmlformats.org/spreadsheetml/2006/main" count="20" uniqueCount="18">
  <si>
    <t>vol</t>
  </si>
  <si>
    <t>rot</t>
  </si>
  <si>
    <t>vol_err</t>
  </si>
  <si>
    <t>rot_err</t>
  </si>
  <si>
    <t>dumped</t>
  </si>
  <si>
    <t>dumped_err</t>
  </si>
  <si>
    <t>conc</t>
  </si>
  <si>
    <t>conc_err</t>
  </si>
  <si>
    <t>len</t>
  </si>
  <si>
    <t>len_err</t>
  </si>
  <si>
    <t>diam</t>
  </si>
  <si>
    <t>diam_err</t>
  </si>
  <si>
    <t>vol in mL</t>
  </si>
  <si>
    <t>vol_err in mL</t>
  </si>
  <si>
    <t>len in cm</t>
  </si>
  <si>
    <t>len_err in cm</t>
  </si>
  <si>
    <t>diam in cm</t>
  </si>
  <si>
    <t>diam_err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</si>
</sst>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2" sqref="F2"/>
    </sheetView>
  </sheetViews>
  <sheetFormatPr baseColWidth="10" defaultColWidth="8.88671875" defaultRowHeight="14.4" x14ac:dyDescent="0.3"/>
  <cols>
    <col min="2" max="2" width="11.109375" customWidth="1"/>
    <col min="6" max="6" width="11.6640625" customWidth="1"/>
    <col min="7" max="7" width="9.44140625" customWidth="1"/>
    <col min="8" max="8" width="11.109375" customWidth="1"/>
  </cols>
  <sheetData>
    <row r="1" spans="1:8" x14ac:dyDescent="0.3">
      <c r="A1" t="s">
        <v>12</v>
      </c>
      <c r="B1" t="s">
        <v>13</v>
      </c>
      <c r="C1" t="s">
        <v>1</v>
      </c>
      <c r="D1" t="s">
        <v>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0</v>
      </c>
      <c r="B2">
        <v>0</v>
      </c>
      <c r="C2">
        <v>0</v>
      </c>
      <c r="D2">
        <v>2</v>
      </c>
      <c r="E2" s="1">
        <f>4*A2/(G2^2*PI())</f>
        <v>0</v>
      </c>
      <c r="F2" s="1">
        <v>0</v>
      </c>
      <c r="G2">
        <v>2.59</v>
      </c>
      <c r="H2" s="1">
        <v>5.0000000000000001E-3</v>
      </c>
    </row>
    <row r="3" spans="1:8" x14ac:dyDescent="0.3">
      <c r="A3">
        <v>20</v>
      </c>
      <c r="B3">
        <v>1</v>
      </c>
      <c r="C3">
        <v>9</v>
      </c>
      <c r="D3">
        <f>D2</f>
        <v>2</v>
      </c>
      <c r="E3" s="1">
        <f t="shared" ref="E3:E7" si="0">4*A3/(G3^2*PI())</f>
        <v>3.7961257128998165</v>
      </c>
      <c r="F3" s="1">
        <f t="shared" ref="F3:F7" si="1">E3*SQRT((B3/A3)^2+(2*H3/G3)^2)</f>
        <v>0.1903713463186093</v>
      </c>
      <c r="G3">
        <f>G2</f>
        <v>2.59</v>
      </c>
      <c r="H3" s="1">
        <f t="shared" ref="H3:H7" si="2">H2</f>
        <v>5.0000000000000001E-3</v>
      </c>
    </row>
    <row r="4" spans="1:8" x14ac:dyDescent="0.3">
      <c r="A4">
        <v>40</v>
      </c>
      <c r="B4">
        <f>B3</f>
        <v>1</v>
      </c>
      <c r="C4">
        <v>19</v>
      </c>
      <c r="D4">
        <f t="shared" ref="D4:D7" si="3">D3</f>
        <v>2</v>
      </c>
      <c r="E4" s="1">
        <f t="shared" si="0"/>
        <v>7.592251425799633</v>
      </c>
      <c r="F4" s="1">
        <f t="shared" si="1"/>
        <v>0.19205655361272089</v>
      </c>
      <c r="G4">
        <f t="shared" ref="G4:G7" si="4">G3</f>
        <v>2.59</v>
      </c>
      <c r="H4" s="1">
        <f t="shared" si="2"/>
        <v>5.0000000000000001E-3</v>
      </c>
    </row>
    <row r="5" spans="1:8" x14ac:dyDescent="0.3">
      <c r="A5">
        <v>60</v>
      </c>
      <c r="B5">
        <f t="shared" ref="B5:B7" si="5">B4</f>
        <v>1</v>
      </c>
      <c r="C5">
        <v>28</v>
      </c>
      <c r="D5">
        <f t="shared" si="3"/>
        <v>2</v>
      </c>
      <c r="E5" s="1">
        <f t="shared" si="0"/>
        <v>11.38837713869945</v>
      </c>
      <c r="F5" s="1">
        <f t="shared" si="1"/>
        <v>0.19483284355995023</v>
      </c>
      <c r="G5">
        <f t="shared" si="4"/>
        <v>2.59</v>
      </c>
      <c r="H5" s="1">
        <f t="shared" si="2"/>
        <v>5.0000000000000001E-3</v>
      </c>
    </row>
    <row r="6" spans="1:8" x14ac:dyDescent="0.3">
      <c r="A6">
        <v>80</v>
      </c>
      <c r="B6">
        <f t="shared" si="5"/>
        <v>1</v>
      </c>
      <c r="C6">
        <v>39</v>
      </c>
      <c r="D6">
        <f t="shared" si="3"/>
        <v>2</v>
      </c>
      <c r="E6" s="1">
        <f t="shared" si="0"/>
        <v>15.184502851599266</v>
      </c>
      <c r="F6" s="1">
        <f t="shared" si="1"/>
        <v>0.19865447624289814</v>
      </c>
      <c r="G6">
        <f t="shared" si="4"/>
        <v>2.59</v>
      </c>
      <c r="H6" s="1">
        <f t="shared" si="2"/>
        <v>5.0000000000000001E-3</v>
      </c>
    </row>
    <row r="7" spans="1:8" x14ac:dyDescent="0.3">
      <c r="A7">
        <v>100</v>
      </c>
      <c r="B7">
        <f t="shared" si="5"/>
        <v>1</v>
      </c>
      <c r="C7">
        <v>48</v>
      </c>
      <c r="D7">
        <f t="shared" si="3"/>
        <v>2</v>
      </c>
      <c r="E7" s="1">
        <f t="shared" si="0"/>
        <v>18.980628564499085</v>
      </c>
      <c r="F7" s="1">
        <f t="shared" si="1"/>
        <v>0.20346255623737841</v>
      </c>
      <c r="G7">
        <f t="shared" si="4"/>
        <v>2.59</v>
      </c>
      <c r="H7" s="1">
        <f t="shared" si="2"/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17" sqref="G17"/>
    </sheetView>
  </sheetViews>
  <sheetFormatPr baseColWidth="10" defaultColWidth="8.88671875" defaultRowHeight="14.4" x14ac:dyDescent="0.3"/>
  <cols>
    <col min="2" max="2" width="11.5546875" customWidth="1"/>
    <col min="3" max="4" width="8.88671875" customWidth="1"/>
  </cols>
  <sheetData>
    <row r="1" spans="1:12" x14ac:dyDescent="0.3">
      <c r="A1" t="s">
        <v>4</v>
      </c>
      <c r="B1" t="s">
        <v>5</v>
      </c>
      <c r="C1" t="s">
        <v>0</v>
      </c>
      <c r="D1" t="s">
        <v>2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100</v>
      </c>
      <c r="D2">
        <v>1</v>
      </c>
      <c r="E2">
        <v>48</v>
      </c>
      <c r="F2">
        <v>2</v>
      </c>
      <c r="G2">
        <f>200/0.53</f>
        <v>377.35849056603774</v>
      </c>
      <c r="H2" s="1">
        <f>G2*SQRT((0.08/200)^2+(2/530)^2)</f>
        <v>1.4319719573908205</v>
      </c>
      <c r="I2" s="1">
        <f>4*C2/(K2^2*PI())</f>
        <v>18.980628564499085</v>
      </c>
      <c r="J2" s="1">
        <f>I2*SQRT((D2/C2)^2+(2*L2/K2)^2)</f>
        <v>0.20346255623737841</v>
      </c>
      <c r="K2">
        <v>2.59</v>
      </c>
      <c r="L2" s="1">
        <v>5.0000000000000001E-3</v>
      </c>
    </row>
    <row r="3" spans="1:12" x14ac:dyDescent="0.3">
      <c r="A3">
        <v>20</v>
      </c>
      <c r="B3">
        <f>B2</f>
        <v>1</v>
      </c>
      <c r="C3">
        <v>99</v>
      </c>
      <c r="D3">
        <f>D2</f>
        <v>1</v>
      </c>
      <c r="E3">
        <v>38</v>
      </c>
      <c r="F3">
        <f>F2</f>
        <v>2</v>
      </c>
      <c r="G3">
        <f>G2*(C2-A3)/C3</f>
        <v>304.9361539927578</v>
      </c>
      <c r="H3" s="2">
        <f>SQRT((G3/G2*H2)^2+(G2/C3*D2)^2+(G2/C3*B3)^2+(G3/C3*D3)^2)</f>
        <v>6.3154209860923682</v>
      </c>
      <c r="I3" s="1">
        <f t="shared" ref="I3:I7" si="0">4*C3/(K3^2*PI())</f>
        <v>18.790822278854094</v>
      </c>
      <c r="J3" s="1">
        <f t="shared" ref="J3:J7" si="1">I3*SQRT((D3/C3)^2+(2*L3/K3)^2)</f>
        <v>0.20319974688668879</v>
      </c>
      <c r="K3">
        <f>K2</f>
        <v>2.59</v>
      </c>
      <c r="L3" s="1">
        <f t="shared" ref="L3:L7" si="2">L2</f>
        <v>5.0000000000000001E-3</v>
      </c>
    </row>
    <row r="4" spans="1:12" x14ac:dyDescent="0.3">
      <c r="A4">
        <v>20</v>
      </c>
      <c r="B4">
        <f t="shared" ref="B4:B7" si="3">B3</f>
        <v>1</v>
      </c>
      <c r="C4">
        <v>101</v>
      </c>
      <c r="D4">
        <f t="shared" ref="D4:D7" si="4">D3</f>
        <v>1</v>
      </c>
      <c r="E4">
        <v>30</v>
      </c>
      <c r="F4">
        <f t="shared" ref="F4:F7" si="5">F3</f>
        <v>2</v>
      </c>
      <c r="G4">
        <f>G3*(C3-A4)/C4</f>
        <v>238.51441747948382</v>
      </c>
      <c r="H4" s="2">
        <f t="shared" ref="H4:H7" si="6">SQRT((G4/G3*H3)^2+(G3/C4*D3)^2+(G3/C4*B4)^2+(G4/C4*D4)^2)</f>
        <v>6.9432747992860966</v>
      </c>
      <c r="I4" s="1">
        <f t="shared" si="0"/>
        <v>19.170434850144073</v>
      </c>
      <c r="J4" s="1">
        <f t="shared" si="1"/>
        <v>0.20372766273539386</v>
      </c>
      <c r="K4">
        <f t="shared" ref="K4:K7" si="7">K3</f>
        <v>2.59</v>
      </c>
      <c r="L4" s="1">
        <f t="shared" si="2"/>
        <v>5.0000000000000001E-3</v>
      </c>
    </row>
    <row r="5" spans="1:12" x14ac:dyDescent="0.3">
      <c r="A5">
        <v>28</v>
      </c>
      <c r="B5">
        <f t="shared" si="3"/>
        <v>1</v>
      </c>
      <c r="C5">
        <v>100</v>
      </c>
      <c r="D5">
        <f t="shared" si="4"/>
        <v>1</v>
      </c>
      <c r="E5">
        <v>22</v>
      </c>
      <c r="F5">
        <f t="shared" si="5"/>
        <v>2</v>
      </c>
      <c r="G5">
        <f>G4*(C4-A5)/C5</f>
        <v>174.11552476002319</v>
      </c>
      <c r="H5" s="2">
        <f t="shared" si="6"/>
        <v>6.3324606410964313</v>
      </c>
      <c r="I5" s="1">
        <f t="shared" si="0"/>
        <v>18.980628564499085</v>
      </c>
      <c r="J5" s="1">
        <f t="shared" si="1"/>
        <v>0.20346255623737841</v>
      </c>
      <c r="K5">
        <f t="shared" si="7"/>
        <v>2.59</v>
      </c>
      <c r="L5" s="1">
        <f t="shared" si="2"/>
        <v>5.0000000000000001E-3</v>
      </c>
    </row>
    <row r="6" spans="1:12" x14ac:dyDescent="0.3">
      <c r="A6">
        <v>31</v>
      </c>
      <c r="B6">
        <f t="shared" si="3"/>
        <v>1</v>
      </c>
      <c r="C6">
        <v>100</v>
      </c>
      <c r="D6">
        <f t="shared" si="4"/>
        <v>1</v>
      </c>
      <c r="E6">
        <v>14</v>
      </c>
      <c r="F6">
        <f t="shared" si="5"/>
        <v>2</v>
      </c>
      <c r="G6">
        <f>G5*(C5-A6)/C6</f>
        <v>120.139712084416</v>
      </c>
      <c r="H6" s="2">
        <f t="shared" si="6"/>
        <v>5.1573477427117762</v>
      </c>
      <c r="I6" s="1">
        <f t="shared" si="0"/>
        <v>18.980628564499085</v>
      </c>
      <c r="J6" s="1">
        <f t="shared" si="1"/>
        <v>0.20346255623737841</v>
      </c>
      <c r="K6">
        <f t="shared" si="7"/>
        <v>2.59</v>
      </c>
      <c r="L6" s="1">
        <f t="shared" si="2"/>
        <v>5.0000000000000001E-3</v>
      </c>
    </row>
    <row r="7" spans="1:12" x14ac:dyDescent="0.3">
      <c r="A7">
        <v>100</v>
      </c>
      <c r="B7">
        <f t="shared" si="3"/>
        <v>1</v>
      </c>
      <c r="C7">
        <v>100</v>
      </c>
      <c r="D7">
        <f t="shared" si="4"/>
        <v>1</v>
      </c>
      <c r="E7">
        <v>0</v>
      </c>
      <c r="F7">
        <f t="shared" si="5"/>
        <v>2</v>
      </c>
      <c r="G7">
        <f>G6*(C6-A7)/C7</f>
        <v>0</v>
      </c>
      <c r="H7" s="3">
        <v>0</v>
      </c>
      <c r="I7" s="1">
        <f t="shared" si="0"/>
        <v>18.980628564499085</v>
      </c>
      <c r="J7" s="1">
        <f t="shared" si="1"/>
        <v>0.20346255623737841</v>
      </c>
      <c r="K7">
        <f t="shared" si="7"/>
        <v>2.59</v>
      </c>
      <c r="L7" s="1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Volume</vt:lpstr>
      <vt:lpstr>Concentration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Jakob</cp:lastModifiedBy>
  <dcterms:created xsi:type="dcterms:W3CDTF">2018-12-16T16:56:37Z</dcterms:created>
  <dcterms:modified xsi:type="dcterms:W3CDTF">2019-01-03T16:40:27Z</dcterms:modified>
</cp:coreProperties>
</file>