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alleanza30-my.sharepoint.com/personal/michele_barison_digitail_coop_it/Documents/Desktop/GITHUB/EXCEL/"/>
    </mc:Choice>
  </mc:AlternateContent>
  <xr:revisionPtr revIDLastSave="0" documentId="8_{D683FFE7-99E9-4B91-A632-8BA202D967D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sercizio" sheetId="4" r:id="rId1"/>
    <sheet name="Assoluti_Iva" sheetId="1" r:id="rId2"/>
    <sheet name="Giudizio" sheetId="2" r:id="rId3"/>
    <sheet name="Fatture" sheetId="3" r:id="rId4"/>
    <sheet name="Pivot" sheetId="5" r:id="rId5"/>
  </sheets>
  <definedNames>
    <definedName name="_xlnm._FilterDatabase" localSheetId="3" hidden="1">Fatture!$A$2:$E$81</definedName>
    <definedName name="ACCES">Assoluti_Iva!#REF!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">Assoluti_Iva!$H$2</definedName>
    <definedName name="IVATOT">Assoluti_Iva!#REF!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.SVGA_0_28_15__AOC_5NLR_OSD" localSheetId="1">Assoluti_Iva!$A$1:$G$1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J14" i="3" l="1"/>
  <c r="J15" i="3"/>
  <c r="J16" i="3"/>
  <c r="J17" i="3"/>
  <c r="J18" i="3"/>
  <c r="J13" i="3"/>
  <c r="H14" i="3"/>
  <c r="H15" i="3"/>
  <c r="H16" i="3"/>
  <c r="H13" i="3"/>
  <c r="N5" i="3"/>
  <c r="N6" i="3"/>
  <c r="N7" i="3"/>
  <c r="N8" i="3"/>
  <c r="N9" i="3"/>
  <c r="N4" i="3"/>
  <c r="L5" i="3"/>
  <c r="L6" i="3"/>
  <c r="L7" i="3"/>
  <c r="L4" i="3"/>
  <c r="C2" i="2"/>
  <c r="C3" i="2"/>
  <c r="C4" i="2"/>
  <c r="C5" i="2"/>
  <c r="C6" i="2"/>
  <c r="C7" i="2"/>
  <c r="C8" i="2"/>
  <c r="F9" i="1"/>
  <c r="F12" i="1"/>
  <c r="F14" i="1"/>
  <c r="F17" i="1"/>
  <c r="F21" i="1"/>
  <c r="F24" i="1"/>
  <c r="F26" i="1"/>
  <c r="F29" i="1"/>
  <c r="F33" i="1"/>
  <c r="F36" i="1"/>
  <c r="F38" i="1"/>
  <c r="F41" i="1"/>
  <c r="F45" i="1"/>
  <c r="F48" i="1"/>
  <c r="F50" i="1"/>
  <c r="F53" i="1"/>
  <c r="F57" i="1"/>
  <c r="F60" i="1"/>
  <c r="F62" i="1"/>
  <c r="F65" i="1"/>
  <c r="F69" i="1"/>
  <c r="F72" i="1"/>
  <c r="F74" i="1"/>
  <c r="F77" i="1"/>
  <c r="F81" i="1"/>
  <c r="F84" i="1"/>
  <c r="F86" i="1"/>
  <c r="F89" i="1"/>
  <c r="F93" i="1"/>
  <c r="F96" i="1"/>
  <c r="F98" i="1"/>
  <c r="F101" i="1"/>
  <c r="F105" i="1"/>
  <c r="F108" i="1"/>
  <c r="F110" i="1"/>
  <c r="F113" i="1"/>
  <c r="F117" i="1"/>
  <c r="F120" i="1"/>
  <c r="F122" i="1"/>
  <c r="F125" i="1"/>
  <c r="F129" i="1"/>
  <c r="F132" i="1"/>
  <c r="F134" i="1"/>
  <c r="F137" i="1"/>
  <c r="F141" i="1"/>
  <c r="F144" i="1"/>
  <c r="F146" i="1"/>
  <c r="F149" i="1"/>
  <c r="F153" i="1"/>
  <c r="F156" i="1"/>
  <c r="F158" i="1"/>
  <c r="F161" i="1"/>
  <c r="F165" i="1"/>
  <c r="F168" i="1"/>
  <c r="F170" i="1"/>
  <c r="F173" i="1"/>
  <c r="F177" i="1"/>
  <c r="F180" i="1"/>
  <c r="F182" i="1"/>
  <c r="F185" i="1"/>
  <c r="F189" i="1"/>
  <c r="F192" i="1"/>
  <c r="F194" i="1"/>
  <c r="F197" i="1"/>
  <c r="F201" i="1"/>
  <c r="F204" i="1"/>
  <c r="F206" i="1"/>
  <c r="F209" i="1"/>
  <c r="F213" i="1"/>
  <c r="F216" i="1"/>
  <c r="F218" i="1"/>
  <c r="F221" i="1"/>
  <c r="F225" i="1"/>
  <c r="F228" i="1"/>
  <c r="F230" i="1"/>
  <c r="F233" i="1"/>
  <c r="F237" i="1"/>
  <c r="F240" i="1"/>
  <c r="F242" i="1"/>
  <c r="F245" i="1"/>
  <c r="F249" i="1"/>
  <c r="F252" i="1"/>
  <c r="F254" i="1"/>
  <c r="F257" i="1"/>
  <c r="F261" i="1"/>
  <c r="F264" i="1"/>
  <c r="F266" i="1"/>
  <c r="F269" i="1"/>
  <c r="F273" i="1"/>
  <c r="F276" i="1"/>
  <c r="F278" i="1"/>
  <c r="F281" i="1"/>
  <c r="F285" i="1"/>
  <c r="F288" i="1"/>
  <c r="F290" i="1"/>
  <c r="F293" i="1"/>
  <c r="F297" i="1"/>
  <c r="F300" i="1"/>
  <c r="F302" i="1"/>
  <c r="F305" i="1"/>
  <c r="F309" i="1"/>
  <c r="F312" i="1"/>
  <c r="F314" i="1"/>
  <c r="F317" i="1"/>
  <c r="F321" i="1"/>
  <c r="F324" i="1"/>
  <c r="F326" i="1"/>
  <c r="F329" i="1"/>
  <c r="F333" i="1"/>
  <c r="F336" i="1"/>
  <c r="F2" i="1"/>
  <c r="D3" i="1"/>
  <c r="E3" i="1" s="1"/>
  <c r="F3" i="1" s="1"/>
  <c r="D4" i="1"/>
  <c r="E4" i="1" s="1"/>
  <c r="F4" i="1" s="1"/>
  <c r="D5" i="1"/>
  <c r="E5" i="1" s="1"/>
  <c r="F5" i="1" s="1"/>
  <c r="D6" i="1"/>
  <c r="E6" i="1" s="1"/>
  <c r="F6" i="1" s="1"/>
  <c r="D7" i="1"/>
  <c r="E7" i="1" s="1"/>
  <c r="F7" i="1" s="1"/>
  <c r="D8" i="1"/>
  <c r="E8" i="1" s="1"/>
  <c r="F8" i="1" s="1"/>
  <c r="D9" i="1"/>
  <c r="E9" i="1" s="1"/>
  <c r="D10" i="1"/>
  <c r="E10" i="1" s="1"/>
  <c r="F10" i="1" s="1"/>
  <c r="D11" i="1"/>
  <c r="E11" i="1" s="1"/>
  <c r="F11" i="1" s="1"/>
  <c r="D12" i="1"/>
  <c r="E12" i="1" s="1"/>
  <c r="D13" i="1"/>
  <c r="E13" i="1" s="1"/>
  <c r="F13" i="1" s="1"/>
  <c r="D14" i="1"/>
  <c r="E14" i="1" s="1"/>
  <c r="D15" i="1"/>
  <c r="E15" i="1" s="1"/>
  <c r="F15" i="1" s="1"/>
  <c r="D16" i="1"/>
  <c r="E16" i="1" s="1"/>
  <c r="F16" i="1" s="1"/>
  <c r="D17" i="1"/>
  <c r="E17" i="1" s="1"/>
  <c r="D18" i="1"/>
  <c r="E18" i="1" s="1"/>
  <c r="F18" i="1" s="1"/>
  <c r="D19" i="1"/>
  <c r="E19" i="1" s="1"/>
  <c r="F19" i="1" s="1"/>
  <c r="D20" i="1"/>
  <c r="E20" i="1" s="1"/>
  <c r="F20" i="1" s="1"/>
  <c r="D21" i="1"/>
  <c r="E21" i="1" s="1"/>
  <c r="D22" i="1"/>
  <c r="E22" i="1" s="1"/>
  <c r="F22" i="1" s="1"/>
  <c r="D23" i="1"/>
  <c r="E23" i="1" s="1"/>
  <c r="F23" i="1" s="1"/>
  <c r="D24" i="1"/>
  <c r="E24" i="1" s="1"/>
  <c r="D25" i="1"/>
  <c r="E25" i="1" s="1"/>
  <c r="F25" i="1" s="1"/>
  <c r="D26" i="1"/>
  <c r="E26" i="1" s="1"/>
  <c r="D27" i="1"/>
  <c r="E27" i="1" s="1"/>
  <c r="F27" i="1" s="1"/>
  <c r="D28" i="1"/>
  <c r="E28" i="1" s="1"/>
  <c r="F28" i="1" s="1"/>
  <c r="D29" i="1"/>
  <c r="E29" i="1" s="1"/>
  <c r="D30" i="1"/>
  <c r="E30" i="1" s="1"/>
  <c r="F30" i="1" s="1"/>
  <c r="D31" i="1"/>
  <c r="E31" i="1" s="1"/>
  <c r="F31" i="1" s="1"/>
  <c r="D32" i="1"/>
  <c r="E32" i="1" s="1"/>
  <c r="F32" i="1" s="1"/>
  <c r="D33" i="1"/>
  <c r="E33" i="1" s="1"/>
  <c r="D34" i="1"/>
  <c r="E34" i="1" s="1"/>
  <c r="F34" i="1" s="1"/>
  <c r="D35" i="1"/>
  <c r="E35" i="1" s="1"/>
  <c r="F35" i="1" s="1"/>
  <c r="D36" i="1"/>
  <c r="E36" i="1" s="1"/>
  <c r="D37" i="1"/>
  <c r="E37" i="1" s="1"/>
  <c r="F37" i="1" s="1"/>
  <c r="D38" i="1"/>
  <c r="E38" i="1" s="1"/>
  <c r="D39" i="1"/>
  <c r="E39" i="1" s="1"/>
  <c r="F39" i="1" s="1"/>
  <c r="D40" i="1"/>
  <c r="E40" i="1" s="1"/>
  <c r="F40" i="1" s="1"/>
  <c r="D41" i="1"/>
  <c r="E41" i="1" s="1"/>
  <c r="D42" i="1"/>
  <c r="E42" i="1" s="1"/>
  <c r="F42" i="1" s="1"/>
  <c r="D43" i="1"/>
  <c r="E43" i="1" s="1"/>
  <c r="F43" i="1" s="1"/>
  <c r="D44" i="1"/>
  <c r="E44" i="1" s="1"/>
  <c r="F44" i="1" s="1"/>
  <c r="D45" i="1"/>
  <c r="E45" i="1" s="1"/>
  <c r="D46" i="1"/>
  <c r="E46" i="1" s="1"/>
  <c r="F46" i="1" s="1"/>
  <c r="D47" i="1"/>
  <c r="E47" i="1" s="1"/>
  <c r="F47" i="1" s="1"/>
  <c r="D48" i="1"/>
  <c r="E48" i="1" s="1"/>
  <c r="D49" i="1"/>
  <c r="E49" i="1" s="1"/>
  <c r="F49" i="1" s="1"/>
  <c r="D50" i="1"/>
  <c r="E50" i="1" s="1"/>
  <c r="D51" i="1"/>
  <c r="E51" i="1" s="1"/>
  <c r="F51" i="1" s="1"/>
  <c r="D52" i="1"/>
  <c r="E52" i="1" s="1"/>
  <c r="F52" i="1" s="1"/>
  <c r="D53" i="1"/>
  <c r="E53" i="1" s="1"/>
  <c r="D54" i="1"/>
  <c r="E54" i="1" s="1"/>
  <c r="F54" i="1" s="1"/>
  <c r="D55" i="1"/>
  <c r="E55" i="1" s="1"/>
  <c r="F55" i="1" s="1"/>
  <c r="D56" i="1"/>
  <c r="E56" i="1" s="1"/>
  <c r="F56" i="1" s="1"/>
  <c r="D57" i="1"/>
  <c r="E57" i="1" s="1"/>
  <c r="D58" i="1"/>
  <c r="E58" i="1" s="1"/>
  <c r="F58" i="1" s="1"/>
  <c r="D59" i="1"/>
  <c r="E59" i="1" s="1"/>
  <c r="F59" i="1" s="1"/>
  <c r="D60" i="1"/>
  <c r="E60" i="1" s="1"/>
  <c r="D61" i="1"/>
  <c r="E61" i="1" s="1"/>
  <c r="F61" i="1" s="1"/>
  <c r="D62" i="1"/>
  <c r="E62" i="1" s="1"/>
  <c r="D63" i="1"/>
  <c r="E63" i="1" s="1"/>
  <c r="F63" i="1" s="1"/>
  <c r="D64" i="1"/>
  <c r="E64" i="1" s="1"/>
  <c r="F64" i="1" s="1"/>
  <c r="D65" i="1"/>
  <c r="E65" i="1" s="1"/>
  <c r="D66" i="1"/>
  <c r="E66" i="1" s="1"/>
  <c r="F66" i="1" s="1"/>
  <c r="D67" i="1"/>
  <c r="E67" i="1" s="1"/>
  <c r="F67" i="1" s="1"/>
  <c r="D68" i="1"/>
  <c r="E68" i="1" s="1"/>
  <c r="F68" i="1" s="1"/>
  <c r="D69" i="1"/>
  <c r="E69" i="1" s="1"/>
  <c r="D70" i="1"/>
  <c r="E70" i="1" s="1"/>
  <c r="F70" i="1" s="1"/>
  <c r="D71" i="1"/>
  <c r="E71" i="1" s="1"/>
  <c r="F71" i="1" s="1"/>
  <c r="D72" i="1"/>
  <c r="E72" i="1" s="1"/>
  <c r="D73" i="1"/>
  <c r="E73" i="1" s="1"/>
  <c r="F73" i="1" s="1"/>
  <c r="D74" i="1"/>
  <c r="E74" i="1" s="1"/>
  <c r="D75" i="1"/>
  <c r="E75" i="1" s="1"/>
  <c r="F75" i="1" s="1"/>
  <c r="D76" i="1"/>
  <c r="E76" i="1" s="1"/>
  <c r="F76" i="1" s="1"/>
  <c r="D77" i="1"/>
  <c r="E77" i="1" s="1"/>
  <c r="D78" i="1"/>
  <c r="E78" i="1" s="1"/>
  <c r="F78" i="1" s="1"/>
  <c r="D79" i="1"/>
  <c r="E79" i="1" s="1"/>
  <c r="F79" i="1" s="1"/>
  <c r="D80" i="1"/>
  <c r="E80" i="1" s="1"/>
  <c r="F80" i="1" s="1"/>
  <c r="D81" i="1"/>
  <c r="E81" i="1" s="1"/>
  <c r="D82" i="1"/>
  <c r="E82" i="1" s="1"/>
  <c r="F82" i="1" s="1"/>
  <c r="D83" i="1"/>
  <c r="E83" i="1" s="1"/>
  <c r="F83" i="1" s="1"/>
  <c r="D84" i="1"/>
  <c r="E84" i="1" s="1"/>
  <c r="D85" i="1"/>
  <c r="E85" i="1" s="1"/>
  <c r="F85" i="1" s="1"/>
  <c r="D86" i="1"/>
  <c r="E86" i="1" s="1"/>
  <c r="D87" i="1"/>
  <c r="E87" i="1" s="1"/>
  <c r="F87" i="1" s="1"/>
  <c r="D88" i="1"/>
  <c r="E88" i="1" s="1"/>
  <c r="F88" i="1" s="1"/>
  <c r="D89" i="1"/>
  <c r="E89" i="1" s="1"/>
  <c r="D90" i="1"/>
  <c r="E90" i="1" s="1"/>
  <c r="F90" i="1" s="1"/>
  <c r="D91" i="1"/>
  <c r="E91" i="1" s="1"/>
  <c r="F91" i="1" s="1"/>
  <c r="D92" i="1"/>
  <c r="E92" i="1" s="1"/>
  <c r="F92" i="1" s="1"/>
  <c r="D93" i="1"/>
  <c r="E93" i="1" s="1"/>
  <c r="D94" i="1"/>
  <c r="E94" i="1" s="1"/>
  <c r="F94" i="1" s="1"/>
  <c r="D95" i="1"/>
  <c r="E95" i="1" s="1"/>
  <c r="F95" i="1" s="1"/>
  <c r="D96" i="1"/>
  <c r="E96" i="1" s="1"/>
  <c r="D97" i="1"/>
  <c r="E97" i="1" s="1"/>
  <c r="F97" i="1" s="1"/>
  <c r="D98" i="1"/>
  <c r="E98" i="1" s="1"/>
  <c r="D99" i="1"/>
  <c r="E99" i="1" s="1"/>
  <c r="F99" i="1" s="1"/>
  <c r="D100" i="1"/>
  <c r="E100" i="1" s="1"/>
  <c r="F100" i="1" s="1"/>
  <c r="D101" i="1"/>
  <c r="E101" i="1" s="1"/>
  <c r="D102" i="1"/>
  <c r="E102" i="1" s="1"/>
  <c r="F102" i="1" s="1"/>
  <c r="D103" i="1"/>
  <c r="E103" i="1" s="1"/>
  <c r="F103" i="1" s="1"/>
  <c r="D104" i="1"/>
  <c r="E104" i="1" s="1"/>
  <c r="F104" i="1" s="1"/>
  <c r="D105" i="1"/>
  <c r="E105" i="1" s="1"/>
  <c r="D106" i="1"/>
  <c r="E106" i="1" s="1"/>
  <c r="F106" i="1" s="1"/>
  <c r="D107" i="1"/>
  <c r="E107" i="1" s="1"/>
  <c r="F107" i="1" s="1"/>
  <c r="D108" i="1"/>
  <c r="E108" i="1" s="1"/>
  <c r="D109" i="1"/>
  <c r="E109" i="1" s="1"/>
  <c r="F109" i="1" s="1"/>
  <c r="D110" i="1"/>
  <c r="E110" i="1" s="1"/>
  <c r="D111" i="1"/>
  <c r="E111" i="1" s="1"/>
  <c r="F111" i="1" s="1"/>
  <c r="D112" i="1"/>
  <c r="E112" i="1" s="1"/>
  <c r="F112" i="1" s="1"/>
  <c r="D113" i="1"/>
  <c r="E113" i="1" s="1"/>
  <c r="D114" i="1"/>
  <c r="E114" i="1" s="1"/>
  <c r="F114" i="1" s="1"/>
  <c r="D115" i="1"/>
  <c r="E115" i="1" s="1"/>
  <c r="F115" i="1" s="1"/>
  <c r="D116" i="1"/>
  <c r="E116" i="1" s="1"/>
  <c r="F116" i="1" s="1"/>
  <c r="D117" i="1"/>
  <c r="E117" i="1" s="1"/>
  <c r="D118" i="1"/>
  <c r="E118" i="1" s="1"/>
  <c r="F118" i="1" s="1"/>
  <c r="D119" i="1"/>
  <c r="E119" i="1" s="1"/>
  <c r="F119" i="1" s="1"/>
  <c r="D120" i="1"/>
  <c r="E120" i="1" s="1"/>
  <c r="D121" i="1"/>
  <c r="E121" i="1" s="1"/>
  <c r="F121" i="1" s="1"/>
  <c r="D122" i="1"/>
  <c r="E122" i="1" s="1"/>
  <c r="D123" i="1"/>
  <c r="E123" i="1" s="1"/>
  <c r="F123" i="1" s="1"/>
  <c r="D124" i="1"/>
  <c r="E124" i="1" s="1"/>
  <c r="F124" i="1" s="1"/>
  <c r="D125" i="1"/>
  <c r="E125" i="1" s="1"/>
  <c r="D126" i="1"/>
  <c r="E126" i="1" s="1"/>
  <c r="F126" i="1" s="1"/>
  <c r="D127" i="1"/>
  <c r="E127" i="1" s="1"/>
  <c r="F127" i="1" s="1"/>
  <c r="D128" i="1"/>
  <c r="E128" i="1" s="1"/>
  <c r="F128" i="1" s="1"/>
  <c r="D129" i="1"/>
  <c r="E129" i="1" s="1"/>
  <c r="D130" i="1"/>
  <c r="E130" i="1" s="1"/>
  <c r="F130" i="1" s="1"/>
  <c r="D131" i="1"/>
  <c r="E131" i="1" s="1"/>
  <c r="F131" i="1" s="1"/>
  <c r="D132" i="1"/>
  <c r="E132" i="1" s="1"/>
  <c r="D133" i="1"/>
  <c r="E133" i="1" s="1"/>
  <c r="F133" i="1" s="1"/>
  <c r="D134" i="1"/>
  <c r="E134" i="1" s="1"/>
  <c r="D135" i="1"/>
  <c r="E135" i="1" s="1"/>
  <c r="F135" i="1" s="1"/>
  <c r="D136" i="1"/>
  <c r="E136" i="1" s="1"/>
  <c r="F136" i="1" s="1"/>
  <c r="D137" i="1"/>
  <c r="E137" i="1" s="1"/>
  <c r="D138" i="1"/>
  <c r="E138" i="1" s="1"/>
  <c r="F138" i="1" s="1"/>
  <c r="D139" i="1"/>
  <c r="E139" i="1" s="1"/>
  <c r="F139" i="1" s="1"/>
  <c r="D140" i="1"/>
  <c r="E140" i="1" s="1"/>
  <c r="F140" i="1" s="1"/>
  <c r="D141" i="1"/>
  <c r="E141" i="1" s="1"/>
  <c r="D142" i="1"/>
  <c r="E142" i="1" s="1"/>
  <c r="F142" i="1" s="1"/>
  <c r="D143" i="1"/>
  <c r="E143" i="1" s="1"/>
  <c r="F143" i="1" s="1"/>
  <c r="D144" i="1"/>
  <c r="E144" i="1" s="1"/>
  <c r="D145" i="1"/>
  <c r="E145" i="1" s="1"/>
  <c r="F145" i="1" s="1"/>
  <c r="D146" i="1"/>
  <c r="E146" i="1" s="1"/>
  <c r="D147" i="1"/>
  <c r="E147" i="1" s="1"/>
  <c r="F147" i="1" s="1"/>
  <c r="D148" i="1"/>
  <c r="E148" i="1" s="1"/>
  <c r="F148" i="1" s="1"/>
  <c r="D149" i="1"/>
  <c r="E149" i="1" s="1"/>
  <c r="D150" i="1"/>
  <c r="E150" i="1" s="1"/>
  <c r="F150" i="1" s="1"/>
  <c r="D151" i="1"/>
  <c r="E151" i="1" s="1"/>
  <c r="F151" i="1" s="1"/>
  <c r="D152" i="1"/>
  <c r="E152" i="1" s="1"/>
  <c r="F152" i="1" s="1"/>
  <c r="D153" i="1"/>
  <c r="E153" i="1" s="1"/>
  <c r="D154" i="1"/>
  <c r="E154" i="1" s="1"/>
  <c r="F154" i="1" s="1"/>
  <c r="D155" i="1"/>
  <c r="E155" i="1" s="1"/>
  <c r="F155" i="1" s="1"/>
  <c r="D156" i="1"/>
  <c r="E156" i="1" s="1"/>
  <c r="D157" i="1"/>
  <c r="E157" i="1" s="1"/>
  <c r="F157" i="1" s="1"/>
  <c r="D158" i="1"/>
  <c r="E158" i="1" s="1"/>
  <c r="D159" i="1"/>
  <c r="E159" i="1" s="1"/>
  <c r="F159" i="1" s="1"/>
  <c r="D160" i="1"/>
  <c r="E160" i="1" s="1"/>
  <c r="F160" i="1" s="1"/>
  <c r="D161" i="1"/>
  <c r="E161" i="1" s="1"/>
  <c r="D162" i="1"/>
  <c r="E162" i="1" s="1"/>
  <c r="F162" i="1" s="1"/>
  <c r="D163" i="1"/>
  <c r="E163" i="1" s="1"/>
  <c r="F163" i="1" s="1"/>
  <c r="D164" i="1"/>
  <c r="E164" i="1" s="1"/>
  <c r="F164" i="1" s="1"/>
  <c r="D165" i="1"/>
  <c r="E165" i="1" s="1"/>
  <c r="D166" i="1"/>
  <c r="E166" i="1" s="1"/>
  <c r="F166" i="1" s="1"/>
  <c r="D167" i="1"/>
  <c r="E167" i="1" s="1"/>
  <c r="F167" i="1" s="1"/>
  <c r="D168" i="1"/>
  <c r="E168" i="1" s="1"/>
  <c r="D169" i="1"/>
  <c r="E169" i="1" s="1"/>
  <c r="F169" i="1" s="1"/>
  <c r="D170" i="1"/>
  <c r="E170" i="1" s="1"/>
  <c r="D171" i="1"/>
  <c r="E171" i="1" s="1"/>
  <c r="F171" i="1" s="1"/>
  <c r="D172" i="1"/>
  <c r="E172" i="1" s="1"/>
  <c r="F172" i="1" s="1"/>
  <c r="D173" i="1"/>
  <c r="E173" i="1" s="1"/>
  <c r="D174" i="1"/>
  <c r="E174" i="1" s="1"/>
  <c r="F174" i="1" s="1"/>
  <c r="D175" i="1"/>
  <c r="E175" i="1" s="1"/>
  <c r="F175" i="1" s="1"/>
  <c r="D176" i="1"/>
  <c r="E176" i="1" s="1"/>
  <c r="F176" i="1" s="1"/>
  <c r="D177" i="1"/>
  <c r="E177" i="1" s="1"/>
  <c r="D178" i="1"/>
  <c r="E178" i="1" s="1"/>
  <c r="F178" i="1" s="1"/>
  <c r="D179" i="1"/>
  <c r="E179" i="1" s="1"/>
  <c r="F179" i="1" s="1"/>
  <c r="D180" i="1"/>
  <c r="E180" i="1" s="1"/>
  <c r="D181" i="1"/>
  <c r="E181" i="1" s="1"/>
  <c r="F181" i="1" s="1"/>
  <c r="D182" i="1"/>
  <c r="E182" i="1" s="1"/>
  <c r="D183" i="1"/>
  <c r="E183" i="1" s="1"/>
  <c r="F183" i="1" s="1"/>
  <c r="D184" i="1"/>
  <c r="E184" i="1" s="1"/>
  <c r="F184" i="1" s="1"/>
  <c r="D185" i="1"/>
  <c r="E185" i="1" s="1"/>
  <c r="D186" i="1"/>
  <c r="E186" i="1" s="1"/>
  <c r="F186" i="1" s="1"/>
  <c r="D187" i="1"/>
  <c r="E187" i="1" s="1"/>
  <c r="F187" i="1" s="1"/>
  <c r="D188" i="1"/>
  <c r="E188" i="1" s="1"/>
  <c r="F188" i="1" s="1"/>
  <c r="D189" i="1"/>
  <c r="E189" i="1" s="1"/>
  <c r="D190" i="1"/>
  <c r="E190" i="1" s="1"/>
  <c r="F190" i="1" s="1"/>
  <c r="D191" i="1"/>
  <c r="E191" i="1" s="1"/>
  <c r="F191" i="1" s="1"/>
  <c r="D192" i="1"/>
  <c r="E192" i="1" s="1"/>
  <c r="D193" i="1"/>
  <c r="E193" i="1" s="1"/>
  <c r="F193" i="1" s="1"/>
  <c r="D194" i="1"/>
  <c r="E194" i="1" s="1"/>
  <c r="D195" i="1"/>
  <c r="E195" i="1" s="1"/>
  <c r="F195" i="1" s="1"/>
  <c r="D196" i="1"/>
  <c r="E196" i="1" s="1"/>
  <c r="F196" i="1" s="1"/>
  <c r="D197" i="1"/>
  <c r="E197" i="1" s="1"/>
  <c r="D198" i="1"/>
  <c r="E198" i="1" s="1"/>
  <c r="F198" i="1" s="1"/>
  <c r="D199" i="1"/>
  <c r="E199" i="1" s="1"/>
  <c r="F199" i="1" s="1"/>
  <c r="D200" i="1"/>
  <c r="E200" i="1" s="1"/>
  <c r="F200" i="1" s="1"/>
  <c r="D201" i="1"/>
  <c r="E201" i="1" s="1"/>
  <c r="D202" i="1"/>
  <c r="E202" i="1" s="1"/>
  <c r="F202" i="1" s="1"/>
  <c r="D203" i="1"/>
  <c r="E203" i="1" s="1"/>
  <c r="F203" i="1" s="1"/>
  <c r="D204" i="1"/>
  <c r="E204" i="1" s="1"/>
  <c r="D205" i="1"/>
  <c r="E205" i="1" s="1"/>
  <c r="F205" i="1" s="1"/>
  <c r="D206" i="1"/>
  <c r="E206" i="1" s="1"/>
  <c r="D207" i="1"/>
  <c r="E207" i="1" s="1"/>
  <c r="F207" i="1" s="1"/>
  <c r="D208" i="1"/>
  <c r="E208" i="1" s="1"/>
  <c r="F208" i="1" s="1"/>
  <c r="D209" i="1"/>
  <c r="E209" i="1" s="1"/>
  <c r="D210" i="1"/>
  <c r="E210" i="1" s="1"/>
  <c r="F210" i="1" s="1"/>
  <c r="D211" i="1"/>
  <c r="E211" i="1" s="1"/>
  <c r="F211" i="1" s="1"/>
  <c r="D212" i="1"/>
  <c r="E212" i="1" s="1"/>
  <c r="F212" i="1" s="1"/>
  <c r="D213" i="1"/>
  <c r="E213" i="1" s="1"/>
  <c r="D214" i="1"/>
  <c r="E214" i="1" s="1"/>
  <c r="F214" i="1" s="1"/>
  <c r="D215" i="1"/>
  <c r="E215" i="1" s="1"/>
  <c r="F215" i="1" s="1"/>
  <c r="D216" i="1"/>
  <c r="E216" i="1" s="1"/>
  <c r="D217" i="1"/>
  <c r="E217" i="1" s="1"/>
  <c r="F217" i="1" s="1"/>
  <c r="D218" i="1"/>
  <c r="E218" i="1" s="1"/>
  <c r="D219" i="1"/>
  <c r="E219" i="1" s="1"/>
  <c r="F219" i="1" s="1"/>
  <c r="D220" i="1"/>
  <c r="E220" i="1" s="1"/>
  <c r="F220" i="1" s="1"/>
  <c r="D221" i="1"/>
  <c r="E221" i="1" s="1"/>
  <c r="D222" i="1"/>
  <c r="E222" i="1" s="1"/>
  <c r="F222" i="1" s="1"/>
  <c r="D223" i="1"/>
  <c r="E223" i="1" s="1"/>
  <c r="F223" i="1" s="1"/>
  <c r="D224" i="1"/>
  <c r="E224" i="1" s="1"/>
  <c r="F224" i="1" s="1"/>
  <c r="D225" i="1"/>
  <c r="E225" i="1" s="1"/>
  <c r="D226" i="1"/>
  <c r="E226" i="1" s="1"/>
  <c r="F226" i="1" s="1"/>
  <c r="D227" i="1"/>
  <c r="E227" i="1" s="1"/>
  <c r="F227" i="1" s="1"/>
  <c r="D228" i="1"/>
  <c r="E228" i="1" s="1"/>
  <c r="D229" i="1"/>
  <c r="E229" i="1" s="1"/>
  <c r="F229" i="1" s="1"/>
  <c r="D230" i="1"/>
  <c r="E230" i="1" s="1"/>
  <c r="D231" i="1"/>
  <c r="E231" i="1" s="1"/>
  <c r="F231" i="1" s="1"/>
  <c r="D232" i="1"/>
  <c r="E232" i="1" s="1"/>
  <c r="F232" i="1" s="1"/>
  <c r="D233" i="1"/>
  <c r="E233" i="1" s="1"/>
  <c r="D234" i="1"/>
  <c r="E234" i="1" s="1"/>
  <c r="F234" i="1" s="1"/>
  <c r="D235" i="1"/>
  <c r="E235" i="1" s="1"/>
  <c r="F235" i="1" s="1"/>
  <c r="D236" i="1"/>
  <c r="E236" i="1" s="1"/>
  <c r="F236" i="1" s="1"/>
  <c r="D237" i="1"/>
  <c r="E237" i="1" s="1"/>
  <c r="D238" i="1"/>
  <c r="E238" i="1" s="1"/>
  <c r="F238" i="1" s="1"/>
  <c r="D239" i="1"/>
  <c r="E239" i="1" s="1"/>
  <c r="F239" i="1" s="1"/>
  <c r="D240" i="1"/>
  <c r="E240" i="1" s="1"/>
  <c r="D241" i="1"/>
  <c r="E241" i="1" s="1"/>
  <c r="F241" i="1" s="1"/>
  <c r="D242" i="1"/>
  <c r="E242" i="1" s="1"/>
  <c r="D243" i="1"/>
  <c r="E243" i="1" s="1"/>
  <c r="F243" i="1" s="1"/>
  <c r="D244" i="1"/>
  <c r="E244" i="1" s="1"/>
  <c r="F244" i="1" s="1"/>
  <c r="D245" i="1"/>
  <c r="E245" i="1" s="1"/>
  <c r="D246" i="1"/>
  <c r="E246" i="1" s="1"/>
  <c r="F246" i="1" s="1"/>
  <c r="D247" i="1"/>
  <c r="E247" i="1" s="1"/>
  <c r="F247" i="1" s="1"/>
  <c r="D248" i="1"/>
  <c r="E248" i="1" s="1"/>
  <c r="F248" i="1" s="1"/>
  <c r="D249" i="1"/>
  <c r="E249" i="1" s="1"/>
  <c r="D250" i="1"/>
  <c r="E250" i="1" s="1"/>
  <c r="F250" i="1" s="1"/>
  <c r="D251" i="1"/>
  <c r="E251" i="1" s="1"/>
  <c r="F251" i="1" s="1"/>
  <c r="D252" i="1"/>
  <c r="E252" i="1" s="1"/>
  <c r="D253" i="1"/>
  <c r="E253" i="1" s="1"/>
  <c r="F253" i="1" s="1"/>
  <c r="D254" i="1"/>
  <c r="E254" i="1" s="1"/>
  <c r="D255" i="1"/>
  <c r="E255" i="1" s="1"/>
  <c r="F255" i="1" s="1"/>
  <c r="D256" i="1"/>
  <c r="E256" i="1" s="1"/>
  <c r="F256" i="1" s="1"/>
  <c r="D257" i="1"/>
  <c r="E257" i="1" s="1"/>
  <c r="D258" i="1"/>
  <c r="E258" i="1" s="1"/>
  <c r="F258" i="1" s="1"/>
  <c r="D259" i="1"/>
  <c r="E259" i="1" s="1"/>
  <c r="F259" i="1" s="1"/>
  <c r="D260" i="1"/>
  <c r="E260" i="1" s="1"/>
  <c r="F260" i="1" s="1"/>
  <c r="D261" i="1"/>
  <c r="E261" i="1" s="1"/>
  <c r="D262" i="1"/>
  <c r="E262" i="1" s="1"/>
  <c r="F262" i="1" s="1"/>
  <c r="D263" i="1"/>
  <c r="E263" i="1" s="1"/>
  <c r="F263" i="1" s="1"/>
  <c r="D264" i="1"/>
  <c r="E264" i="1" s="1"/>
  <c r="D265" i="1"/>
  <c r="E265" i="1" s="1"/>
  <c r="F265" i="1" s="1"/>
  <c r="D266" i="1"/>
  <c r="E266" i="1" s="1"/>
  <c r="D267" i="1"/>
  <c r="E267" i="1" s="1"/>
  <c r="F267" i="1" s="1"/>
  <c r="D268" i="1"/>
  <c r="E268" i="1" s="1"/>
  <c r="F268" i="1" s="1"/>
  <c r="D269" i="1"/>
  <c r="E269" i="1" s="1"/>
  <c r="D270" i="1"/>
  <c r="E270" i="1" s="1"/>
  <c r="F270" i="1" s="1"/>
  <c r="D271" i="1"/>
  <c r="E271" i="1" s="1"/>
  <c r="F271" i="1" s="1"/>
  <c r="D272" i="1"/>
  <c r="E272" i="1" s="1"/>
  <c r="F272" i="1" s="1"/>
  <c r="D273" i="1"/>
  <c r="E273" i="1" s="1"/>
  <c r="D274" i="1"/>
  <c r="E274" i="1" s="1"/>
  <c r="F274" i="1" s="1"/>
  <c r="D275" i="1"/>
  <c r="E275" i="1" s="1"/>
  <c r="F275" i="1" s="1"/>
  <c r="D276" i="1"/>
  <c r="E276" i="1" s="1"/>
  <c r="D277" i="1"/>
  <c r="E277" i="1" s="1"/>
  <c r="F277" i="1" s="1"/>
  <c r="D278" i="1"/>
  <c r="E278" i="1" s="1"/>
  <c r="D279" i="1"/>
  <c r="E279" i="1" s="1"/>
  <c r="F279" i="1" s="1"/>
  <c r="D280" i="1"/>
  <c r="E280" i="1" s="1"/>
  <c r="F280" i="1" s="1"/>
  <c r="D281" i="1"/>
  <c r="E281" i="1" s="1"/>
  <c r="D282" i="1"/>
  <c r="E282" i="1" s="1"/>
  <c r="F282" i="1" s="1"/>
  <c r="D283" i="1"/>
  <c r="E283" i="1" s="1"/>
  <c r="F283" i="1" s="1"/>
  <c r="D284" i="1"/>
  <c r="E284" i="1" s="1"/>
  <c r="F284" i="1" s="1"/>
  <c r="D285" i="1"/>
  <c r="E285" i="1" s="1"/>
  <c r="D286" i="1"/>
  <c r="E286" i="1" s="1"/>
  <c r="F286" i="1" s="1"/>
  <c r="D287" i="1"/>
  <c r="E287" i="1" s="1"/>
  <c r="F287" i="1" s="1"/>
  <c r="D288" i="1"/>
  <c r="E288" i="1" s="1"/>
  <c r="D289" i="1"/>
  <c r="E289" i="1" s="1"/>
  <c r="F289" i="1" s="1"/>
  <c r="D290" i="1"/>
  <c r="E290" i="1" s="1"/>
  <c r="D291" i="1"/>
  <c r="E291" i="1" s="1"/>
  <c r="F291" i="1" s="1"/>
  <c r="D292" i="1"/>
  <c r="E292" i="1" s="1"/>
  <c r="F292" i="1" s="1"/>
  <c r="D293" i="1"/>
  <c r="E293" i="1" s="1"/>
  <c r="D294" i="1"/>
  <c r="E294" i="1" s="1"/>
  <c r="F294" i="1" s="1"/>
  <c r="D295" i="1"/>
  <c r="E295" i="1" s="1"/>
  <c r="F295" i="1" s="1"/>
  <c r="D296" i="1"/>
  <c r="E296" i="1" s="1"/>
  <c r="F296" i="1" s="1"/>
  <c r="D297" i="1"/>
  <c r="E297" i="1" s="1"/>
  <c r="D298" i="1"/>
  <c r="E298" i="1" s="1"/>
  <c r="F298" i="1" s="1"/>
  <c r="D299" i="1"/>
  <c r="E299" i="1" s="1"/>
  <c r="F299" i="1" s="1"/>
  <c r="D300" i="1"/>
  <c r="E300" i="1" s="1"/>
  <c r="D301" i="1"/>
  <c r="E301" i="1" s="1"/>
  <c r="F301" i="1" s="1"/>
  <c r="D302" i="1"/>
  <c r="E302" i="1" s="1"/>
  <c r="D303" i="1"/>
  <c r="E303" i="1" s="1"/>
  <c r="F303" i="1" s="1"/>
  <c r="D304" i="1"/>
  <c r="E304" i="1" s="1"/>
  <c r="F304" i="1" s="1"/>
  <c r="D305" i="1"/>
  <c r="E305" i="1" s="1"/>
  <c r="D306" i="1"/>
  <c r="E306" i="1" s="1"/>
  <c r="F306" i="1" s="1"/>
  <c r="D307" i="1"/>
  <c r="E307" i="1" s="1"/>
  <c r="F307" i="1" s="1"/>
  <c r="D308" i="1"/>
  <c r="E308" i="1" s="1"/>
  <c r="F308" i="1" s="1"/>
  <c r="D309" i="1"/>
  <c r="E309" i="1" s="1"/>
  <c r="D310" i="1"/>
  <c r="E310" i="1" s="1"/>
  <c r="F310" i="1" s="1"/>
  <c r="D311" i="1"/>
  <c r="E311" i="1" s="1"/>
  <c r="F311" i="1" s="1"/>
  <c r="D312" i="1"/>
  <c r="E312" i="1" s="1"/>
  <c r="D313" i="1"/>
  <c r="E313" i="1" s="1"/>
  <c r="F313" i="1" s="1"/>
  <c r="D314" i="1"/>
  <c r="E314" i="1" s="1"/>
  <c r="D315" i="1"/>
  <c r="E315" i="1" s="1"/>
  <c r="F315" i="1" s="1"/>
  <c r="D316" i="1"/>
  <c r="E316" i="1" s="1"/>
  <c r="F316" i="1" s="1"/>
  <c r="D317" i="1"/>
  <c r="E317" i="1" s="1"/>
  <c r="D318" i="1"/>
  <c r="E318" i="1" s="1"/>
  <c r="F318" i="1" s="1"/>
  <c r="D319" i="1"/>
  <c r="E319" i="1" s="1"/>
  <c r="F319" i="1" s="1"/>
  <c r="D320" i="1"/>
  <c r="E320" i="1" s="1"/>
  <c r="F320" i="1" s="1"/>
  <c r="D321" i="1"/>
  <c r="E321" i="1" s="1"/>
  <c r="D322" i="1"/>
  <c r="E322" i="1" s="1"/>
  <c r="F322" i="1" s="1"/>
  <c r="D323" i="1"/>
  <c r="E323" i="1" s="1"/>
  <c r="F323" i="1" s="1"/>
  <c r="D324" i="1"/>
  <c r="E324" i="1" s="1"/>
  <c r="D325" i="1"/>
  <c r="E325" i="1" s="1"/>
  <c r="F325" i="1" s="1"/>
  <c r="D326" i="1"/>
  <c r="E326" i="1" s="1"/>
  <c r="D327" i="1"/>
  <c r="E327" i="1" s="1"/>
  <c r="F327" i="1" s="1"/>
  <c r="D328" i="1"/>
  <c r="E328" i="1" s="1"/>
  <c r="F328" i="1" s="1"/>
  <c r="D329" i="1"/>
  <c r="E329" i="1" s="1"/>
  <c r="D330" i="1"/>
  <c r="E330" i="1" s="1"/>
  <c r="F330" i="1" s="1"/>
  <c r="D331" i="1"/>
  <c r="E331" i="1" s="1"/>
  <c r="F331" i="1" s="1"/>
  <c r="D332" i="1"/>
  <c r="E332" i="1" s="1"/>
  <c r="F332" i="1" s="1"/>
  <c r="D333" i="1"/>
  <c r="E333" i="1" s="1"/>
  <c r="D334" i="1"/>
  <c r="E334" i="1" s="1"/>
  <c r="F334" i="1" s="1"/>
  <c r="D335" i="1"/>
  <c r="E335" i="1" s="1"/>
  <c r="F335" i="1" s="1"/>
  <c r="D336" i="1"/>
  <c r="E336" i="1" s="1"/>
  <c r="D337" i="1"/>
  <c r="E337" i="1" s="1"/>
  <c r="F337" i="1" s="1"/>
  <c r="D2" i="1"/>
  <c r="E2" i="1" s="1"/>
  <c r="J5" i="3"/>
  <c r="J6" i="3"/>
  <c r="J7" i="3"/>
  <c r="J8" i="3"/>
  <c r="J9" i="3"/>
  <c r="J4" i="3"/>
  <c r="H5" i="3"/>
  <c r="H6" i="3"/>
  <c r="H7" i="3"/>
  <c r="H4" i="3"/>
  <c r="C1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2" i="1"/>
</calcChain>
</file>

<file path=xl/sharedStrings.xml><?xml version="1.0" encoding="utf-8"?>
<sst xmlns="http://schemas.openxmlformats.org/spreadsheetml/2006/main" count="936" uniqueCount="595">
  <si>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</si>
  <si>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</si>
  <si>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</si>
  <si>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</si>
  <si>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</si>
  <si>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</si>
  <si>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</si>
  <si>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</si>
  <si>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</si>
  <si>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</si>
  <si>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</si>
  <si>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</si>
  <si>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</si>
  <si>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</si>
  <si>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</si>
  <si>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</si>
  <si>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</si>
  <si>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</si>
  <si>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</si>
  <si>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</si>
  <si>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</si>
  <si>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</si>
  <si>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</si>
  <si>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</si>
  <si>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</si>
  <si>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</si>
  <si>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</si>
  <si>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</si>
  <si>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</si>
  <si>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</si>
  <si>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</si>
  <si>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</si>
  <si>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</si>
  <si>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</si>
  <si>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</si>
  <si>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</si>
  <si>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</si>
  <si>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</si>
  <si>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</si>
  <si>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</si>
  <si>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</si>
  <si>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</si>
  <si>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</si>
  <si>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</si>
  <si>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</si>
  <si>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</si>
  <si>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</si>
  <si>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</si>
  <si>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</si>
  <si>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</si>
  <si>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</si>
  <si>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</si>
  <si>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</si>
  <si>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</si>
  <si>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</si>
  <si>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</si>
  <si>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</si>
  <si>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</si>
  <si>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</si>
  <si>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</si>
  <si>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</si>
  <si>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</si>
  <si>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</si>
  <si>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</si>
  <si>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</si>
  <si>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</si>
  <si>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</si>
  <si>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</si>
  <si>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</si>
  <si>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</si>
  <si>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</si>
  <si>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</si>
  <si>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</si>
  <si>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</si>
  <si>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</si>
  <si>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</si>
  <si>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</si>
  <si>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</si>
  <si>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</si>
  <si>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</si>
  <si>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</si>
  <si>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</si>
  <si>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</si>
  <si>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</si>
  <si>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</si>
  <si>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</si>
  <si>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</si>
  <si>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</si>
  <si>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</si>
  <si>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</si>
  <si>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</si>
  <si>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</si>
  <si>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</si>
  <si>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</si>
  <si>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</si>
  <si>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</si>
  <si>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</si>
  <si>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</si>
  <si>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</si>
  <si>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</si>
  <si>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</si>
  <si>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</si>
  <si>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</si>
  <si>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</si>
  <si>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</si>
  <si>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</si>
  <si>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</si>
  <si>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</si>
  <si>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</si>
  <si>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</si>
  <si>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</si>
  <si>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</si>
  <si>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</si>
  <si>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</si>
  <si>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</si>
  <si>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</si>
  <si>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</si>
  <si>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</si>
  <si>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</si>
  <si>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</si>
  <si>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</si>
  <si>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</si>
  <si>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</si>
  <si>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</si>
  <si>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</si>
  <si>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</si>
  <si>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</si>
  <si>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</si>
  <si>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</si>
  <si>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</si>
  <si>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</si>
  <si>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</si>
  <si>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</si>
  <si>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</si>
  <si>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</si>
  <si>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</si>
  <si>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</si>
  <si>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</si>
  <si>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</si>
  <si>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</si>
  <si>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</si>
  <si>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</si>
  <si>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</si>
  <si>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</si>
  <si>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</si>
  <si>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</si>
  <si>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</si>
  <si>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</si>
  <si>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</si>
  <si>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</si>
  <si>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</si>
  <si>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</si>
  <si>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</si>
  <si>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</si>
  <si>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</si>
  <si>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</si>
  <si>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</si>
  <si>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</si>
  <si>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</si>
  <si>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</si>
  <si>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</si>
  <si>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</si>
  <si>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</si>
  <si>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</si>
  <si>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</si>
  <si>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</si>
  <si>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</si>
  <si>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</si>
  <si>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</si>
  <si>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</si>
  <si>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</si>
  <si>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</si>
  <si>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</si>
  <si>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</si>
  <si>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</si>
  <si>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</si>
  <si>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</si>
  <si>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</si>
  <si>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</si>
  <si>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</si>
  <si>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</si>
  <si>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</si>
  <si>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</si>
  <si>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</si>
  <si>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</si>
  <si>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</si>
  <si>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</si>
  <si>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</si>
  <si>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</si>
  <si>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</si>
  <si>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</si>
  <si>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</si>
  <si>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</si>
  <si>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</si>
  <si>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</si>
  <si>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</si>
  <si>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</si>
  <si>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</si>
  <si>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</si>
  <si>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</si>
  <si>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</si>
  <si>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</si>
  <si>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</si>
  <si>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</si>
  <si>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</si>
  <si>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</si>
  <si>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</si>
  <si>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</si>
  <si>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</si>
  <si>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</si>
  <si>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</si>
  <si>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</si>
  <si>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</si>
  <si>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</si>
  <si>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</si>
  <si>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</si>
  <si>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</si>
  <si>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</si>
  <si>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</si>
  <si>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</si>
  <si>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</si>
  <si>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</si>
  <si>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</si>
  <si>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</si>
  <si>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</si>
  <si>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</si>
  <si>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</si>
  <si>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</si>
  <si>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</si>
  <si>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</si>
  <si>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</si>
  <si>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</si>
  <si>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</si>
  <si>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</si>
  <si>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</si>
  <si>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</si>
  <si>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</si>
  <si>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</si>
  <si>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</si>
  <si>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</si>
  <si>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</si>
  <si>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</si>
  <si>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</si>
  <si>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</si>
  <si>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</si>
  <si>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</si>
  <si>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</si>
  <si>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</si>
  <si>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</si>
  <si>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</si>
  <si>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</si>
  <si>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</si>
  <si>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</si>
  <si>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</si>
  <si>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</si>
  <si>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</si>
  <si>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</si>
  <si>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</si>
  <si>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</si>
  <si>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</si>
  <si>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</si>
  <si>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</si>
  <si>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</si>
  <si>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</si>
  <si>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</si>
  <si>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</si>
  <si>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</si>
  <si>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</si>
  <si>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</si>
  <si>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</si>
  <si>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</si>
  <si>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</si>
  <si>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</si>
  <si>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</si>
  <si>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</si>
  <si>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</si>
  <si>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</si>
  <si>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</si>
  <si>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</si>
  <si>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</si>
  <si>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</si>
  <si>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</si>
  <si>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</si>
  <si>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</si>
  <si>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</si>
  <si>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</si>
  <si>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</si>
  <si>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</si>
  <si>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</si>
  <si>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</si>
  <si>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</si>
  <si>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</si>
  <si>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</si>
  <si>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</si>
  <si>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</si>
  <si>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</si>
  <si>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</si>
  <si>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</si>
  <si>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</si>
  <si>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</si>
  <si>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</si>
  <si>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</si>
  <si>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</si>
  <si>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</si>
  <si>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</si>
  <si>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</si>
  <si>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</si>
  <si>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</si>
  <si>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</si>
  <si>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</si>
  <si>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</si>
  <si>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</si>
  <si>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</si>
  <si>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</si>
  <si>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</si>
  <si>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</si>
  <si>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</si>
  <si>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</si>
  <si>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</si>
  <si>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</si>
  <si>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</si>
  <si>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</si>
  <si>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</si>
  <si>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</si>
  <si>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</si>
  <si>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</si>
  <si>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</si>
  <si>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</si>
  <si>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</si>
  <si>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</si>
  <si>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</si>
  <si>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</si>
  <si>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</si>
  <si>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</si>
  <si>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</si>
  <si>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</si>
  <si>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</si>
  <si>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</si>
  <si>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</si>
  <si>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</si>
  <si>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</si>
  <si>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</si>
  <si>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</si>
  <si>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</si>
  <si>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</si>
  <si>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</si>
  <si>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</si>
  <si>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</si>
  <si>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</si>
  <si>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</si>
  <si>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</si>
  <si>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</si>
  <si>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</si>
  <si>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</si>
  <si>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</si>
  <si>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</si>
  <si>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</si>
  <si>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</si>
  <si>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</si>
  <si>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</si>
  <si>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</si>
  <si>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</si>
  <si>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</si>
  <si>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</si>
  <si>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</si>
  <si>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</si>
  <si>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</si>
  <si>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</si>
  <si>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</si>
  <si>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</si>
  <si>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</si>
  <si>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</si>
  <si>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</si>
  <si>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</si>
  <si>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</si>
  <si>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</si>
  <si>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</si>
  <si>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</si>
  <si>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</si>
  <si>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</si>
  <si>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</si>
  <si>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</si>
  <si>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</si>
  <si>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</si>
  <si>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</si>
  <si>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</si>
  <si>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</si>
  <si>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</si>
  <si>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</si>
  <si>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</si>
  <si>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</si>
  <si>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</si>
  <si>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</si>
  <si>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</si>
  <si>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</si>
  <si>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</si>
  <si>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</si>
  <si>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</si>
  <si>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</si>
  <si>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</si>
  <si>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</si>
  <si>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</si>
  <si>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</si>
  <si>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</si>
  <si>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</si>
  <si>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</si>
  <si>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</si>
  <si>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</si>
  <si>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</si>
  <si>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</si>
  <si>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</si>
  <si>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</si>
  <si>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</si>
  <si>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</si>
  <si>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</si>
  <si>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</si>
  <si>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</si>
  <si>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</si>
  <si>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</si>
  <si>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</si>
  <si>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</si>
  <si>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</si>
  <si>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</si>
  <si>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</si>
  <si>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</si>
  <si>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</si>
  <si>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</si>
  <si>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</si>
  <si>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</si>
  <si>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</si>
  <si>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</si>
  <si>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</si>
  <si>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</si>
  <si>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</si>
  <si>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</si>
  <si>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</si>
  <si>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</si>
  <si>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</si>
  <si>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</si>
  <si>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</si>
  <si>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</si>
  <si>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</si>
  <si>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</si>
  <si>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</si>
  <si>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</si>
  <si>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</si>
  <si>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</si>
  <si>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</si>
  <si>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</si>
  <si>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</si>
  <si>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</si>
  <si>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</si>
  <si>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</si>
  <si>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</si>
  <si>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</si>
  <si>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</si>
  <si>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</si>
  <si>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</si>
  <si>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</si>
  <si>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</si>
  <si>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</si>
  <si>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</si>
  <si>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</si>
  <si>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</si>
  <si>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</si>
  <si>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</si>
  <si>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</si>
  <si>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</si>
  <si>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</si>
  <si>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</si>
  <si>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</si>
  <si>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</si>
  <si>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</si>
  <si>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</si>
  <si>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</si>
  <si>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</si>
  <si>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</si>
  <si>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</si>
  <si>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</si>
  <si>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</si>
  <si>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</si>
  <si>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</si>
  <si>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</si>
  <si>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</si>
  <si>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</si>
  <si>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</si>
  <si>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</si>
  <si>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</si>
  <si>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</si>
  <si>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</si>
  <si>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</si>
  <si>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</si>
  <si>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</si>
  <si>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</si>
  <si>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</si>
  <si>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</si>
  <si>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</si>
  <si>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</si>
  <si>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</si>
  <si>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</si>
  <si>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</si>
  <si>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</si>
  <si>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</si>
  <si>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</si>
  <si>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</si>
  <si>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</si>
  <si>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</si>
  <si>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</si>
  <si>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</si>
  <si>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</si>
  <si>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</si>
  <si>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</si>
  <si>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</si>
  <si>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</si>
  <si>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</si>
  <si>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</si>
  <si>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</si>
  <si>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</si>
  <si>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</si>
  <si>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</si>
  <si>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</si>
  <si>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</si>
  <si>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</si>
  <si>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</si>
  <si>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</si>
  <si>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</si>
  <si>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</si>
  <si>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</si>
  <si>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</si>
  <si>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</si>
  <si>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</si>
  <si>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</si>
  <si>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</si>
  <si>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</si>
  <si>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</si>
  <si>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</si>
  <si>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</si>
  <si>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</si>
  <si>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</si>
  <si>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</si>
  <si>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</si>
  <si>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</si>
  <si>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</si>
  <si>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</si>
  <si>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</si>
  <si>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</si>
  <si>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</si>
  <si>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</si>
  <si>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</si>
  <si>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</si>
  <si>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</si>
  <si>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</si>
  <si>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</si>
  <si>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</si>
  <si>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</si>
  <si>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</si>
  <si>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</si>
  <si>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</si>
  <si>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</si>
  <si>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</si>
  <si>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</si>
  <si>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</si>
  <si>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</si>
  <si>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</si>
  <si>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</si>
  <si>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</si>
  <si>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</si>
  <si>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</si>
  <si>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</si>
  <si>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</si>
  <si>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CONCATENA</t>
  </si>
  <si>
    <t>PUNTEGGIO</t>
  </si>
  <si>
    <t>ESITO</t>
  </si>
  <si>
    <t>BUONO</t>
  </si>
  <si>
    <t>DISCRETO</t>
  </si>
  <si>
    <t>SUFFICIENTE</t>
  </si>
  <si>
    <t>RESPINTO</t>
  </si>
  <si>
    <t>Nome Categoria</t>
  </si>
  <si>
    <t>Etichette di riga</t>
  </si>
  <si>
    <t>(vuoto)</t>
  </si>
  <si>
    <t>Totale complessivo</t>
  </si>
  <si>
    <t>Conteggio di Cliente</t>
  </si>
  <si>
    <t xml:space="preserve">Nr. Fatture emesse </t>
  </si>
  <si>
    <t>ESERCIZIO 3</t>
  </si>
  <si>
    <t>Clienti</t>
  </si>
  <si>
    <t>ESERCIZIO 4</t>
  </si>
  <si>
    <t>Categorie</t>
  </si>
  <si>
    <t>Totale fatturato</t>
  </si>
  <si>
    <t>ESERCIZIO 5</t>
  </si>
  <si>
    <t>Somma di Importo fattura</t>
  </si>
  <si>
    <t>ESERCIZIO 6</t>
  </si>
  <si>
    <t>IMPONIBILE IVA ESCLUSA</t>
  </si>
  <si>
    <t>VERIFICA</t>
  </si>
  <si>
    <t>ESERCIZIO 3 Versione 2</t>
  </si>
  <si>
    <t>ESERCIZIO 4 Versione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</si>
</sst>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  <numFmt numFmtId="168" formatCode="#,##0.00\ &quot;€&quot;"/>
  </numFmts>
  <fonts count="13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3"/>
      <color rgb="FF1F497D"/>
      <name val="Calibri"/>
      <family val="2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1" fillId="4" borderId="2" xfId="0" applyFont="1" applyFill="1" applyBorder="1" applyAlignment="1">
      <alignment horizontal="center" vertical="center"/>
    </xf>
    <xf numFmtId="167" fontId="2" fillId="0" borderId="0" xfId="0" applyNumberFormat="1" applyFont="1"/>
    <xf numFmtId="0" fontId="9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pivotButton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8" xfId="0" applyFont="1" applyBorder="1"/>
    <xf numFmtId="0" fontId="7" fillId="0" borderId="11" xfId="0" applyFont="1" applyBorder="1"/>
    <xf numFmtId="44" fontId="0" fillId="0" borderId="9" xfId="1" applyFon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0" fontId="0" fillId="0" borderId="13" xfId="0" applyBorder="1"/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5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5" borderId="6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9" fontId="2" fillId="6" borderId="0" xfId="2" applyFont="1" applyFill="1"/>
    <xf numFmtId="168" fontId="2" fillId="0" borderId="0" xfId="0" applyNumberFormat="1" applyFont="1"/>
    <xf numFmtId="168" fontId="0" fillId="0" borderId="0" xfId="0" applyNumberFormat="1"/>
    <xf numFmtId="0" fontId="4" fillId="3" borderId="0" xfId="0" applyFont="1" applyFill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3">
    <cellStyle name="Normale" xfId="0" builtinId="0"/>
    <cellStyle name="Percentuale" xfId="2" builtinId="5"/>
    <cellStyle name="Valuta" xfId="1" builtinId="4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0</xdr:row>
      <xdr:rowOff>15240</xdr:rowOff>
    </xdr:from>
    <xdr:to>
      <xdr:col>19</xdr:col>
      <xdr:colOff>244244</xdr:colOff>
      <xdr:row>17</xdr:row>
      <xdr:rowOff>137429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17A808-37FA-3F73-D0F6-9D57AB90B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15240"/>
          <a:ext cx="4663844" cy="3101609"/>
        </a:xfrm>
        <a:prstGeom prst="rect">
          <a:avLst/>
        </a:prstGeom>
      </xdr:spPr>
    </xdr:pic>
    <xdr:clientData/>
  </xdr:twoCellAnchor>
  <xdr:twoCellAnchor editAs="oneCell">
    <xdr:from>
      <xdr:col>19</xdr:col>
      <xdr:colOff>22860</xdr:colOff>
      <xdr:row>0</xdr:row>
      <xdr:rowOff>83820</xdr:rowOff>
    </xdr:from>
    <xdr:to>
      <xdr:col>25</xdr:col>
      <xdr:colOff>114625</xdr:colOff>
      <xdr:row>17</xdr:row>
      <xdr:rowOff>167905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E03EB6F9-EBE5-1834-724D-CA4D10BD4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5260" y="83820"/>
          <a:ext cx="3749365" cy="306350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0</xdr:row>
      <xdr:rowOff>144780</xdr:rowOff>
    </xdr:from>
    <xdr:to>
      <xdr:col>12</xdr:col>
      <xdr:colOff>61573</xdr:colOff>
      <xdr:row>18</xdr:row>
      <xdr:rowOff>76467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7F407820-3606-733D-3646-08E491335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144780"/>
          <a:ext cx="7071973" cy="308636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ison Michele" refreshedDate="45602.422621180558" createdVersion="8" refreshedVersion="8" minRefreshableVersion="3" recordCount="1000" xr:uid="{73401AF5-3611-4D69-A18F-9C446819D670}">
  <cacheSource type="worksheet">
    <worksheetSource ref="A1:D1048576" sheet="Fatture"/>
  </cacheSource>
  <cacheFields count="5">
    <cacheField name="Data" numFmtId="0">
      <sharedItems containsNonDate="0" containsDate="1" containsString="0" containsBlank="1" minDate="2000-01-04T00:00:00" maxDate="2000-06-29T00:00:00"/>
    </cacheField>
    <cacheField name="Cliente" numFmtId="0">
      <sharedItems containsBlank="1" count="49">
        <s v="Ferguson and Bardell"/>
        <s v="Chateau St. Mark"/>
        <s v="H&amp;B"/>
        <s v="Fletcher's for Children"/>
        <s v="Barber Shop"/>
        <s v="Allstate"/>
        <s v="Canon USA"/>
        <s v="America Online"/>
        <s v="Deluxe Business Forms"/>
        <s v="Agora Publishing"/>
        <s v="Furrow Building Materials"/>
        <s v="Chinaberry Book"/>
        <s v="Alaska Airlines"/>
        <s v="American Airlines"/>
        <s v="DeFrisco's"/>
        <s v="Biobottoms"/>
        <s v="Airport City Taxi"/>
        <s v="Epcot Center"/>
        <s v="Biergarten"/>
        <s v="Dolphin Hotel"/>
        <s v="After the Stork"/>
        <s v="DAK Industries"/>
        <s v="Chambers"/>
        <s v="Cap n Jacks"/>
        <s v="Dallas Airport"/>
        <s v="Avis"/>
        <s v="Annual fee"/>
        <s v="Concession Air, Portland Airport"/>
        <s v="Bagels"/>
        <s v="Childcraft Catalog"/>
        <s v="Gateway 2000"/>
        <s v="Brights Creek"/>
        <s v="Classic Cab Company"/>
        <s v="David Kay"/>
        <s v="Evergreen Photo"/>
        <s v="Gardeners Eden"/>
        <s v="Elco Computers"/>
        <s v="DeLorme Publishing"/>
        <s v="Food Value"/>
        <s v="Friendship House"/>
        <s v="Great Harvest Bakery"/>
        <s v="GG&amp;G"/>
        <s v="Best Products"/>
        <s v="Cato Institute"/>
        <s v="Baker's Pharmacy"/>
        <s v="Bridgewater Restaurant, Florence"/>
        <s v="H &amp; B Recordings"/>
        <s v="Flower Market"/>
        <m/>
      </sharedItems>
    </cacheField>
    <cacheField name="Categoria" numFmtId="0">
      <sharedItems containsBlank="1" count="24">
        <s v="Abbigliamento"/>
        <s v="Svago"/>
        <s v="Attrezzatura"/>
        <s v="Personale"/>
        <s v="Assicurazione"/>
        <s v="Ufficio"/>
        <s v="Posta elettronica"/>
        <s v="Manuali"/>
        <s v="Mobili"/>
        <s v="Educazione dei figli"/>
        <s v="Viaggio d'affari"/>
        <s v="Ristorante"/>
        <s v="Viaggio d'affari: trasporto"/>
        <s v="Viaggio d'affari: pasti"/>
        <s v="Regali"/>
        <s v="Operazioni bancarie"/>
        <s v="Salute"/>
        <s v="Giocattoli e libri"/>
        <s v="Hardware"/>
        <s v="Abitazione"/>
        <s v="Software ufficio"/>
        <s v="Alimentari"/>
        <s v="Benzina"/>
        <m/>
      </sharedItems>
    </cacheField>
    <cacheField name="Importo fattura" numFmtId="0">
      <sharedItems containsString="0" containsBlank="1" containsNumber="1" containsInteger="1" minValue="1050" maxValue="2425000"/>
    </cacheField>
    <cacheField name="Spese di spedizione" numFmtId="0">
      <sharedItems containsString="0" containsBlank="1" containsNumber="1" containsInteger="1" minValue="11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2000-01-04T00:00:00"/>
    <x v="0"/>
    <x v="0"/>
    <n v="50000"/>
    <n v="16"/>
  </r>
  <r>
    <d v="2000-01-09T00:00:00"/>
    <x v="1"/>
    <x v="0"/>
    <n v="29970"/>
    <n v="29"/>
  </r>
  <r>
    <d v="2000-01-12T00:00:00"/>
    <x v="2"/>
    <x v="1"/>
    <n v="27560"/>
    <n v="21"/>
  </r>
  <r>
    <d v="2000-01-18T00:00:00"/>
    <x v="3"/>
    <x v="2"/>
    <n v="43500"/>
    <n v="29"/>
  </r>
  <r>
    <d v="2000-01-20T00:00:00"/>
    <x v="4"/>
    <x v="3"/>
    <n v="13500"/>
    <n v="15"/>
  </r>
  <r>
    <d v="2000-01-22T00:00:00"/>
    <x v="5"/>
    <x v="4"/>
    <n v="50800"/>
    <n v="22"/>
  </r>
  <r>
    <d v="2000-01-23T00:00:00"/>
    <x v="6"/>
    <x v="5"/>
    <n v="98450"/>
    <n v="21"/>
  </r>
  <r>
    <d v="2000-01-26T00:00:00"/>
    <x v="2"/>
    <x v="1"/>
    <n v="45890"/>
    <n v="18"/>
  </r>
  <r>
    <d v="2000-01-27T00:00:00"/>
    <x v="7"/>
    <x v="6"/>
    <n v="7950"/>
    <n v="23"/>
  </r>
  <r>
    <d v="2000-01-28T00:00:00"/>
    <x v="8"/>
    <x v="5"/>
    <n v="87450"/>
    <n v="24"/>
  </r>
  <r>
    <d v="2000-01-29T00:00:00"/>
    <x v="9"/>
    <x v="7"/>
    <n v="295000"/>
    <n v="27"/>
  </r>
  <r>
    <d v="2000-01-30T00:00:00"/>
    <x v="3"/>
    <x v="8"/>
    <n v="348980"/>
    <n v="15"/>
  </r>
  <r>
    <d v="2000-02-02T00:00:00"/>
    <x v="10"/>
    <x v="9"/>
    <n v="127490"/>
    <n v="17"/>
  </r>
  <r>
    <d v="2000-02-02T00:00:00"/>
    <x v="11"/>
    <x v="1"/>
    <n v="49400"/>
    <n v="13"/>
  </r>
  <r>
    <d v="2000-02-17T00:00:00"/>
    <x v="12"/>
    <x v="10"/>
    <n v="201000"/>
    <n v="14"/>
  </r>
  <r>
    <d v="2000-02-17T00:00:00"/>
    <x v="13"/>
    <x v="10"/>
    <n v="1368000"/>
    <n v="28"/>
  </r>
  <r>
    <d v="2000-02-20T00:00:00"/>
    <x v="14"/>
    <x v="11"/>
    <n v="36850"/>
    <n v="16"/>
  </r>
  <r>
    <d v="2000-02-24T00:00:00"/>
    <x v="15"/>
    <x v="0"/>
    <n v="151500"/>
    <n v="13"/>
  </r>
  <r>
    <d v="2000-03-04T00:00:00"/>
    <x v="4"/>
    <x v="3"/>
    <n v="13500"/>
    <n v="20"/>
  </r>
  <r>
    <d v="2000-03-08T00:00:00"/>
    <x v="16"/>
    <x v="12"/>
    <n v="17000"/>
    <n v="18"/>
  </r>
  <r>
    <d v="2000-03-09T00:00:00"/>
    <x v="17"/>
    <x v="1"/>
    <n v="35900"/>
    <n v="16"/>
  </r>
  <r>
    <d v="2000-03-09T00:00:00"/>
    <x v="18"/>
    <x v="13"/>
    <n v="27270"/>
    <n v="14"/>
  </r>
  <r>
    <d v="2000-03-09T00:00:00"/>
    <x v="19"/>
    <x v="13"/>
    <n v="13400"/>
    <n v="14"/>
  </r>
  <r>
    <d v="2000-03-10T00:00:00"/>
    <x v="15"/>
    <x v="0"/>
    <n v="19000"/>
    <n v="17"/>
  </r>
  <r>
    <d v="2000-03-10T00:00:00"/>
    <x v="17"/>
    <x v="1"/>
    <n v="71800"/>
    <n v="18"/>
  </r>
  <r>
    <d v="2000-03-10T00:00:00"/>
    <x v="19"/>
    <x v="13"/>
    <n v="12280"/>
    <n v="14"/>
  </r>
  <r>
    <d v="2000-03-10T00:00:00"/>
    <x v="19"/>
    <x v="13"/>
    <n v="14670"/>
    <n v="17"/>
  </r>
  <r>
    <d v="2000-03-11T00:00:00"/>
    <x v="20"/>
    <x v="0"/>
    <n v="163500"/>
    <n v="18"/>
  </r>
  <r>
    <d v="2000-03-11T00:00:00"/>
    <x v="21"/>
    <x v="8"/>
    <n v="183900"/>
    <n v="26"/>
  </r>
  <r>
    <d v="2000-03-11T00:00:00"/>
    <x v="22"/>
    <x v="14"/>
    <n v="43500"/>
    <n v="16"/>
  </r>
  <r>
    <d v="2000-03-11T00:00:00"/>
    <x v="23"/>
    <x v="13"/>
    <n v="10730"/>
    <n v="17"/>
  </r>
  <r>
    <d v="2000-03-11T00:00:00"/>
    <x v="24"/>
    <x v="13"/>
    <n v="11210"/>
    <n v="25"/>
  </r>
  <r>
    <d v="2000-03-11T00:00:00"/>
    <x v="25"/>
    <x v="12"/>
    <n v="127950"/>
    <n v="20"/>
  </r>
  <r>
    <d v="2000-03-12T00:00:00"/>
    <x v="26"/>
    <x v="15"/>
    <n v="20000"/>
    <n v="23"/>
  </r>
  <r>
    <d v="2000-03-12T00:00:00"/>
    <x v="27"/>
    <x v="13"/>
    <n v="7850"/>
    <n v="25"/>
  </r>
  <r>
    <d v="2000-03-13T00:00:00"/>
    <x v="10"/>
    <x v="9"/>
    <n v="127490"/>
    <n v="21"/>
  </r>
  <r>
    <d v="2000-03-13T00:00:00"/>
    <x v="28"/>
    <x v="11"/>
    <n v="3950"/>
    <n v="17"/>
  </r>
  <r>
    <d v="2000-03-13T00:00:00"/>
    <x v="0"/>
    <x v="16"/>
    <n v="50000"/>
    <n v="15"/>
  </r>
  <r>
    <d v="2000-03-15T00:00:00"/>
    <x v="29"/>
    <x v="17"/>
    <n v="16650"/>
    <n v="24"/>
  </r>
  <r>
    <d v="2000-03-18T00:00:00"/>
    <x v="11"/>
    <x v="1"/>
    <n v="87300"/>
    <n v="18"/>
  </r>
  <r>
    <d v="2000-03-19T00:00:00"/>
    <x v="30"/>
    <x v="18"/>
    <n v="2425000"/>
    <n v="11"/>
  </r>
  <r>
    <d v="2000-03-23T00:00:00"/>
    <x v="31"/>
    <x v="0"/>
    <n v="18230"/>
    <n v="21"/>
  </r>
  <r>
    <d v="2000-03-24T00:00:00"/>
    <x v="25"/>
    <x v="12"/>
    <n v="78530"/>
    <n v="25"/>
  </r>
  <r>
    <d v="2000-03-24T00:00:00"/>
    <x v="32"/>
    <x v="12"/>
    <n v="21000"/>
    <n v="18"/>
  </r>
  <r>
    <d v="2000-03-27T00:00:00"/>
    <x v="33"/>
    <x v="19"/>
    <n v="34900"/>
    <n v="16"/>
  </r>
  <r>
    <d v="2000-03-29T00:00:00"/>
    <x v="28"/>
    <x v="11"/>
    <n v="8000"/>
    <n v="22"/>
  </r>
  <r>
    <d v="2000-03-29T00:00:00"/>
    <x v="34"/>
    <x v="1"/>
    <n v="24660"/>
    <n v="27"/>
  </r>
  <r>
    <d v="2000-03-31T00:00:00"/>
    <x v="35"/>
    <x v="19"/>
    <n v="22450"/>
    <n v="18"/>
  </r>
  <r>
    <d v="2000-04-06T00:00:00"/>
    <x v="35"/>
    <x v="19"/>
    <n v="44950"/>
    <n v="20"/>
  </r>
  <r>
    <d v="2000-04-08T00:00:00"/>
    <x v="36"/>
    <x v="18"/>
    <n v="55600"/>
    <n v="11"/>
  </r>
  <r>
    <d v="2000-04-13T00:00:00"/>
    <x v="37"/>
    <x v="20"/>
    <n v="84500"/>
    <n v="21"/>
  </r>
  <r>
    <d v="2000-04-16T00:00:00"/>
    <x v="20"/>
    <x v="0"/>
    <n v="51800"/>
    <n v="21"/>
  </r>
  <r>
    <d v="2000-04-16T00:00:00"/>
    <x v="15"/>
    <x v="0"/>
    <n v="31000"/>
    <n v="16"/>
  </r>
  <r>
    <d v="2000-04-21T00:00:00"/>
    <x v="15"/>
    <x v="0"/>
    <n v="81500"/>
    <n v="25"/>
  </r>
  <r>
    <d v="2000-04-21T00:00:00"/>
    <x v="21"/>
    <x v="8"/>
    <n v="183900"/>
    <n v="18"/>
  </r>
  <r>
    <d v="2000-04-21T00:00:00"/>
    <x v="4"/>
    <x v="3"/>
    <n v="13500"/>
    <n v="18"/>
  </r>
  <r>
    <d v="2000-04-22T00:00:00"/>
    <x v="38"/>
    <x v="21"/>
    <n v="2010"/>
    <n v="21"/>
  </r>
  <r>
    <d v="2000-04-24T00:00:00"/>
    <x v="39"/>
    <x v="19"/>
    <n v="36300"/>
    <n v="23"/>
  </r>
  <r>
    <d v="2000-04-26T00:00:00"/>
    <x v="31"/>
    <x v="0"/>
    <n v="7640"/>
    <n v="20"/>
  </r>
  <r>
    <d v="2000-04-28T00:00:00"/>
    <x v="16"/>
    <x v="12"/>
    <n v="18000"/>
    <n v="21"/>
  </r>
  <r>
    <d v="2000-04-29T00:00:00"/>
    <x v="38"/>
    <x v="21"/>
    <n v="8730"/>
    <n v="18"/>
  </r>
  <r>
    <d v="2000-04-29T00:00:00"/>
    <x v="16"/>
    <x v="12"/>
    <n v="19000"/>
    <n v="12"/>
  </r>
  <r>
    <d v="2000-05-03T00:00:00"/>
    <x v="30"/>
    <x v="18"/>
    <n v="2425000"/>
    <n v="21"/>
  </r>
  <r>
    <d v="2000-05-05T00:00:00"/>
    <x v="30"/>
    <x v="18"/>
    <n v="1860000"/>
    <n v="19"/>
  </r>
  <r>
    <d v="2000-05-06T00:00:00"/>
    <x v="40"/>
    <x v="21"/>
    <n v="6570"/>
    <n v="13"/>
  </r>
  <r>
    <d v="2000-05-07T00:00:00"/>
    <x v="41"/>
    <x v="22"/>
    <n v="14000"/>
    <n v="16"/>
  </r>
  <r>
    <d v="2000-05-19T00:00:00"/>
    <x v="42"/>
    <x v="2"/>
    <n v="29980"/>
    <n v="19"/>
  </r>
  <r>
    <d v="2000-05-20T00:00:00"/>
    <x v="43"/>
    <x v="1"/>
    <n v="17950"/>
    <n v="17"/>
  </r>
  <r>
    <d v="2000-05-20T00:00:00"/>
    <x v="34"/>
    <x v="1"/>
    <n v="32320"/>
    <n v="20"/>
  </r>
  <r>
    <d v="2000-05-21T00:00:00"/>
    <x v="44"/>
    <x v="16"/>
    <n v="27350"/>
    <n v="19"/>
  </r>
  <r>
    <d v="2000-05-26T00:00:00"/>
    <x v="41"/>
    <x v="22"/>
    <n v="15000"/>
    <n v="20"/>
  </r>
  <r>
    <d v="2000-06-04T00:00:00"/>
    <x v="4"/>
    <x v="3"/>
    <n v="13500"/>
    <n v="21"/>
  </r>
  <r>
    <d v="2000-06-05T00:00:00"/>
    <x v="40"/>
    <x v="21"/>
    <n v="8600"/>
    <n v="22"/>
  </r>
  <r>
    <d v="2000-06-08T00:00:00"/>
    <x v="3"/>
    <x v="2"/>
    <n v="15980"/>
    <n v="14"/>
  </r>
  <r>
    <d v="2000-06-09T00:00:00"/>
    <x v="31"/>
    <x v="0"/>
    <n v="7640"/>
    <n v="22"/>
  </r>
  <r>
    <d v="2000-06-20T00:00:00"/>
    <x v="45"/>
    <x v="11"/>
    <n v="40650"/>
    <n v="17"/>
  </r>
  <r>
    <d v="2000-06-23T00:00:00"/>
    <x v="46"/>
    <x v="1"/>
    <n v="50280"/>
    <n v="20"/>
  </r>
  <r>
    <d v="2000-06-23T00:00:00"/>
    <x v="46"/>
    <x v="1"/>
    <n v="1050"/>
    <n v="21"/>
  </r>
  <r>
    <d v="2000-06-28T00:00:00"/>
    <x v="47"/>
    <x v="21"/>
    <n v="4950"/>
    <n v="28"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  <r>
    <m/>
    <x v="48"/>
    <x v="2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F42A42-34D4-4327-AB9E-038D87C0C4E9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D3:F53" firstHeaderRow="0" firstDataRow="1" firstDataCol="1"/>
  <pivotFields count="5">
    <pivotField showAll="0"/>
    <pivotField axis="axisRow" dataField="1" showAll="0">
      <items count="50">
        <item x="20"/>
        <item x="9"/>
        <item x="16"/>
        <item x="12"/>
        <item x="5"/>
        <item x="7"/>
        <item x="13"/>
        <item x="26"/>
        <item x="25"/>
        <item x="28"/>
        <item x="44"/>
        <item x="4"/>
        <item x="42"/>
        <item x="18"/>
        <item x="15"/>
        <item x="45"/>
        <item x="31"/>
        <item x="6"/>
        <item x="23"/>
        <item x="43"/>
        <item x="22"/>
        <item x="1"/>
        <item x="29"/>
        <item x="11"/>
        <item x="32"/>
        <item x="27"/>
        <item x="21"/>
        <item x="24"/>
        <item x="33"/>
        <item x="14"/>
        <item x="37"/>
        <item x="8"/>
        <item x="19"/>
        <item x="36"/>
        <item x="17"/>
        <item x="34"/>
        <item x="0"/>
        <item x="3"/>
        <item x="47"/>
        <item x="38"/>
        <item x="39"/>
        <item x="10"/>
        <item x="35"/>
        <item x="30"/>
        <item x="41"/>
        <item x="40"/>
        <item x="46"/>
        <item x="2"/>
        <item x="48"/>
        <item t="default"/>
      </items>
    </pivotField>
    <pivotField showAll="0">
      <items count="25">
        <item x="0"/>
        <item x="19"/>
        <item x="21"/>
        <item x="4"/>
        <item x="2"/>
        <item x="22"/>
        <item x="9"/>
        <item x="17"/>
        <item x="18"/>
        <item x="7"/>
        <item x="8"/>
        <item x="15"/>
        <item x="3"/>
        <item x="6"/>
        <item x="14"/>
        <item x="11"/>
        <item x="16"/>
        <item x="20"/>
        <item x="1"/>
        <item x="5"/>
        <item x="10"/>
        <item x="13"/>
        <item x="12"/>
        <item x="23"/>
        <item t="default"/>
      </items>
    </pivotField>
    <pivotField dataField="1" showAll="0"/>
    <pivotField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Conteggio di Cliente" fld="1" subtotal="count" baseField="2" baseItem="0"/>
    <dataField name="Somma di Importo fattura" fld="3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>
      <calculatedColumnFormula>VLOOKUP(Table_1[[#This Row],[Column2]],E:F,2,0)</calculatedColumnFormula>
    </tableColumn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5C56-DD4B-4E55-B1EA-598A37F7D792}">
  <dimension ref="A1"/>
  <sheetViews>
    <sheetView topLeftCell="B1" workbookViewId="0">
      <selection activeCell="O21" sqref="O21"/>
    </sheetView>
  </sheetViews>
  <sheetFormatPr defaultRowHeight="13.8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G8" sqref="G8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5" width="27.33203125" style="44" customWidth="1"/>
    <col min="6" max="6" width="24.5546875" style="44" customWidth="1"/>
    <col min="7" max="7" width="91" bestFit="1" customWidth="1"/>
    <col min="8" max="8" width="8.44140625" bestFit="1" customWidth="1"/>
    <col min="9" max="26" width="8.6640625" customWidth="1"/>
  </cols>
  <sheetData>
    <row r="1" spans="1:26" ht="12.75" customHeight="1" x14ac:dyDescent="0.3">
      <c r="A1" s="9" t="s">
        <v>0</v>
      </c>
      <c r="B1" s="9" t="s">
        <v>1</v>
      </c>
      <c r="C1" s="9" t="s">
        <v>2</v>
      </c>
      <c r="D1" s="40" t="s">
        <v>591</v>
      </c>
      <c r="E1" s="40" t="s">
        <v>569</v>
      </c>
      <c r="F1" s="40" t="s">
        <v>592</v>
      </c>
      <c r="G1" s="9" t="s">
        <v>570</v>
      </c>
      <c r="H1" s="41" t="s">
        <v>569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 t="s">
        <v>3</v>
      </c>
      <c r="B2" s="1" t="s">
        <v>4</v>
      </c>
      <c r="C2" s="2">
        <v>281000</v>
      </c>
      <c r="D2" s="43">
        <f>C2/(1+IVA)</f>
        <v>234166.66666666669</v>
      </c>
      <c r="E2" s="43">
        <f>D2*IVA</f>
        <v>46833.333333333343</v>
      </c>
      <c r="F2" s="43" t="b">
        <f>E2+D2=C2</f>
        <v>1</v>
      </c>
      <c r="G2" s="10" t="str">
        <f>_xlfn.CONCAT(A2," ",B2)</f>
        <v>MON.SVGA 0,28 14" AOC 4VLR 1024 x 768, MPR II, N.I.,  Energy Star Digital</v>
      </c>
      <c r="H2" s="42">
        <v>0.2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 t="s">
        <v>5</v>
      </c>
      <c r="B3" s="1" t="s">
        <v>6</v>
      </c>
      <c r="C3" s="2">
        <v>323000</v>
      </c>
      <c r="D3" s="43">
        <f>C3/(1+IVA)</f>
        <v>269166.66666666669</v>
      </c>
      <c r="E3" s="43">
        <f>D3*IVA</f>
        <v>53833.333333333343</v>
      </c>
      <c r="F3" s="43" t="b">
        <f t="shared" ref="F3:F66" si="0">E3+D3=C3</f>
        <v>1</v>
      </c>
      <c r="G3" s="10" t="str">
        <f t="shared" ref="G3:G66" si="1">_xlfn.CONCAT(A3," ",B3)</f>
        <v>MON.SVGA 0,28 15" AOC 5VLR 1280 x 1024, MPR II, N.I., Energy Star Digital</v>
      </c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7</v>
      </c>
      <c r="B4" s="1" t="s">
        <v>8</v>
      </c>
      <c r="C4" s="2">
        <v>344000</v>
      </c>
      <c r="D4" s="43">
        <f>C4/(1+IVA)</f>
        <v>286666.66666666669</v>
      </c>
      <c r="E4" s="43">
        <f>D4*IVA</f>
        <v>57333.333333333343</v>
      </c>
      <c r="F4" s="43" t="b">
        <f t="shared" si="0"/>
        <v>1</v>
      </c>
      <c r="G4" s="10" t="str">
        <f t="shared" si="1"/>
        <v>MON.SVGA 0,28 15" AOC 5NLR OSD 1280 x 1024, MPR II, N.I., Energy Star Digital, 69KHz</v>
      </c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9</v>
      </c>
      <c r="B5" s="1" t="s">
        <v>10</v>
      </c>
      <c r="C5" s="2">
        <v>361000</v>
      </c>
      <c r="D5" s="43">
        <f>C5/(1+IVA)</f>
        <v>300833.33333333337</v>
      </c>
      <c r="E5" s="43">
        <f>D5*IVA</f>
        <v>60166.666666666679</v>
      </c>
      <c r="F5" s="43" t="b">
        <f t="shared" si="0"/>
        <v>1</v>
      </c>
      <c r="G5" s="10" t="str">
        <f t="shared" si="1"/>
        <v>MON.SVGA 0,28 15" AOC 5GLR+ OSD 1280 x 1024, MPR II,TCO'92 N.I., Energy Star Digit 69KHz</v>
      </c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11</v>
      </c>
      <c r="B6" s="1" t="s">
        <v>12</v>
      </c>
      <c r="C6" s="2">
        <v>521000</v>
      </c>
      <c r="D6" s="43">
        <f>C6/(1+IVA)</f>
        <v>434166.66666666669</v>
      </c>
      <c r="E6" s="43">
        <f>D6*IVA</f>
        <v>86833.333333333343</v>
      </c>
      <c r="F6" s="43" t="b">
        <f t="shared" si="0"/>
        <v>1</v>
      </c>
      <c r="G6" s="10" t="str">
        <f t="shared" si="1"/>
        <v>MON. 15" 0.23 CM500ET HITACHI 1152x870, 75 Hz, MPR II,TCO'92, N.I.,Energy Star, P&amp;P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13</v>
      </c>
      <c r="B7" s="1" t="s">
        <v>14</v>
      </c>
      <c r="C7" s="2">
        <v>527000</v>
      </c>
      <c r="D7" s="43">
        <f>C7/(1+IVA)</f>
        <v>439166.66666666669</v>
      </c>
      <c r="E7" s="43">
        <f>D7*IVA</f>
        <v>87833.333333333343</v>
      </c>
      <c r="F7" s="43" t="b">
        <f t="shared" si="0"/>
        <v>1</v>
      </c>
      <c r="G7" s="10" t="str">
        <f t="shared" si="1"/>
        <v>MON. 15" 0.28 A500 NEC 1280x1024, 60Hz, MPR II, Energy Star, P&amp;P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15</v>
      </c>
      <c r="B8" s="1" t="s">
        <v>16</v>
      </c>
      <c r="C8" s="2">
        <v>626000</v>
      </c>
      <c r="D8" s="43">
        <f>C8/(1+IVA)</f>
        <v>521666.66666666669</v>
      </c>
      <c r="E8" s="43">
        <f>D8*IVA</f>
        <v>104333.33333333334</v>
      </c>
      <c r="F8" s="43" t="b">
        <f t="shared" si="0"/>
        <v>1</v>
      </c>
      <c r="G8" s="10" t="str">
        <f t="shared" si="1"/>
        <v>MON.SVGA 0,28 17" AOC 7VLR 1280 x 1024, MPR II, N.I., Energy Star Digital  70KHz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17</v>
      </c>
      <c r="B9" s="1" t="s">
        <v>18</v>
      </c>
      <c r="C9" s="2">
        <v>656000</v>
      </c>
      <c r="D9" s="43">
        <f>C9/(1+IVA)</f>
        <v>546666.66666666674</v>
      </c>
      <c r="E9" s="43">
        <f>D9*IVA</f>
        <v>109333.33333333336</v>
      </c>
      <c r="F9" s="43" t="b">
        <f t="shared" si="0"/>
        <v>1</v>
      </c>
      <c r="G9" s="10" t="str">
        <f t="shared" si="1"/>
        <v>MON. 15" 0.25 E500 NEC, Croma Clear 1280x1024, 65Hz,TCO'95, MPR II, Energy Star, P&amp;P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19</v>
      </c>
      <c r="B10" s="1" t="s">
        <v>20</v>
      </c>
      <c r="C10" s="2">
        <v>666000</v>
      </c>
      <c r="D10" s="43">
        <f>C10/(1+IVA)</f>
        <v>555000</v>
      </c>
      <c r="E10" s="43">
        <f>D10*IVA</f>
        <v>111000</v>
      </c>
      <c r="F10" s="43" t="b">
        <f t="shared" si="0"/>
        <v>1</v>
      </c>
      <c r="G10" s="10" t="str">
        <f t="shared" si="1"/>
        <v>MON.SVGA 0,26 17" AOC 7GLR OSD 1280 x 1024,TCO '92, Energy Star Digital, 85KHz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21</v>
      </c>
      <c r="B11" s="1" t="s">
        <v>22</v>
      </c>
      <c r="C11" s="2">
        <v>882000</v>
      </c>
      <c r="D11" s="43">
        <f>C11/(1+IVA)</f>
        <v>735000</v>
      </c>
      <c r="E11" s="43">
        <f>D11*IVA</f>
        <v>147000</v>
      </c>
      <c r="F11" s="43" t="b">
        <f t="shared" si="0"/>
        <v>1</v>
      </c>
      <c r="G11" s="10" t="str">
        <f t="shared" si="1"/>
        <v>MON. 17" 0.28 A700 NEC 1280x1024, 65Hz, MPR II, Energy Star, P&amp;P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23</v>
      </c>
      <c r="B12" s="1" t="s">
        <v>24</v>
      </c>
      <c r="C12" s="2">
        <v>1108000</v>
      </c>
      <c r="D12" s="43">
        <f>C12/(1+IVA)</f>
        <v>923333.33333333337</v>
      </c>
      <c r="E12" s="43">
        <f>D12*IVA</f>
        <v>184666.66666666669</v>
      </c>
      <c r="F12" s="43" t="b">
        <f t="shared" si="0"/>
        <v>1</v>
      </c>
      <c r="G12" s="10" t="str">
        <f t="shared" si="1"/>
        <v xml:space="preserve">MON. 17" 0.21 CM630ET HITACHI 1280x1024,80 Hz,TCO '95 N.I.,Energy Star, P&amp;P 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25</v>
      </c>
      <c r="B13" s="1" t="s">
        <v>26</v>
      </c>
      <c r="C13" s="2">
        <v>1316000</v>
      </c>
      <c r="D13" s="43">
        <f>C13/(1+IVA)</f>
        <v>1096666.6666666667</v>
      </c>
      <c r="E13" s="43">
        <f>D13*IVA</f>
        <v>219333.33333333337</v>
      </c>
      <c r="F13" s="43" t="b">
        <f t="shared" si="0"/>
        <v>1</v>
      </c>
      <c r="G13" s="10" t="str">
        <f t="shared" si="1"/>
        <v>MON. 17" 0.25 P750 NEC, Croma Clear 1600x1280, 75Hz, TCO'92, MPR II, Energy Star, P&amp;P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27</v>
      </c>
      <c r="B14" s="1" t="s">
        <v>28</v>
      </c>
      <c r="C14" s="2">
        <v>1594000</v>
      </c>
      <c r="D14" s="43">
        <f>C14/(1+IVA)</f>
        <v>1328333.3333333335</v>
      </c>
      <c r="E14" s="43">
        <f>D14*IVA</f>
        <v>265666.66666666669</v>
      </c>
      <c r="F14" s="43" t="b">
        <f t="shared" si="0"/>
        <v>1</v>
      </c>
      <c r="G14" s="10" t="str">
        <f t="shared" si="1"/>
        <v xml:space="preserve">MON. 19" 0.22 CM751ET HITACHI 1600x1200,75 Hz,TCO '95 N.I.,Energy Star, P&amp;P 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29</v>
      </c>
      <c r="B15" s="1" t="s">
        <v>30</v>
      </c>
      <c r="C15" s="2">
        <v>2719000</v>
      </c>
      <c r="D15" s="43">
        <f>C15/(1+IVA)</f>
        <v>2265833.3333333335</v>
      </c>
      <c r="E15" s="43">
        <f>D15*IVA</f>
        <v>453166.66666666674</v>
      </c>
      <c r="F15" s="43" t="b">
        <f t="shared" si="0"/>
        <v>1</v>
      </c>
      <c r="G15" s="10" t="str">
        <f t="shared" si="1"/>
        <v xml:space="preserve">MON. 21" 0.21 CM802ETM HITACHI 1600x1280,75 Hz,TCO '95 N.I.,Energy Star, P&amp;P 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31</v>
      </c>
      <c r="B16" s="1"/>
      <c r="C16" s="2"/>
      <c r="D16" s="43">
        <f>C16/(1+IVA)</f>
        <v>0</v>
      </c>
      <c r="E16" s="43">
        <f>D16*IVA</f>
        <v>0</v>
      </c>
      <c r="F16" s="43" t="b">
        <f t="shared" si="0"/>
        <v>1</v>
      </c>
      <c r="G16" s="10" t="str">
        <f t="shared" si="1"/>
        <v xml:space="preserve">MONITOR  LCD 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32</v>
      </c>
      <c r="B17" s="1" t="s">
        <v>33</v>
      </c>
      <c r="C17" s="2">
        <v>4092000</v>
      </c>
      <c r="D17" s="43">
        <f>C17/(1+IVA)</f>
        <v>3410000</v>
      </c>
      <c r="E17" s="43">
        <f>D17*IVA</f>
        <v>682000</v>
      </c>
      <c r="F17" s="43" t="b">
        <f t="shared" si="0"/>
        <v>1</v>
      </c>
      <c r="G17" s="10" t="str">
        <f t="shared" si="1"/>
        <v>MON. 14" LCD 0.28 LCD400V NEC 1024x768 75Hz, TFT, Energy Star, P&amp;P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34</v>
      </c>
      <c r="B18" s="1" t="s">
        <v>35</v>
      </c>
      <c r="C18" s="2">
        <v>13859000</v>
      </c>
      <c r="D18" s="43">
        <f>C18/(1+IVA)</f>
        <v>11549166.666666668</v>
      </c>
      <c r="E18" s="43">
        <f>D18*IVA</f>
        <v>2309833.3333333335</v>
      </c>
      <c r="F18" s="43" t="b">
        <f t="shared" si="0"/>
        <v>1</v>
      </c>
      <c r="G18" s="10" t="str">
        <f t="shared" si="1"/>
        <v>MON. 20" LCD 0.31 LCD2000sf NEC 1280X1024 75Hz, TFT, Energy Star, P&amp;P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36</v>
      </c>
      <c r="B19" s="1"/>
      <c r="C19" s="2"/>
      <c r="D19" s="43">
        <f>C19/(1+IVA)</f>
        <v>0</v>
      </c>
      <c r="E19" s="43">
        <f>D19*IVA</f>
        <v>0</v>
      </c>
      <c r="F19" s="43" t="b">
        <f t="shared" si="0"/>
        <v>1</v>
      </c>
      <c r="G19" s="10" t="str">
        <f t="shared" si="1"/>
        <v xml:space="preserve">SCHEDE MADRI 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37</v>
      </c>
      <c r="B20" s="1" t="s">
        <v>38</v>
      </c>
      <c r="C20" s="2">
        <v>167000</v>
      </c>
      <c r="D20" s="43">
        <f>C20/(1+IVA)</f>
        <v>139166.66666666669</v>
      </c>
      <c r="E20" s="43">
        <f>D20*IVA</f>
        <v>27833.333333333339</v>
      </c>
      <c r="F20" s="43" t="b">
        <f t="shared" si="0"/>
        <v>1</v>
      </c>
      <c r="G20" s="10" t="str">
        <f t="shared" si="1"/>
        <v>M/B ASUS SP97-V SVGA SHARE MEMORY PCI/ISA/Media Bus. SIS 5598 Share Memory, 4XPCI, 3XISA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39</v>
      </c>
      <c r="B21" s="1" t="s">
        <v>40</v>
      </c>
      <c r="C21" s="2">
        <v>202000</v>
      </c>
      <c r="D21" s="43">
        <f>C21/(1+IVA)</f>
        <v>168333.33333333334</v>
      </c>
      <c r="E21" s="43">
        <f>D21*IVA</f>
        <v>33666.666666666672</v>
      </c>
      <c r="F21" s="43" t="b">
        <f t="shared" si="0"/>
        <v>1</v>
      </c>
      <c r="G21" s="10" t="str">
        <f t="shared" si="1"/>
        <v>M/B ASUS TXP4 PCI/ISA/Media Bus.TX/ 2 x 168 Pin DIMM, 4 x 72 Pin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41</v>
      </c>
      <c r="B22" s="1" t="s">
        <v>42</v>
      </c>
      <c r="C22" s="2">
        <v>203000</v>
      </c>
      <c r="D22" s="43">
        <f>C22/(1+IVA)</f>
        <v>169166.66666666669</v>
      </c>
      <c r="E22" s="43">
        <f>D22*IVA</f>
        <v>33833.333333333336</v>
      </c>
      <c r="F22" s="43" t="b">
        <f t="shared" si="0"/>
        <v>1</v>
      </c>
      <c r="G22" s="10" t="str">
        <f t="shared" si="1"/>
        <v>M/B ASUS SP98AGP-X ATX PCI/ISA/Media Bus. SIS 5591 Share Memory, 3XPCI, 3XISA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43</v>
      </c>
      <c r="B23" s="1" t="s">
        <v>40</v>
      </c>
      <c r="C23" s="2">
        <v>234000</v>
      </c>
      <c r="D23" s="43">
        <f>C23/(1+IVA)</f>
        <v>195000</v>
      </c>
      <c r="E23" s="43">
        <f>D23*IVA</f>
        <v>39000</v>
      </c>
      <c r="F23" s="43" t="b">
        <f t="shared" si="0"/>
        <v>1</v>
      </c>
      <c r="G23" s="10" t="str">
        <f t="shared" si="1"/>
        <v>M/B ASUS TX-97 - E  PCI/ISA/Media Bus.TX/ 2 x 168 Pin DIMM, 4 x 72 Pin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44</v>
      </c>
      <c r="B24" s="1" t="s">
        <v>45</v>
      </c>
      <c r="C24" s="2">
        <v>252000</v>
      </c>
      <c r="D24" s="43">
        <f>C24/(1+IVA)</f>
        <v>210000</v>
      </c>
      <c r="E24" s="43">
        <f>D24*IVA</f>
        <v>42000</v>
      </c>
      <c r="F24" s="43" t="b">
        <f t="shared" si="0"/>
        <v>1</v>
      </c>
      <c r="G24" s="10" t="str">
        <f t="shared" si="1"/>
        <v>M/B ASUS TX-97  PCI/ISA/Media Bus.TX/ 3 x 168 Pin DIMM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46</v>
      </c>
      <c r="B25" s="1" t="s">
        <v>40</v>
      </c>
      <c r="C25" s="2">
        <v>259000</v>
      </c>
      <c r="D25" s="43">
        <f>C25/(1+IVA)</f>
        <v>215833.33333333334</v>
      </c>
      <c r="E25" s="43">
        <f>D25*IVA</f>
        <v>43166.666666666672</v>
      </c>
      <c r="F25" s="43" t="b">
        <f t="shared" si="0"/>
        <v>1</v>
      </c>
      <c r="G25" s="10" t="str">
        <f t="shared" si="1"/>
        <v>M/B ASUS TX-97 - XE ATX NO AUDIO PCI/ISA/Media Bus.TX/ 2 x 168 Pin DIMM, 4 x 72 Pin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47</v>
      </c>
      <c r="B26" s="1" t="s">
        <v>48</v>
      </c>
      <c r="C26" s="2">
        <v>269000</v>
      </c>
      <c r="D26" s="43">
        <f>C26/(1+IVA)</f>
        <v>224166.66666666669</v>
      </c>
      <c r="E26" s="43">
        <f>D26*IVA</f>
        <v>44833.333333333343</v>
      </c>
      <c r="F26" s="43" t="b">
        <f t="shared" si="0"/>
        <v>1</v>
      </c>
      <c r="G26" s="10" t="str">
        <f t="shared" si="1"/>
        <v>M/B ASUS P2L97-B PCI/ISA/Intel 440LX/233-333 Mhz AT BABY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49</v>
      </c>
      <c r="B27" s="1" t="s">
        <v>50</v>
      </c>
      <c r="C27" s="2">
        <v>271000</v>
      </c>
      <c r="D27" s="43">
        <f>C27/(1+IVA)</f>
        <v>225833.33333333334</v>
      </c>
      <c r="E27" s="43">
        <f>D27*IVA</f>
        <v>45166.666666666672</v>
      </c>
      <c r="F27" s="43" t="b">
        <f t="shared" si="0"/>
        <v>1</v>
      </c>
      <c r="G27" s="10" t="str">
        <f t="shared" si="1"/>
        <v>M/B ASUS  P55T2P4 430HX 512K P5 PCI/ISA/Media Bus.Triton II/ZIF7/75-200 MHz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51</v>
      </c>
      <c r="B28" s="1" t="s">
        <v>52</v>
      </c>
      <c r="C28" s="2">
        <v>292000</v>
      </c>
      <c r="D28" s="43">
        <f>C28/(1+IVA)</f>
        <v>243333.33333333334</v>
      </c>
      <c r="E28" s="43">
        <f>D28*IVA</f>
        <v>48666.666666666672</v>
      </c>
      <c r="F28" s="43" t="b">
        <f t="shared" si="0"/>
        <v>1</v>
      </c>
      <c r="G28" s="10" t="str">
        <f t="shared" si="1"/>
        <v>M/B ASUS P2L97 ATX PCI/ISA/Intel 440LX/233-333 Mhz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53</v>
      </c>
      <c r="B29" s="1" t="s">
        <v>54</v>
      </c>
      <c r="C29" s="2">
        <v>293000</v>
      </c>
      <c r="D29" s="43">
        <f>C29/(1+IVA)</f>
        <v>244166.66666666669</v>
      </c>
      <c r="E29" s="43">
        <f>D29*IVA</f>
        <v>48833.333333333343</v>
      </c>
      <c r="F29" s="43" t="b">
        <f t="shared" si="0"/>
        <v>1</v>
      </c>
      <c r="G29" s="10" t="str">
        <f t="shared" si="1"/>
        <v>M/B ASUS XP55T2P4 512K ATX P5 PCI/ISA/Media Bus.Triton II/ZIF7/ 75-200 MHz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55</v>
      </c>
      <c r="B30" s="1" t="s">
        <v>40</v>
      </c>
      <c r="C30" s="2">
        <v>307000</v>
      </c>
      <c r="D30" s="43">
        <f>C30/(1+IVA)</f>
        <v>255833.33333333334</v>
      </c>
      <c r="E30" s="43">
        <f>D30*IVA</f>
        <v>51166.666666666672</v>
      </c>
      <c r="F30" s="43" t="b">
        <f t="shared" si="0"/>
        <v>1</v>
      </c>
      <c r="G30" s="10" t="str">
        <f t="shared" si="1"/>
        <v>M/B ASUS TX-97 -XE ATX -CREATIVE VIBRA16 PCI/ISA/Media Bus.TX/ 2 x 168 Pin DIMM, 4 x 72 Pin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56</v>
      </c>
      <c r="B31" s="1" t="s">
        <v>57</v>
      </c>
      <c r="C31" s="2">
        <v>440000</v>
      </c>
      <c r="D31" s="43">
        <f>C31/(1+IVA)</f>
        <v>366666.66666666669</v>
      </c>
      <c r="E31" s="43">
        <f>D31*IVA</f>
        <v>73333.333333333343</v>
      </c>
      <c r="F31" s="43" t="b">
        <f t="shared" si="0"/>
        <v>1</v>
      </c>
      <c r="G31" s="10" t="str">
        <f t="shared" si="1"/>
        <v>M/B ASUS P2L97-A ATX+VGA AGP 4MB PCI/ISA/Intel 440LX/233-333 Mhz ATI 3D Rage Pro AGP</v>
      </c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58</v>
      </c>
      <c r="B32" s="1" t="s">
        <v>59</v>
      </c>
      <c r="C32" s="2">
        <v>487000</v>
      </c>
      <c r="D32" s="43">
        <f>C32/(1+IVA)</f>
        <v>405833.33333333337</v>
      </c>
      <c r="E32" s="43">
        <f>D32*IVA</f>
        <v>81166.666666666686</v>
      </c>
      <c r="F32" s="43" t="b">
        <f t="shared" si="0"/>
        <v>1</v>
      </c>
      <c r="G32" s="10" t="str">
        <f t="shared" si="1"/>
        <v>M/B ASUS P2L97-S ADAPTEC ATX PCI/ISA/Intel 440LX/233-333 Mhz/Adaptec 7880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60</v>
      </c>
      <c r="B33" s="1" t="s">
        <v>61</v>
      </c>
      <c r="C33" s="2">
        <v>566000</v>
      </c>
      <c r="D33" s="43">
        <f>C33/(1+IVA)</f>
        <v>471666.66666666669</v>
      </c>
      <c r="E33" s="43">
        <f>D33*IVA</f>
        <v>94333.333333333343</v>
      </c>
      <c r="F33" s="43" t="b">
        <f t="shared" si="0"/>
        <v>1</v>
      </c>
      <c r="G33" s="10" t="str">
        <f t="shared" si="1"/>
        <v>M/B ASUS P65UP5+P55T2D 512K DUAL P5 PCI/ISA/Media Bus/Intel 430HX/75-200 Mhz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62</v>
      </c>
      <c r="B34" s="1" t="s">
        <v>59</v>
      </c>
      <c r="C34" s="2">
        <v>802000</v>
      </c>
      <c r="D34" s="43">
        <f>C34/(1+IVA)</f>
        <v>668333.33333333337</v>
      </c>
      <c r="E34" s="43">
        <f>D34*IVA</f>
        <v>133666.66666666669</v>
      </c>
      <c r="F34" s="43" t="b">
        <f t="shared" si="0"/>
        <v>1</v>
      </c>
      <c r="G34" s="10" t="str">
        <f t="shared" si="1"/>
        <v>M/B ASUS P2L97-DS DUAL P II PCI/ISA/Intel 440LX/233-333 Mhz/Adaptec 7880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63</v>
      </c>
      <c r="B35" s="1" t="s">
        <v>64</v>
      </c>
      <c r="C35" s="2">
        <v>1579000</v>
      </c>
      <c r="D35" s="43">
        <f>C35/(1+IVA)</f>
        <v>1315833.3333333335</v>
      </c>
      <c r="E35" s="43">
        <f>D35*IVA</f>
        <v>263166.66666666669</v>
      </c>
      <c r="F35" s="43" t="b">
        <f t="shared" si="0"/>
        <v>1</v>
      </c>
      <c r="G35" s="10" t="str">
        <f t="shared" si="1"/>
        <v>M/B ASUS P65UP8+PKND DUAL PII Intel 440FX CPU INTEL RISC i960, SCSI I20 RAID, EXP 1GB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65</v>
      </c>
      <c r="B36" s="1"/>
      <c r="C36" s="2"/>
      <c r="D36" s="43">
        <f>C36/(1+IVA)</f>
        <v>0</v>
      </c>
      <c r="E36" s="43">
        <f>D36*IVA</f>
        <v>0</v>
      </c>
      <c r="F36" s="43" t="b">
        <f t="shared" si="0"/>
        <v>1</v>
      </c>
      <c r="G36" s="10" t="str">
        <f t="shared" si="1"/>
        <v xml:space="preserve">SCHEDE VIDEO 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66</v>
      </c>
      <c r="B37" s="1" t="s">
        <v>67</v>
      </c>
      <c r="C37" s="2">
        <v>70000</v>
      </c>
      <c r="D37" s="43">
        <f>C37/(1+IVA)</f>
        <v>58333.333333333336</v>
      </c>
      <c r="E37" s="43">
        <f>D37*IVA</f>
        <v>11666.666666666668</v>
      </c>
      <c r="F37" s="43" t="b">
        <f t="shared" si="0"/>
        <v>1</v>
      </c>
      <c r="G37" s="10" t="str">
        <f t="shared" si="1"/>
        <v>SVGA S3 3D PRO VIRGE 2MB S3 PRO VIRGE DX 2MB Edo exp. 4MB 3D Acc.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68</v>
      </c>
      <c r="B38" s="1" t="s">
        <v>69</v>
      </c>
      <c r="C38" s="2">
        <v>104000</v>
      </c>
      <c r="D38" s="43">
        <f>C38/(1+IVA)</f>
        <v>86666.666666666672</v>
      </c>
      <c r="E38" s="43">
        <f>D38*IVA</f>
        <v>17333.333333333336</v>
      </c>
      <c r="F38" s="43" t="b">
        <f t="shared" si="0"/>
        <v>1</v>
      </c>
      <c r="G38" s="10" t="str">
        <f t="shared" si="1"/>
        <v>CREATIVE ECLIPSE 4MB ACC. 2D/3D 4MB LAGUNA 3D max 1600x1200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70</v>
      </c>
      <c r="B39" s="1" t="s">
        <v>71</v>
      </c>
      <c r="C39" s="2">
        <v>127000</v>
      </c>
      <c r="D39" s="43">
        <f>C39/(1+IVA)</f>
        <v>105833.33333333334</v>
      </c>
      <c r="E39" s="43">
        <f>D39*IVA</f>
        <v>21166.666666666672</v>
      </c>
      <c r="F39" s="43" t="b">
        <f t="shared" si="0"/>
        <v>1</v>
      </c>
      <c r="G39" s="10" t="str">
        <f t="shared" si="1"/>
        <v>ADD-ON MATROX m3D 4MB MATROX - NEC Power VR PCX2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72</v>
      </c>
      <c r="B40" s="1" t="s">
        <v>73</v>
      </c>
      <c r="C40" s="2">
        <v>162000</v>
      </c>
      <c r="D40" s="43">
        <f>C40/(1+IVA)</f>
        <v>135000</v>
      </c>
      <c r="E40" s="43">
        <f>D40*IVA</f>
        <v>27000</v>
      </c>
      <c r="F40" s="43" t="b">
        <f t="shared" si="0"/>
        <v>1</v>
      </c>
      <c r="G40" s="10" t="str">
        <f t="shared" si="1"/>
        <v>ASUS 3DP-V264GT2 4MB TV-OUT ATI Rage II+ , 2D/3D, DVD Acc.,TV OUT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74</v>
      </c>
      <c r="B41" s="1" t="s">
        <v>75</v>
      </c>
      <c r="C41" s="2">
        <v>179000</v>
      </c>
      <c r="D41" s="43">
        <f>C41/(1+IVA)</f>
        <v>149166.66666666669</v>
      </c>
      <c r="E41" s="43">
        <f>D41*IVA</f>
        <v>29833.333333333339</v>
      </c>
      <c r="F41" s="43" t="b">
        <f t="shared" si="0"/>
        <v>1</v>
      </c>
      <c r="G41" s="10" t="str">
        <f t="shared" si="1"/>
        <v>SVGA MYSTIQUE 220 "BULK" 4MB MATROX,MGA 1064SG SGRAM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76</v>
      </c>
      <c r="B42" s="1" t="s">
        <v>77</v>
      </c>
      <c r="C42" s="2">
        <v>186000</v>
      </c>
      <c r="D42" s="43">
        <f>C42/(1+IVA)</f>
        <v>155000</v>
      </c>
      <c r="E42" s="43">
        <f>D42*IVA</f>
        <v>31000</v>
      </c>
      <c r="F42" s="43" t="b">
        <f t="shared" si="0"/>
        <v>1</v>
      </c>
      <c r="G42" s="10" t="str">
        <f t="shared" si="1"/>
        <v>ASUS 3DP-V385GX2 4MB TV-OUT  S3 VIRGE/GX2,2D/3D DVD Acc. VIDEO-IN&amp;TV OUT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78</v>
      </c>
      <c r="B43" s="1" t="s">
        <v>77</v>
      </c>
      <c r="C43" s="2">
        <v>186000</v>
      </c>
      <c r="D43" s="43">
        <f>C43/(1+IVA)</f>
        <v>155000</v>
      </c>
      <c r="E43" s="43">
        <f>D43*IVA</f>
        <v>31000</v>
      </c>
      <c r="F43" s="43" t="b">
        <f t="shared" si="0"/>
        <v>1</v>
      </c>
      <c r="G43" s="10" t="str">
        <f t="shared" si="1"/>
        <v>ASUS V385GX2 AGP 4MB TV-OUT S3 VIRGE/GX2,2D/3D DVD Acc. VIDEO-IN&amp;TV OUT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79</v>
      </c>
      <c r="B44" s="1" t="s">
        <v>80</v>
      </c>
      <c r="C44" s="2">
        <v>203000</v>
      </c>
      <c r="D44" s="43">
        <f>C44/(1+IVA)</f>
        <v>169166.66666666669</v>
      </c>
      <c r="E44" s="43">
        <f>D44*IVA</f>
        <v>33833.333333333336</v>
      </c>
      <c r="F44" s="43" t="b">
        <f t="shared" si="0"/>
        <v>1</v>
      </c>
      <c r="G44" s="10" t="str">
        <f t="shared" si="1"/>
        <v>CREATIVE GRAPHIC EXXTREME 4MB ACC. 2D/3D 4MB SGRAM T.I.9735AC</v>
      </c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81</v>
      </c>
      <c r="B45" s="1" t="s">
        <v>75</v>
      </c>
      <c r="C45" s="2">
        <v>212000</v>
      </c>
      <c r="D45" s="43">
        <f>C45/(1+IVA)</f>
        <v>176666.66666666669</v>
      </c>
      <c r="E45" s="43">
        <f>D45*IVA</f>
        <v>35333.333333333336</v>
      </c>
      <c r="F45" s="43" t="b">
        <f t="shared" si="0"/>
        <v>1</v>
      </c>
      <c r="G45" s="10" t="str">
        <f t="shared" si="1"/>
        <v>SVGA MYSTIQUE 220  4MB MATROX,MGA 1064SG SGRAM</v>
      </c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82</v>
      </c>
      <c r="B46" s="1" t="s">
        <v>83</v>
      </c>
      <c r="C46" s="2">
        <v>222000</v>
      </c>
      <c r="D46" s="43">
        <f>C46/(1+IVA)</f>
        <v>185000</v>
      </c>
      <c r="E46" s="43">
        <f>D46*IVA</f>
        <v>37000</v>
      </c>
      <c r="F46" s="43" t="b">
        <f t="shared" si="0"/>
        <v>1</v>
      </c>
      <c r="G46" s="10" t="str">
        <f t="shared" si="1"/>
        <v>SVGA ACC. 3D/FX VOODO RUSH 4MB ACC.2D/3D 3D/FX Voodo Rush+AT25 Game+Giochi</v>
      </c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84</v>
      </c>
      <c r="B47" s="1" t="s">
        <v>85</v>
      </c>
      <c r="C47" s="2">
        <v>245000</v>
      </c>
      <c r="D47" s="43">
        <f>C47/(1+IVA)</f>
        <v>204166.66666666669</v>
      </c>
      <c r="E47" s="43">
        <f>D47*IVA</f>
        <v>40833.333333333343</v>
      </c>
      <c r="F47" s="43" t="b">
        <f t="shared" si="0"/>
        <v>1</v>
      </c>
      <c r="G47" s="10" t="str">
        <f t="shared" si="1"/>
        <v>SVGA ACC. 3D/FX VOODO RUSH 6MB ACC.2D/3D 3D/FX Voodoo Rush+AT25 Game+Giochi</v>
      </c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86</v>
      </c>
      <c r="B48" s="1" t="s">
        <v>87</v>
      </c>
      <c r="C48" s="2">
        <v>251000</v>
      </c>
      <c r="D48" s="43">
        <f>C48/(1+IVA)</f>
        <v>209166.66666666669</v>
      </c>
      <c r="E48" s="43">
        <f>D48*IVA</f>
        <v>41833.333333333343</v>
      </c>
      <c r="F48" s="43" t="b">
        <f t="shared" si="0"/>
        <v>1</v>
      </c>
      <c r="G48" s="10" t="str">
        <f t="shared" si="1"/>
        <v>RAINBOW R. TV MATROX</v>
      </c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88</v>
      </c>
      <c r="B49" s="1" t="s">
        <v>89</v>
      </c>
      <c r="C49" s="2">
        <v>257000</v>
      </c>
      <c r="D49" s="43">
        <f>C49/(1+IVA)</f>
        <v>214166.66666666669</v>
      </c>
      <c r="E49" s="43">
        <f>D49*IVA</f>
        <v>42833.333333333343</v>
      </c>
      <c r="F49" s="43" t="b">
        <f t="shared" si="0"/>
        <v>1</v>
      </c>
      <c r="G49" s="10" t="str">
        <f t="shared" si="1"/>
        <v>ASUS 3D EXPLORER AGP 4MB TV-OUT ASUS, 2D/3D, 4MB SGRAM SGS T. RIVA128</v>
      </c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90</v>
      </c>
      <c r="B50" s="1" t="s">
        <v>89</v>
      </c>
      <c r="C50" s="2">
        <v>269000</v>
      </c>
      <c r="D50" s="43">
        <f>C50/(1+IVA)</f>
        <v>224166.66666666669</v>
      </c>
      <c r="E50" s="43">
        <f>D50*IVA</f>
        <v>44833.333333333343</v>
      </c>
      <c r="F50" s="43" t="b">
        <f t="shared" si="0"/>
        <v>1</v>
      </c>
      <c r="G50" s="10" t="str">
        <f t="shared" si="1"/>
        <v>ASUS 3D EXPLORER PCI 4MB TV-OUT ASUS, 2D/3D, 4MB SGRAM SGS T. RIVA128</v>
      </c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91</v>
      </c>
      <c r="B51" s="1" t="s">
        <v>92</v>
      </c>
      <c r="C51" s="2">
        <v>314000</v>
      </c>
      <c r="D51" s="43">
        <f>C51/(1+IVA)</f>
        <v>261666.66666666669</v>
      </c>
      <c r="E51" s="43">
        <f>D51*IVA</f>
        <v>52333.333333333343</v>
      </c>
      <c r="F51" s="43" t="b">
        <f t="shared" si="0"/>
        <v>1</v>
      </c>
      <c r="G51" s="10" t="str">
        <f t="shared" si="1"/>
        <v xml:space="preserve">SVGA MILLENNIUM II 4MB "BULK" MATROX,MGA MILLENNIUM II WRAM </v>
      </c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93</v>
      </c>
      <c r="B52" s="1" t="s">
        <v>94</v>
      </c>
      <c r="C52" s="2">
        <v>325000</v>
      </c>
      <c r="D52" s="43">
        <f>C52/(1+IVA)</f>
        <v>270833.33333333337</v>
      </c>
      <c r="E52" s="43">
        <f>D52*IVA</f>
        <v>54166.666666666679</v>
      </c>
      <c r="F52" s="43" t="b">
        <f t="shared" si="0"/>
        <v>1</v>
      </c>
      <c r="G52" s="10" t="str">
        <f t="shared" si="1"/>
        <v>SVGA MILLENNIUM II 4MB AGP MATROX,MGA MILLENNIUM II WRAM  AGP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95</v>
      </c>
      <c r="B53" s="1" t="s">
        <v>96</v>
      </c>
      <c r="C53" s="2">
        <v>347000</v>
      </c>
      <c r="D53" s="43">
        <f>C53/(1+IVA)</f>
        <v>289166.66666666669</v>
      </c>
      <c r="E53" s="43">
        <f>D53*IVA</f>
        <v>57833.333333333343</v>
      </c>
      <c r="F53" s="43" t="b">
        <f t="shared" si="0"/>
        <v>1</v>
      </c>
      <c r="G53" s="10" t="str">
        <f t="shared" si="1"/>
        <v>RAINBOW R. STUDIO per MATROX MYSTIQUE</v>
      </c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97</v>
      </c>
      <c r="B54" s="1" t="s">
        <v>92</v>
      </c>
      <c r="C54" s="2">
        <v>369000</v>
      </c>
      <c r="D54" s="43">
        <f>C54/(1+IVA)</f>
        <v>307500</v>
      </c>
      <c r="E54" s="43">
        <f>D54*IVA</f>
        <v>61500</v>
      </c>
      <c r="F54" s="43" t="b">
        <f t="shared" si="0"/>
        <v>1</v>
      </c>
      <c r="G54" s="10" t="str">
        <f t="shared" si="1"/>
        <v xml:space="preserve">SVGA MILLENNIUM II 4MB MATROX,MGA MILLENNIUM II WRAM 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98</v>
      </c>
      <c r="B55" s="1" t="s">
        <v>99</v>
      </c>
      <c r="C55" s="2">
        <v>402000</v>
      </c>
      <c r="D55" s="43">
        <f>C55/(1+IVA)</f>
        <v>335000</v>
      </c>
      <c r="E55" s="43">
        <f>D55*IVA</f>
        <v>67000</v>
      </c>
      <c r="F55" s="43" t="b">
        <f t="shared" si="0"/>
        <v>1</v>
      </c>
      <c r="G55" s="10" t="str">
        <f t="shared" si="1"/>
        <v>CREATIVE VOODO-2 8MB Add-on ACC.3D Voodo 3Dfx + Pixelfx PQFP 256pin+Texelfx PQFP208pin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100</v>
      </c>
      <c r="B56" s="1" t="s">
        <v>92</v>
      </c>
      <c r="C56" s="2">
        <v>471000</v>
      </c>
      <c r="D56" s="43">
        <f>C56/(1+IVA)</f>
        <v>392500</v>
      </c>
      <c r="E56" s="43">
        <f>D56*IVA</f>
        <v>78500</v>
      </c>
      <c r="F56" s="43" t="b">
        <f t="shared" si="0"/>
        <v>1</v>
      </c>
      <c r="G56" s="10" t="str">
        <f t="shared" si="1"/>
        <v xml:space="preserve">SVGA MILLENNIUM II 8MB "BULK" MATROX,MGA MILLENNIUM II WRAM </v>
      </c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101</v>
      </c>
      <c r="B57" s="1" t="s">
        <v>94</v>
      </c>
      <c r="C57" s="2">
        <v>476000</v>
      </c>
      <c r="D57" s="43">
        <f>C57/(1+IVA)</f>
        <v>396666.66666666669</v>
      </c>
      <c r="E57" s="43">
        <f>D57*IVA</f>
        <v>79333.333333333343</v>
      </c>
      <c r="F57" s="43" t="b">
        <f t="shared" si="0"/>
        <v>1</v>
      </c>
      <c r="G57" s="10" t="str">
        <f t="shared" si="1"/>
        <v>SVGA MILLENNIUM II 8MB AGP MATROX,MGA MILLENNIUM II WRAM  AGP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102</v>
      </c>
      <c r="B58" s="1" t="s">
        <v>99</v>
      </c>
      <c r="C58" s="2">
        <v>492000</v>
      </c>
      <c r="D58" s="43">
        <f>C58/(1+IVA)</f>
        <v>410000</v>
      </c>
      <c r="E58" s="43">
        <f>D58*IVA</f>
        <v>82000</v>
      </c>
      <c r="F58" s="43" t="b">
        <f t="shared" si="0"/>
        <v>1</v>
      </c>
      <c r="G58" s="10" t="str">
        <f t="shared" si="1"/>
        <v>CREATIVE VOODO-2 12MB Add-on ACC.3D Voodo 3Dfx + Pixelfx PQFP 256pin+Texelfx PQFP208pin</v>
      </c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103</v>
      </c>
      <c r="B59" s="1" t="s">
        <v>104</v>
      </c>
      <c r="C59" s="2">
        <v>531000</v>
      </c>
      <c r="D59" s="43">
        <f>C59/(1+IVA)</f>
        <v>442500</v>
      </c>
      <c r="E59" s="43">
        <f>D59*IVA</f>
        <v>88500</v>
      </c>
      <c r="F59" s="43" t="b">
        <f t="shared" si="0"/>
        <v>1</v>
      </c>
      <c r="G59" s="10" t="str">
        <f t="shared" si="1"/>
        <v>VIDEO &amp; GRAPHIC KIT MATROX MISTIQUE 4MB+ RAINBOW RUNNER</v>
      </c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105</v>
      </c>
      <c r="B60" s="1" t="s">
        <v>92</v>
      </c>
      <c r="C60" s="2">
        <v>552000</v>
      </c>
      <c r="D60" s="43">
        <f>C60/(1+IVA)</f>
        <v>460000</v>
      </c>
      <c r="E60" s="43">
        <f>D60*IVA</f>
        <v>92000</v>
      </c>
      <c r="F60" s="43" t="b">
        <f t="shared" si="0"/>
        <v>1</v>
      </c>
      <c r="G60" s="10" t="str">
        <f t="shared" si="1"/>
        <v xml:space="preserve">SVGA MILLENNIUM II 8MB MATROX,MGA MILLENNIUM II WRAM </v>
      </c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106</v>
      </c>
      <c r="B61" s="1" t="s">
        <v>107</v>
      </c>
      <c r="C61" s="2">
        <v>1487000</v>
      </c>
      <c r="D61" s="43">
        <f>C61/(1+IVA)</f>
        <v>1239166.6666666667</v>
      </c>
      <c r="E61" s="43">
        <f>D61*IVA</f>
        <v>247833.33333333337</v>
      </c>
      <c r="F61" s="43" t="b">
        <f t="shared" si="0"/>
        <v>1</v>
      </c>
      <c r="G61" s="10" t="str">
        <f t="shared" si="1"/>
        <v>ASUS 3DP- V500TX 16MB Work.Prof.3d 3D LABS GLINT500TX,8MB VRAM Frame Buffer,8MB DRAM</v>
      </c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108</v>
      </c>
      <c r="B62" s="1"/>
      <c r="C62" s="2"/>
      <c r="D62" s="43">
        <f>C62/(1+IVA)</f>
        <v>0</v>
      </c>
      <c r="E62" s="43">
        <f>D62*IVA</f>
        <v>0</v>
      </c>
      <c r="F62" s="43" t="b">
        <f t="shared" si="0"/>
        <v>1</v>
      </c>
      <c r="G62" s="10" t="str">
        <f t="shared" si="1"/>
        <v xml:space="preserve">SCHEDE I/O 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109</v>
      </c>
      <c r="B63" s="1" t="s">
        <v>110</v>
      </c>
      <c r="C63" s="2">
        <v>101000</v>
      </c>
      <c r="D63" s="43">
        <f>C63/(1+IVA)</f>
        <v>84166.666666666672</v>
      </c>
      <c r="E63" s="43">
        <f>D63*IVA</f>
        <v>16833.333333333336</v>
      </c>
      <c r="F63" s="43" t="b">
        <f t="shared" si="0"/>
        <v>1</v>
      </c>
      <c r="G63" s="10" t="str">
        <f t="shared" si="1"/>
        <v>Contr. PCI SCSI Fast SCSI-2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111</v>
      </c>
      <c r="B64" s="1" t="s">
        <v>112</v>
      </c>
      <c r="C64" s="2">
        <v>38000</v>
      </c>
      <c r="D64" s="43">
        <f>C64/(1+IVA)</f>
        <v>31666.666666666668</v>
      </c>
      <c r="E64" s="43">
        <f>D64*IVA</f>
        <v>6333.3333333333339</v>
      </c>
      <c r="F64" s="43" t="b">
        <f t="shared" si="0"/>
        <v>1</v>
      </c>
      <c r="G64" s="10" t="str">
        <f t="shared" si="1"/>
        <v>Contr. PCI EIDE Tekram 690B, 4 canali EIDE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113</v>
      </c>
      <c r="B65" s="1" t="s">
        <v>114</v>
      </c>
      <c r="C65" s="2">
        <v>137000</v>
      </c>
      <c r="D65" s="43">
        <f>C65/(1+IVA)</f>
        <v>114166.66666666667</v>
      </c>
      <c r="E65" s="43">
        <f>D65*IVA</f>
        <v>22833.333333333336</v>
      </c>
      <c r="F65" s="43" t="b">
        <f t="shared" si="0"/>
        <v>1</v>
      </c>
      <c r="G65" s="10" t="str">
        <f t="shared" si="1"/>
        <v>Contr. PCI SC200 SCSI-2 ASUS NCR-53C810 Ultra Fast, SCSI-2</v>
      </c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115</v>
      </c>
      <c r="B66" s="1" t="s">
        <v>116</v>
      </c>
      <c r="C66" s="2">
        <v>222000</v>
      </c>
      <c r="D66" s="43">
        <f>C66/(1+IVA)</f>
        <v>185000</v>
      </c>
      <c r="E66" s="43">
        <f>D66*IVA</f>
        <v>37000</v>
      </c>
      <c r="F66" s="43" t="b">
        <f t="shared" si="0"/>
        <v>1</v>
      </c>
      <c r="G66" s="10" t="str">
        <f t="shared" si="1"/>
        <v>Contr. PCI SC875 Wide SCSI, SCSI-2 ASUS NCR-53C875 Ultra Fast, Wide SCSI e SCSI-2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117</v>
      </c>
      <c r="B67" s="1" t="s">
        <v>118</v>
      </c>
      <c r="C67" s="2">
        <v>501000</v>
      </c>
      <c r="D67" s="43">
        <f>C67/(1+IVA)</f>
        <v>417500</v>
      </c>
      <c r="E67" s="43">
        <f>D67*IVA</f>
        <v>83500</v>
      </c>
      <c r="F67" s="43" t="b">
        <f t="shared" ref="F67:F130" si="2">E67+D67=C67</f>
        <v>1</v>
      </c>
      <c r="G67" s="10" t="str">
        <f t="shared" ref="G67:G130" si="3">_xlfn.CONCAT(A67," ",B67)</f>
        <v>Contr. PCI AHA 2940AU SCSI-2 Adaptec 2940 Ultra Fast, SCSI-2, sw EZ SCSI 4.0</v>
      </c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119</v>
      </c>
      <c r="B68" s="1" t="s">
        <v>120</v>
      </c>
      <c r="C68" s="2">
        <v>428000</v>
      </c>
      <c r="D68" s="43">
        <f>C68/(1+IVA)</f>
        <v>356666.66666666669</v>
      </c>
      <c r="E68" s="43">
        <f>D68*IVA</f>
        <v>71333.333333333343</v>
      </c>
      <c r="F68" s="43" t="b">
        <f t="shared" si="2"/>
        <v>1</v>
      </c>
      <c r="G68" s="10" t="str">
        <f t="shared" si="3"/>
        <v>Contr. PCI AHA 2940UW Wide SCSI OEM Adaptec 2940 Ultra Fast, Wide SCSI e SCSI-2</v>
      </c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121</v>
      </c>
      <c r="B69" s="1" t="s">
        <v>122</v>
      </c>
      <c r="C69" s="2">
        <v>561000</v>
      </c>
      <c r="D69" s="43">
        <f>C69/(1+IVA)</f>
        <v>467500</v>
      </c>
      <c r="E69" s="43">
        <f>D69*IVA</f>
        <v>93500</v>
      </c>
      <c r="F69" s="43" t="b">
        <f t="shared" si="2"/>
        <v>1</v>
      </c>
      <c r="G69" s="10" t="str">
        <f t="shared" si="3"/>
        <v>Contr. PCI AHA 2940UW Wide SCSI Adaptec 2940 Ultra Fast, Wide SCSI e SCSI-2, sw EZ SCSI</v>
      </c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123</v>
      </c>
      <c r="B70" s="1" t="s">
        <v>124</v>
      </c>
      <c r="C70" s="2">
        <v>1578000</v>
      </c>
      <c r="D70" s="43">
        <f>C70/(1+IVA)</f>
        <v>1315000</v>
      </c>
      <c r="E70" s="43">
        <f>D70*IVA</f>
        <v>263000</v>
      </c>
      <c r="F70" s="43" t="b">
        <f t="shared" si="2"/>
        <v>1</v>
      </c>
      <c r="G70" s="10" t="str">
        <f t="shared" si="3"/>
        <v>Contr.PCI DA2100 Dual Wide SCSI ASUS Infotrend-500127 dual Ultra Fast, Wide SCSI, RAID</v>
      </c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125</v>
      </c>
      <c r="B71" s="1" t="s">
        <v>126</v>
      </c>
      <c r="C71" s="2">
        <v>34000</v>
      </c>
      <c r="D71" s="43">
        <f>C71/(1+IVA)</f>
        <v>28333.333333333336</v>
      </c>
      <c r="E71" s="43">
        <f>D71*IVA</f>
        <v>5666.6666666666679</v>
      </c>
      <c r="F71" s="43" t="b">
        <f t="shared" si="2"/>
        <v>1</v>
      </c>
      <c r="G71" s="10" t="str">
        <f t="shared" si="3"/>
        <v>Scheda 2 porte seriali, 1 porta parallela 16550 Fast UART</v>
      </c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127</v>
      </c>
      <c r="B72" s="1" t="s">
        <v>128</v>
      </c>
      <c r="C72" s="2">
        <v>20000</v>
      </c>
      <c r="D72" s="43">
        <f>C72/(1+IVA)</f>
        <v>16666.666666666668</v>
      </c>
      <c r="E72" s="43">
        <f>D72*IVA</f>
        <v>3333.3333333333339</v>
      </c>
      <c r="F72" s="43" t="b">
        <f t="shared" si="2"/>
        <v>1</v>
      </c>
      <c r="G72" s="10" t="str">
        <f t="shared" si="3"/>
        <v xml:space="preserve">Scheda singola seriale  </v>
      </c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129</v>
      </c>
      <c r="B73" s="1" t="s">
        <v>128</v>
      </c>
      <c r="C73" s="2">
        <v>23000</v>
      </c>
      <c r="D73" s="43">
        <f>C73/(1+IVA)</f>
        <v>19166.666666666668</v>
      </c>
      <c r="E73" s="43">
        <f>D73*IVA</f>
        <v>3833.3333333333339</v>
      </c>
      <c r="F73" s="43" t="b">
        <f t="shared" si="2"/>
        <v>1</v>
      </c>
      <c r="G73" s="10" t="str">
        <f t="shared" si="3"/>
        <v xml:space="preserve">Scheda doppia seriale  </v>
      </c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130</v>
      </c>
      <c r="B74" s="1"/>
      <c r="C74" s="2">
        <v>98000</v>
      </c>
      <c r="D74" s="43">
        <f>C74/(1+IVA)</f>
        <v>81666.666666666672</v>
      </c>
      <c r="E74" s="43">
        <f>D74*IVA</f>
        <v>16333.333333333336</v>
      </c>
      <c r="F74" s="43" t="b">
        <f t="shared" si="2"/>
        <v>1</v>
      </c>
      <c r="G74" s="10" t="str">
        <f t="shared" si="3"/>
        <v xml:space="preserve">Scheda 4 porte seriali </v>
      </c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131</v>
      </c>
      <c r="B75" s="1"/>
      <c r="C75" s="2">
        <v>251000</v>
      </c>
      <c r="D75" s="43">
        <f>C75/(1+IVA)</f>
        <v>209166.66666666669</v>
      </c>
      <c r="E75" s="43">
        <f>D75*IVA</f>
        <v>41833.333333333343</v>
      </c>
      <c r="F75" s="43" t="b">
        <f t="shared" si="2"/>
        <v>1</v>
      </c>
      <c r="G75" s="10" t="str">
        <f t="shared" si="3"/>
        <v xml:space="preserve">Scheda 8 porte seriali </v>
      </c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132</v>
      </c>
      <c r="B76" s="1"/>
      <c r="C76" s="2">
        <v>15000</v>
      </c>
      <c r="D76" s="43">
        <f>C76/(1+IVA)</f>
        <v>12500</v>
      </c>
      <c r="E76" s="43">
        <f>D76*IVA</f>
        <v>2500</v>
      </c>
      <c r="F76" s="43" t="b">
        <f t="shared" si="2"/>
        <v>1</v>
      </c>
      <c r="G76" s="10" t="str">
        <f t="shared" si="3"/>
        <v xml:space="preserve">Scheda singola parallela </v>
      </c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133</v>
      </c>
      <c r="B77" s="1"/>
      <c r="C77" s="2">
        <v>14000</v>
      </c>
      <c r="D77" s="43">
        <f>C77/(1+IVA)</f>
        <v>11666.666666666668</v>
      </c>
      <c r="E77" s="43">
        <f>D77*IVA</f>
        <v>2333.3333333333335</v>
      </c>
      <c r="F77" s="43" t="b">
        <f t="shared" si="2"/>
        <v>1</v>
      </c>
      <c r="G77" s="10" t="str">
        <f t="shared" si="3"/>
        <v xml:space="preserve">Scheda 2 porte joystick </v>
      </c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134</v>
      </c>
      <c r="B78" s="1"/>
      <c r="C78" s="2"/>
      <c r="D78" s="43">
        <f>C78/(1+IVA)</f>
        <v>0</v>
      </c>
      <c r="E78" s="43">
        <f>D78*IVA</f>
        <v>0</v>
      </c>
      <c r="F78" s="43" t="b">
        <f t="shared" si="2"/>
        <v>1</v>
      </c>
      <c r="G78" s="10" t="str">
        <f t="shared" si="3"/>
        <v xml:space="preserve">HARD DISK </v>
      </c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135</v>
      </c>
      <c r="B79" s="1" t="s">
        <v>136</v>
      </c>
      <c r="C79" s="2">
        <v>399000</v>
      </c>
      <c r="D79" s="43">
        <f>C79/(1+IVA)</f>
        <v>332500</v>
      </c>
      <c r="E79" s="43">
        <f>D79*IVA</f>
        <v>66500</v>
      </c>
      <c r="F79" s="43" t="b">
        <f t="shared" si="2"/>
        <v>1</v>
      </c>
      <c r="G79" s="10" t="str">
        <f t="shared" si="3"/>
        <v>HARD DISK 2.5"  2,1GB U.Dma 2,5" 12mm HITACHI - DK226A-21</v>
      </c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137</v>
      </c>
      <c r="B80" s="1" t="s">
        <v>138</v>
      </c>
      <c r="C80" s="2">
        <v>259000</v>
      </c>
      <c r="D80" s="43">
        <f>C80/(1+IVA)</f>
        <v>215833.33333333334</v>
      </c>
      <c r="E80" s="43">
        <f>D80*IVA</f>
        <v>43166.666666666672</v>
      </c>
      <c r="F80" s="43" t="b">
        <f t="shared" si="2"/>
        <v>1</v>
      </c>
      <c r="G80" s="10" t="str">
        <f t="shared" si="3"/>
        <v xml:space="preserve">HD 2,1 GB Ultra DMA 5400rpm 3,5" ULTRA DMA FUJITSU </v>
      </c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139</v>
      </c>
      <c r="B81" s="1" t="s">
        <v>138</v>
      </c>
      <c r="C81" s="2">
        <v>324000</v>
      </c>
      <c r="D81" s="43">
        <f>C81/(1+IVA)</f>
        <v>270000</v>
      </c>
      <c r="E81" s="43">
        <f>D81*IVA</f>
        <v>54000</v>
      </c>
      <c r="F81" s="43" t="b">
        <f t="shared" si="2"/>
        <v>1</v>
      </c>
      <c r="G81" s="10" t="str">
        <f t="shared" si="3"/>
        <v xml:space="preserve">HD 3,2 GB Ultra DMA 5400rpm 3,5" ULTRA DMA FUJITSU </v>
      </c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140</v>
      </c>
      <c r="B82" s="1" t="s">
        <v>138</v>
      </c>
      <c r="C82" s="2">
        <v>378000</v>
      </c>
      <c r="D82" s="43">
        <f>C82/(1+IVA)</f>
        <v>315000</v>
      </c>
      <c r="E82" s="43">
        <f>D82*IVA</f>
        <v>63000</v>
      </c>
      <c r="F82" s="43" t="b">
        <f t="shared" si="2"/>
        <v>1</v>
      </c>
      <c r="G82" s="10" t="str">
        <f t="shared" si="3"/>
        <v xml:space="preserve">HD 4,3 GB Ultra DMA 5400rpm 3,5" ULTRA DMA FUJITSU </v>
      </c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141</v>
      </c>
      <c r="B83" s="1" t="s">
        <v>138</v>
      </c>
      <c r="C83" s="2">
        <v>469000</v>
      </c>
      <c r="D83" s="43">
        <f>C83/(1+IVA)</f>
        <v>390833.33333333337</v>
      </c>
      <c r="E83" s="43">
        <f>D83*IVA</f>
        <v>78166.666666666672</v>
      </c>
      <c r="F83" s="43" t="b">
        <f t="shared" si="2"/>
        <v>1</v>
      </c>
      <c r="G83" s="10" t="str">
        <f t="shared" si="3"/>
        <v xml:space="preserve">HD 5,2 GB Ultra DMA 5400rpm 3,5" ULTRA DMA FUJITSU </v>
      </c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142</v>
      </c>
      <c r="B84" s="1" t="s">
        <v>138</v>
      </c>
      <c r="C84" s="2">
        <v>556000</v>
      </c>
      <c r="D84" s="43">
        <f>C84/(1+IVA)</f>
        <v>463333.33333333337</v>
      </c>
      <c r="E84" s="43">
        <f>D84*IVA</f>
        <v>92666.666666666686</v>
      </c>
      <c r="F84" s="43" t="b">
        <f t="shared" si="2"/>
        <v>1</v>
      </c>
      <c r="G84" s="10" t="str">
        <f t="shared" si="3"/>
        <v xml:space="preserve">HD 6,4 GB Ultra DMA 5400rpm 3,5" ULTRA DMA FUJITSU </v>
      </c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143</v>
      </c>
      <c r="B85" s="1" t="s">
        <v>144</v>
      </c>
      <c r="C85" s="2">
        <v>476000</v>
      </c>
      <c r="D85" s="43">
        <f>C85/(1+IVA)</f>
        <v>396666.66666666669</v>
      </c>
      <c r="E85" s="43">
        <f>D85*IVA</f>
        <v>79333.333333333343</v>
      </c>
      <c r="F85" s="43" t="b">
        <f t="shared" si="2"/>
        <v>1</v>
      </c>
      <c r="G85" s="10" t="str">
        <f t="shared" si="3"/>
        <v>HD 2 GB SCSI III 5400 rpm 3,5" SCSI QUANTUM FIREBALL ST</v>
      </c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145</v>
      </c>
      <c r="B86" s="1" t="s">
        <v>144</v>
      </c>
      <c r="C86" s="2">
        <v>477000</v>
      </c>
      <c r="D86" s="43">
        <f>C86/(1+IVA)</f>
        <v>397500</v>
      </c>
      <c r="E86" s="43">
        <f>D86*IVA</f>
        <v>79500</v>
      </c>
      <c r="F86" s="43" t="b">
        <f t="shared" si="2"/>
        <v>1</v>
      </c>
      <c r="G86" s="10" t="str">
        <f t="shared" si="3"/>
        <v>HD 3,2 GB SCSI III 5400rpm 3,5" SCSI QUANTUM FIREBALL ST</v>
      </c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146</v>
      </c>
      <c r="B87" s="1" t="s">
        <v>144</v>
      </c>
      <c r="C87" s="2">
        <v>556000</v>
      </c>
      <c r="D87" s="43">
        <f>C87/(1+IVA)</f>
        <v>463333.33333333337</v>
      </c>
      <c r="E87" s="43">
        <f>D87*IVA</f>
        <v>92666.666666666686</v>
      </c>
      <c r="F87" s="43" t="b">
        <f t="shared" si="2"/>
        <v>1</v>
      </c>
      <c r="G87" s="10" t="str">
        <f t="shared" si="3"/>
        <v>HD 4,3 GB SCSI 5400 rpm 3,5" SCSI QUANTUM FIREBALL ST</v>
      </c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147</v>
      </c>
      <c r="B88" s="1" t="s">
        <v>148</v>
      </c>
      <c r="C88" s="2">
        <v>695000</v>
      </c>
      <c r="D88" s="43">
        <f>C88/(1+IVA)</f>
        <v>579166.66666666674</v>
      </c>
      <c r="E88" s="43">
        <f>D88*IVA</f>
        <v>115833.33333333336</v>
      </c>
      <c r="F88" s="43" t="b">
        <f t="shared" si="2"/>
        <v>1</v>
      </c>
      <c r="G88" s="10" t="str">
        <f t="shared" si="3"/>
        <v>HD 4,5 GB SCSI ULTRA WIDE 7200rpm 3,5" SCSI III, QUANTUM VIKING</v>
      </c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149</v>
      </c>
      <c r="B89" s="1" t="s">
        <v>150</v>
      </c>
      <c r="C89" s="2">
        <v>1279000</v>
      </c>
      <c r="D89" s="43">
        <f>C89/(1+IVA)</f>
        <v>1065833.3333333335</v>
      </c>
      <c r="E89" s="43">
        <f>D89*IVA</f>
        <v>213166.66666666672</v>
      </c>
      <c r="F89" s="43" t="b">
        <f t="shared" si="2"/>
        <v>1</v>
      </c>
      <c r="G89" s="10" t="str">
        <f t="shared" si="3"/>
        <v>HD 4,5 GB SCSI ULTRA WIDE 10.000rpm 3,5" SCSI U.W. SEAGATE CHEETAH</v>
      </c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151</v>
      </c>
      <c r="B90" s="1" t="s">
        <v>152</v>
      </c>
      <c r="C90" s="2">
        <v>35000</v>
      </c>
      <c r="D90" s="43">
        <f>C90/(1+IVA)</f>
        <v>29166.666666666668</v>
      </c>
      <c r="E90" s="43">
        <f>D90*IVA</f>
        <v>5833.3333333333339</v>
      </c>
      <c r="F90" s="43" t="b">
        <f t="shared" si="2"/>
        <v>1</v>
      </c>
      <c r="G90" s="10" t="str">
        <f t="shared" si="3"/>
        <v>FDD 1,44MB PANASONIC</v>
      </c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153</v>
      </c>
      <c r="B91" s="1" t="s">
        <v>154</v>
      </c>
      <c r="C91" s="2">
        <v>175000</v>
      </c>
      <c r="D91" s="43">
        <f>C91/(1+IVA)</f>
        <v>145833.33333333334</v>
      </c>
      <c r="E91" s="43">
        <f>D91*IVA</f>
        <v>29166.666666666672</v>
      </c>
      <c r="F91" s="43" t="b">
        <f t="shared" si="2"/>
        <v>1</v>
      </c>
      <c r="G91" s="10" t="str">
        <f t="shared" si="3"/>
        <v>FLOPPY DRIVE 120MB PANASONIC LS-120</v>
      </c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155</v>
      </c>
      <c r="B92" s="1" t="s">
        <v>156</v>
      </c>
      <c r="C92" s="2">
        <v>272000</v>
      </c>
      <c r="D92" s="43">
        <f>C92/(1+IVA)</f>
        <v>226666.66666666669</v>
      </c>
      <c r="E92" s="43">
        <f>D92*IVA</f>
        <v>45333.333333333343</v>
      </c>
      <c r="F92" s="43" t="b">
        <f t="shared" si="2"/>
        <v>1</v>
      </c>
      <c r="G92" s="10" t="str">
        <f t="shared" si="3"/>
        <v>ZIP DRIVE 100MB PARALL. IOMEGA</v>
      </c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157</v>
      </c>
      <c r="B93" s="1" t="s">
        <v>156</v>
      </c>
      <c r="C93" s="2">
        <v>198000</v>
      </c>
      <c r="D93" s="43">
        <f>C93/(1+IVA)</f>
        <v>165000</v>
      </c>
      <c r="E93" s="43">
        <f>D93*IVA</f>
        <v>33000</v>
      </c>
      <c r="F93" s="43" t="b">
        <f t="shared" si="2"/>
        <v>1</v>
      </c>
      <c r="G93" s="10" t="str">
        <f t="shared" si="3"/>
        <v>ZIP ATAPI 100MB INTERNO IOMEGA</v>
      </c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158</v>
      </c>
      <c r="B94" s="1" t="s">
        <v>156</v>
      </c>
      <c r="C94" s="2">
        <v>290000</v>
      </c>
      <c r="D94" s="43">
        <f>C94/(1+IVA)</f>
        <v>241666.66666666669</v>
      </c>
      <c r="E94" s="43">
        <f>D94*IVA</f>
        <v>48333.333333333343</v>
      </c>
      <c r="F94" s="43" t="b">
        <f t="shared" si="2"/>
        <v>1</v>
      </c>
      <c r="G94" s="10" t="str">
        <f t="shared" si="3"/>
        <v>ZIP DRIVE 100MB SCSI IOMEGA</v>
      </c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159</v>
      </c>
      <c r="B95" s="1" t="s">
        <v>156</v>
      </c>
      <c r="C95" s="2">
        <v>589000</v>
      </c>
      <c r="D95" s="43">
        <f>C95/(1+IVA)</f>
        <v>490833.33333333337</v>
      </c>
      <c r="E95" s="43">
        <f>D95*IVA</f>
        <v>98166.666666666686</v>
      </c>
      <c r="F95" s="43" t="b">
        <f t="shared" si="2"/>
        <v>1</v>
      </c>
      <c r="G95" s="10" t="str">
        <f t="shared" si="3"/>
        <v>JAZ DRIVE 1GB INT. IOMEGA</v>
      </c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160</v>
      </c>
      <c r="B96" s="1" t="s">
        <v>156</v>
      </c>
      <c r="C96" s="2">
        <v>743000</v>
      </c>
      <c r="D96" s="43">
        <f>C96/(1+IVA)</f>
        <v>619166.66666666674</v>
      </c>
      <c r="E96" s="43">
        <f>D96*IVA</f>
        <v>123833.33333333336</v>
      </c>
      <c r="F96" s="43" t="b">
        <f t="shared" si="2"/>
        <v>1</v>
      </c>
      <c r="G96" s="10" t="str">
        <f t="shared" si="3"/>
        <v>JAZ DRIVE 1GB EXT. IOMEGA</v>
      </c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161</v>
      </c>
      <c r="B97" s="1" t="s">
        <v>128</v>
      </c>
      <c r="C97" s="2">
        <v>271000</v>
      </c>
      <c r="D97" s="43">
        <f>C97/(1+IVA)</f>
        <v>225833.33333333334</v>
      </c>
      <c r="E97" s="43">
        <f>D97*IVA</f>
        <v>45166.666666666672</v>
      </c>
      <c r="F97" s="43" t="b">
        <f t="shared" si="2"/>
        <v>1</v>
      </c>
      <c r="G97" s="10" t="str">
        <f t="shared" si="3"/>
        <v xml:space="preserve">KIT 10  CARTUCCE ZIP DRIVE  </v>
      </c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162</v>
      </c>
      <c r="B98" s="1" t="s">
        <v>128</v>
      </c>
      <c r="C98" s="2">
        <v>632000</v>
      </c>
      <c r="D98" s="43">
        <f>C98/(1+IVA)</f>
        <v>526666.66666666674</v>
      </c>
      <c r="E98" s="43">
        <f>D98*IVA</f>
        <v>105333.33333333336</v>
      </c>
      <c r="F98" s="43" t="b">
        <f t="shared" si="2"/>
        <v>1</v>
      </c>
      <c r="G98" s="10" t="str">
        <f t="shared" si="3"/>
        <v xml:space="preserve">KIT 3 CARTUCCE JAZ DRIVE  </v>
      </c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163</v>
      </c>
      <c r="B99" s="1" t="s">
        <v>164</v>
      </c>
      <c r="C99" s="2">
        <v>90000</v>
      </c>
      <c r="D99" s="43">
        <f>C99/(1+IVA)</f>
        <v>75000</v>
      </c>
      <c r="E99" s="43">
        <f>D99*IVA</f>
        <v>15000</v>
      </c>
      <c r="F99" s="43" t="b">
        <f t="shared" si="2"/>
        <v>1</v>
      </c>
      <c r="G99" s="10" t="str">
        <f t="shared" si="3"/>
        <v>KIT 3 CARTUCCE 120MB 3M per LS-120</v>
      </c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165</v>
      </c>
      <c r="B100" s="1" t="s">
        <v>166</v>
      </c>
      <c r="C100" s="2">
        <v>4000</v>
      </c>
      <c r="D100" s="43">
        <f>C100/(1+IVA)</f>
        <v>3333.3333333333335</v>
      </c>
      <c r="E100" s="43">
        <f>D100*IVA</f>
        <v>666.66666666666674</v>
      </c>
      <c r="F100" s="43" t="b">
        <f t="shared" si="2"/>
        <v>1</v>
      </c>
      <c r="G100" s="10" t="str">
        <f t="shared" si="3"/>
        <v>FRAME HDD  Kit montaggio Hard Disk 3,5"</v>
      </c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167</v>
      </c>
      <c r="B101" s="1" t="s">
        <v>168</v>
      </c>
      <c r="C101" s="2">
        <v>5000</v>
      </c>
      <c r="D101" s="43">
        <f>C101/(1+IVA)</f>
        <v>4166.666666666667</v>
      </c>
      <c r="E101" s="43">
        <f>D101*IVA</f>
        <v>833.33333333333348</v>
      </c>
      <c r="F101" s="43" t="b">
        <f t="shared" si="2"/>
        <v>1</v>
      </c>
      <c r="G101" s="10" t="str">
        <f t="shared" si="3"/>
        <v>FRAME FDD  Kit montaggio Floppy Disk Drive 3,5"</v>
      </c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169</v>
      </c>
      <c r="B102" s="1" t="s">
        <v>170</v>
      </c>
      <c r="C102" s="2">
        <v>41000</v>
      </c>
      <c r="D102" s="43">
        <f>C102/(1+IVA)</f>
        <v>34166.666666666672</v>
      </c>
      <c r="E102" s="43">
        <f>D102*IVA</f>
        <v>6833.3333333333348</v>
      </c>
      <c r="F102" s="43" t="b">
        <f t="shared" si="2"/>
        <v>1</v>
      </c>
      <c r="G102" s="10" t="str">
        <f t="shared" si="3"/>
        <v>FRAME REMOVIBILE 3.5" Kit FRAME REMOVIBILE per HDD 3,5"</v>
      </c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171</v>
      </c>
      <c r="B103" s="1"/>
      <c r="C103" s="2"/>
      <c r="D103" s="43">
        <f>C103/(1+IVA)</f>
        <v>0</v>
      </c>
      <c r="E103" s="43">
        <f>D103*IVA</f>
        <v>0</v>
      </c>
      <c r="F103" s="43" t="b">
        <f t="shared" si="2"/>
        <v>1</v>
      </c>
      <c r="G103" s="10" t="str">
        <f t="shared" si="3"/>
        <v xml:space="preserve">MAGNETO-OTTICI </v>
      </c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172</v>
      </c>
      <c r="B104" s="1" t="s">
        <v>173</v>
      </c>
      <c r="C104" s="2">
        <v>737000</v>
      </c>
      <c r="D104" s="43">
        <f>C104/(1+IVA)</f>
        <v>614166.66666666674</v>
      </c>
      <c r="E104" s="43">
        <f>D104*IVA</f>
        <v>122833.33333333336</v>
      </c>
      <c r="F104" s="43" t="b">
        <f t="shared" si="2"/>
        <v>1</v>
      </c>
      <c r="G104" s="10" t="str">
        <f t="shared" si="3"/>
        <v>M.O. + CD 4X,  PD 2000 INT. 650 MB PLASMON PD2000I</v>
      </c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174</v>
      </c>
      <c r="B105" s="1" t="s">
        <v>175</v>
      </c>
      <c r="C105" s="2">
        <v>910000</v>
      </c>
      <c r="D105" s="43">
        <f>C105/(1+IVA)</f>
        <v>758333.33333333337</v>
      </c>
      <c r="E105" s="43">
        <f>D105*IVA</f>
        <v>151666.66666666669</v>
      </c>
      <c r="F105" s="43" t="b">
        <f t="shared" si="2"/>
        <v>1</v>
      </c>
      <c r="G105" s="10" t="str">
        <f t="shared" si="3"/>
        <v>M.O. + CD 4X,  PD 2000 EXT. 650 MB PLASMON PD2000E</v>
      </c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176</v>
      </c>
      <c r="B106" s="1"/>
      <c r="C106" s="2">
        <v>241000</v>
      </c>
      <c r="D106" s="43">
        <f>C106/(1+IVA)</f>
        <v>200833.33333333334</v>
      </c>
      <c r="E106" s="43">
        <f>D106*IVA</f>
        <v>40166.666666666672</v>
      </c>
      <c r="F106" s="43" t="b">
        <f t="shared" si="2"/>
        <v>1</v>
      </c>
      <c r="G106" s="10" t="str">
        <f t="shared" si="3"/>
        <v xml:space="preserve">KIT 5 CARTUCCE 650 MB </v>
      </c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177</v>
      </c>
      <c r="B107" s="1"/>
      <c r="C107" s="2"/>
      <c r="D107" s="43">
        <f>C107/(1+IVA)</f>
        <v>0</v>
      </c>
      <c r="E107" s="43">
        <f>D107*IVA</f>
        <v>0</v>
      </c>
      <c r="F107" s="43" t="b">
        <f t="shared" si="2"/>
        <v>1</v>
      </c>
      <c r="G107" s="10" t="str">
        <f t="shared" si="3"/>
        <v xml:space="preserve">CD ROM </v>
      </c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178</v>
      </c>
      <c r="B108" s="1" t="s">
        <v>179</v>
      </c>
      <c r="C108" s="2">
        <v>112000</v>
      </c>
      <c r="D108" s="43">
        <f>C108/(1+IVA)</f>
        <v>93333.333333333343</v>
      </c>
      <c r="E108" s="43">
        <f>D108*IVA</f>
        <v>18666.666666666668</v>
      </c>
      <c r="F108" s="43" t="b">
        <f t="shared" si="2"/>
        <v>1</v>
      </c>
      <c r="G108" s="10" t="str">
        <f t="shared" si="3"/>
        <v>CD ROM 24X HITACHI CDR 8330 24 velocita',EIDE</v>
      </c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180</v>
      </c>
      <c r="B109" s="1" t="s">
        <v>179</v>
      </c>
      <c r="C109" s="2">
        <v>113000</v>
      </c>
      <c r="D109" s="43">
        <f>C109/(1+IVA)</f>
        <v>94166.666666666672</v>
      </c>
      <c r="E109" s="43">
        <f>D109*IVA</f>
        <v>18833.333333333336</v>
      </c>
      <c r="F109" s="43" t="b">
        <f t="shared" si="2"/>
        <v>1</v>
      </c>
      <c r="G109" s="10" t="str">
        <f t="shared" si="3"/>
        <v>CD ROM 24X CREATIVE 24 velocita',EIDE</v>
      </c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181</v>
      </c>
      <c r="B110" s="1" t="s">
        <v>182</v>
      </c>
      <c r="C110" s="2">
        <v>121000</v>
      </c>
      <c r="D110" s="43">
        <f>C110/(1+IVA)</f>
        <v>100833.33333333334</v>
      </c>
      <c r="E110" s="43">
        <f>D110*IVA</f>
        <v>20166.666666666672</v>
      </c>
      <c r="F110" s="43" t="b">
        <f t="shared" si="2"/>
        <v>1</v>
      </c>
      <c r="G110" s="10" t="str">
        <f t="shared" si="3"/>
        <v>CD ROM 24X PIONEER 502-S Bulk 24 velocita',EIDE,SLOT-IN</v>
      </c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183</v>
      </c>
      <c r="B111" s="1" t="s">
        <v>184</v>
      </c>
      <c r="C111" s="2">
        <v>160000</v>
      </c>
      <c r="D111" s="43">
        <f>C111/(1+IVA)</f>
        <v>133333.33333333334</v>
      </c>
      <c r="E111" s="43">
        <f>D111*IVA</f>
        <v>26666.666666666672</v>
      </c>
      <c r="F111" s="43" t="b">
        <f t="shared" si="2"/>
        <v>1</v>
      </c>
      <c r="G111" s="10" t="str">
        <f t="shared" si="3"/>
        <v>CD ROM 34X ASUS 34 velocita',EIDE</v>
      </c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185</v>
      </c>
      <c r="B112" s="1" t="s">
        <v>186</v>
      </c>
      <c r="C112" s="2">
        <v>195000</v>
      </c>
      <c r="D112" s="43">
        <f>C112/(1+IVA)</f>
        <v>162500</v>
      </c>
      <c r="E112" s="43">
        <f>D112*IVA</f>
        <v>32500</v>
      </c>
      <c r="F112" s="43" t="b">
        <f t="shared" si="2"/>
        <v>1</v>
      </c>
      <c r="G112" s="10" t="str">
        <f t="shared" si="3"/>
        <v>CD ROM 24X SCSI NEC 24 velocita',SCSI</v>
      </c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187</v>
      </c>
      <c r="B113" s="1" t="s">
        <v>188</v>
      </c>
      <c r="C113" s="2">
        <v>215000</v>
      </c>
      <c r="D113" s="43">
        <f>C113/(1+IVA)</f>
        <v>179166.66666666669</v>
      </c>
      <c r="E113" s="43">
        <f>D113*IVA</f>
        <v>35833.333333333336</v>
      </c>
      <c r="F113" s="43" t="b">
        <f t="shared" si="2"/>
        <v>1</v>
      </c>
      <c r="G113" s="10" t="str">
        <f t="shared" si="3"/>
        <v>CD ROM 32X SCSI WAITEC 32 velocita',SCSI</v>
      </c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189</v>
      </c>
      <c r="B114" s="1" t="s">
        <v>188</v>
      </c>
      <c r="C114" s="2">
        <v>321000</v>
      </c>
      <c r="D114" s="43">
        <f>C114/(1+IVA)</f>
        <v>267500</v>
      </c>
      <c r="E114" s="43">
        <f>D114*IVA</f>
        <v>53500</v>
      </c>
      <c r="F114" s="43" t="b">
        <f t="shared" si="2"/>
        <v>1</v>
      </c>
      <c r="G114" s="10" t="str">
        <f t="shared" si="3"/>
        <v>CD ROM PLEXTOR PX-32TSI 32 velocita',SCSI</v>
      </c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190</v>
      </c>
      <c r="B115" s="1" t="s">
        <v>191</v>
      </c>
      <c r="C115" s="2">
        <v>614000</v>
      </c>
      <c r="D115" s="43">
        <f>C115/(1+IVA)</f>
        <v>511666.66666666669</v>
      </c>
      <c r="E115" s="43">
        <f>D115*IVA</f>
        <v>102333.33333333334</v>
      </c>
      <c r="F115" s="43" t="b">
        <f t="shared" si="2"/>
        <v>1</v>
      </c>
      <c r="G115" s="10" t="str">
        <f t="shared" si="3"/>
        <v>DVD CREATIVE KIT ENCORE DXR2 CREATIVE</v>
      </c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192</v>
      </c>
      <c r="B116" s="1"/>
      <c r="C116" s="2"/>
      <c r="D116" s="43">
        <f>C116/(1+IVA)</f>
        <v>0</v>
      </c>
      <c r="E116" s="43">
        <f>D116*IVA</f>
        <v>0</v>
      </c>
      <c r="F116" s="43" t="b">
        <f t="shared" si="2"/>
        <v>1</v>
      </c>
      <c r="G116" s="10" t="str">
        <f t="shared" si="3"/>
        <v xml:space="preserve">MASTERIZZATORI </v>
      </c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193</v>
      </c>
      <c r="B117" s="1" t="s">
        <v>194</v>
      </c>
      <c r="C117" s="2">
        <v>30000</v>
      </c>
      <c r="D117" s="43">
        <f>C117/(1+IVA)</f>
        <v>25000</v>
      </c>
      <c r="E117" s="43">
        <f>D117*IVA</f>
        <v>5000</v>
      </c>
      <c r="F117" s="43" t="b">
        <f t="shared" si="2"/>
        <v>1</v>
      </c>
      <c r="G117" s="10" t="str">
        <f t="shared" si="3"/>
        <v>CONFEZIONE 10 CDR 74' Kit 10 pz.</v>
      </c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195</v>
      </c>
      <c r="B118" s="1" t="s">
        <v>196</v>
      </c>
      <c r="C118" s="2">
        <v>34000</v>
      </c>
      <c r="D118" s="43">
        <f>C118/(1+IVA)</f>
        <v>28333.333333333336</v>
      </c>
      <c r="E118" s="43">
        <f>D118*IVA</f>
        <v>5666.6666666666679</v>
      </c>
      <c r="F118" s="43" t="b">
        <f t="shared" si="2"/>
        <v>1</v>
      </c>
      <c r="G118" s="10" t="str">
        <f t="shared" si="3"/>
        <v>CD RISCRIVIBILE 74' VERBATIM</v>
      </c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197</v>
      </c>
      <c r="B119" s="1" t="s">
        <v>194</v>
      </c>
      <c r="C119" s="2">
        <v>35000</v>
      </c>
      <c r="D119" s="43">
        <f>C119/(1+IVA)</f>
        <v>29166.666666666668</v>
      </c>
      <c r="E119" s="43">
        <f>D119*IVA</f>
        <v>5833.3333333333339</v>
      </c>
      <c r="F119" s="43" t="b">
        <f t="shared" si="2"/>
        <v>1</v>
      </c>
      <c r="G119" s="10" t="str">
        <f t="shared" si="3"/>
        <v>CONFEZIONE 10 CDR 74' KODAK Kit 10 pz.</v>
      </c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198</v>
      </c>
      <c r="B120" s="1" t="s">
        <v>199</v>
      </c>
      <c r="C120" s="2">
        <v>77000</v>
      </c>
      <c r="D120" s="43">
        <f>C120/(1+IVA)</f>
        <v>64166.666666666672</v>
      </c>
      <c r="E120" s="43">
        <f>D120*IVA</f>
        <v>12833.333333333336</v>
      </c>
      <c r="F120" s="43" t="b">
        <f t="shared" si="2"/>
        <v>1</v>
      </c>
      <c r="G120" s="10" t="str">
        <f t="shared" si="3"/>
        <v>SOFTWARE LABELLER CD KIT Software per creazione etichette CD</v>
      </c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200</v>
      </c>
      <c r="B121" s="1" t="s">
        <v>201</v>
      </c>
      <c r="C121" s="2">
        <v>723000</v>
      </c>
      <c r="D121" s="43">
        <f>C121/(1+IVA)</f>
        <v>602500</v>
      </c>
      <c r="E121" s="43">
        <f>D121*IVA</f>
        <v>120500</v>
      </c>
      <c r="F121" s="43" t="b">
        <f t="shared" si="2"/>
        <v>1</v>
      </c>
      <c r="G121" s="10" t="str">
        <f t="shared" si="3"/>
        <v>WAITEC WT48/1 - GEAR - int. 4 WRITE 8 READ</v>
      </c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202</v>
      </c>
      <c r="B122" s="1" t="s">
        <v>203</v>
      </c>
      <c r="C122" s="2">
        <v>742000</v>
      </c>
      <c r="D122" s="43">
        <f>C122/(1+IVA)</f>
        <v>618333.33333333337</v>
      </c>
      <c r="E122" s="43">
        <f>D122*IVA</f>
        <v>123666.66666666669</v>
      </c>
      <c r="F122" s="43" t="b">
        <f t="shared" si="2"/>
        <v>1</v>
      </c>
      <c r="G122" s="10" t="str">
        <f t="shared" si="3"/>
        <v>WAITEC 2036EI/1 - SOFTWARE  CD RISCRIVIBILE 2REW,2WRI,6READ, EIDE</v>
      </c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204</v>
      </c>
      <c r="B123" s="1" t="s">
        <v>205</v>
      </c>
      <c r="C123" s="2">
        <v>778000</v>
      </c>
      <c r="D123" s="43">
        <f>C123/(1+IVA)</f>
        <v>648333.33333333337</v>
      </c>
      <c r="E123" s="43">
        <f>D123*IVA</f>
        <v>129666.66666666669</v>
      </c>
      <c r="F123" s="43" t="b">
        <f t="shared" si="2"/>
        <v>1</v>
      </c>
      <c r="G123" s="10" t="str">
        <f t="shared" si="3"/>
        <v>RICOH MP6200ADP + SOFT.+5 CDR CD RISCRIVIBILE 2REW,2WRI,6R E-IDE</v>
      </c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206</v>
      </c>
      <c r="B124" s="1" t="s">
        <v>207</v>
      </c>
      <c r="C124" s="2">
        <v>878000</v>
      </c>
      <c r="D124" s="43">
        <f>C124/(1+IVA)</f>
        <v>731666.66666666674</v>
      </c>
      <c r="E124" s="43">
        <f>D124*IVA</f>
        <v>146333.33333333334</v>
      </c>
      <c r="F124" s="43" t="b">
        <f t="shared" si="2"/>
        <v>1</v>
      </c>
      <c r="G124" s="10" t="str">
        <f t="shared" si="3"/>
        <v>RICOH MP6200SR - SOFTWARE SCSI CD RISCRIVIBILE 2REW,2WRI,6READ, SCSI</v>
      </c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208</v>
      </c>
      <c r="B125" s="1" t="s">
        <v>207</v>
      </c>
      <c r="C125" s="2">
        <v>883000</v>
      </c>
      <c r="D125" s="43">
        <f>C125/(1+IVA)</f>
        <v>735833.33333333337</v>
      </c>
      <c r="E125" s="43">
        <f>D125*IVA</f>
        <v>147166.66666666669</v>
      </c>
      <c r="F125" s="43" t="b">
        <f t="shared" si="2"/>
        <v>1</v>
      </c>
      <c r="G125" s="10" t="str">
        <f t="shared" si="3"/>
        <v>WAITEC 2026/1 - SOFTWARE SCSI CD RISCRIVIBILE 2REW,2WRI,6READ, SCSI</v>
      </c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209</v>
      </c>
      <c r="B126" s="1" t="s">
        <v>201</v>
      </c>
      <c r="C126" s="2">
        <v>913000</v>
      </c>
      <c r="D126" s="43">
        <f>C126/(1+IVA)</f>
        <v>760833.33333333337</v>
      </c>
      <c r="E126" s="43">
        <f>D126*IVA</f>
        <v>152166.66666666669</v>
      </c>
      <c r="F126" s="43" t="b">
        <f t="shared" si="2"/>
        <v>1</v>
      </c>
      <c r="G126" s="10" t="str">
        <f t="shared" si="3"/>
        <v>CDR 480i PLASMON EASY CD int. 4 WRITE 8 READ</v>
      </c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210</v>
      </c>
      <c r="B127" s="1" t="s">
        <v>211</v>
      </c>
      <c r="C127" s="2">
        <v>1125000</v>
      </c>
      <c r="D127" s="43">
        <f>C127/(1+IVA)</f>
        <v>937500</v>
      </c>
      <c r="E127" s="43">
        <f>D127*IVA</f>
        <v>187500</v>
      </c>
      <c r="F127" s="43" t="b">
        <f t="shared" si="2"/>
        <v>1</v>
      </c>
      <c r="G127" s="10" t="str">
        <f t="shared" si="3"/>
        <v>CDR 480e PLASMON EASY CD ext. 4 WRITE 8 READ</v>
      </c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212</v>
      </c>
      <c r="B128" s="1"/>
      <c r="C128" s="2"/>
      <c r="D128" s="43">
        <f>C128/(1+IVA)</f>
        <v>0</v>
      </c>
      <c r="E128" s="43">
        <f>D128*IVA</f>
        <v>0</v>
      </c>
      <c r="F128" s="43" t="b">
        <f t="shared" si="2"/>
        <v>1</v>
      </c>
      <c r="G128" s="10" t="str">
        <f t="shared" si="3"/>
        <v xml:space="preserve">MEMORIE </v>
      </c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213</v>
      </c>
      <c r="B129" s="1"/>
      <c r="C129" s="2">
        <v>33000</v>
      </c>
      <c r="D129" s="43">
        <f>C129/(1+IVA)</f>
        <v>27500</v>
      </c>
      <c r="E129" s="43">
        <f>D129*IVA</f>
        <v>5500</v>
      </c>
      <c r="F129" s="43" t="b">
        <f t="shared" si="2"/>
        <v>1</v>
      </c>
      <c r="G129" s="10" t="str">
        <f t="shared" si="3"/>
        <v xml:space="preserve">SIMM 8MB 72 PIN (EDO) </v>
      </c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214</v>
      </c>
      <c r="B130" s="1"/>
      <c r="C130" s="2">
        <v>52000</v>
      </c>
      <c r="D130" s="43">
        <f>C130/(1+IVA)</f>
        <v>43333.333333333336</v>
      </c>
      <c r="E130" s="43">
        <f>D130*IVA</f>
        <v>8666.6666666666679</v>
      </c>
      <c r="F130" s="43" t="b">
        <f t="shared" si="2"/>
        <v>1</v>
      </c>
      <c r="G130" s="10" t="str">
        <f t="shared" si="3"/>
        <v xml:space="preserve">SIMM 16MB 72 PIN (EDO) </v>
      </c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215</v>
      </c>
      <c r="B131" s="1"/>
      <c r="C131" s="2">
        <v>97000</v>
      </c>
      <c r="D131" s="43">
        <f>C131/(1+IVA)</f>
        <v>80833.333333333343</v>
      </c>
      <c r="E131" s="43">
        <f>D131*IVA</f>
        <v>16166.66666666667</v>
      </c>
      <c r="F131" s="43" t="b">
        <f t="shared" ref="F131:F194" si="4">E131+D131=C131</f>
        <v>1</v>
      </c>
      <c r="G131" s="10" t="str">
        <f t="shared" ref="G131:G194" si="5">_xlfn.CONCAT(A131," ",B131)</f>
        <v xml:space="preserve">SIMM 32MB 72 PIN (EDO) </v>
      </c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216</v>
      </c>
      <c r="B132" s="1" t="s">
        <v>128</v>
      </c>
      <c r="C132" s="2"/>
      <c r="D132" s="43">
        <f>C132/(1+IVA)</f>
        <v>0</v>
      </c>
      <c r="E132" s="43">
        <f>D132*IVA</f>
        <v>0</v>
      </c>
      <c r="F132" s="43" t="b">
        <f t="shared" si="4"/>
        <v>1</v>
      </c>
      <c r="G132" s="10" t="str">
        <f t="shared" si="5"/>
        <v xml:space="preserve">MODEM FAX - VIDEOCAMERA  </v>
      </c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217</v>
      </c>
      <c r="B133" s="1" t="s">
        <v>218</v>
      </c>
      <c r="C133" s="2">
        <v>131000</v>
      </c>
      <c r="D133" s="43">
        <f>C133/(1+IVA)</f>
        <v>109166.66666666667</v>
      </c>
      <c r="E133" s="43">
        <f>D133*IVA</f>
        <v>21833.333333333336</v>
      </c>
      <c r="F133" s="43" t="b">
        <f t="shared" si="4"/>
        <v>1</v>
      </c>
      <c r="G133" s="10" t="str">
        <f t="shared" si="5"/>
        <v>M/F MOTOROLA 3400PRO 28800 EXT MOTOROLA</v>
      </c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219</v>
      </c>
      <c r="B134" s="1" t="s">
        <v>220</v>
      </c>
      <c r="C134" s="2">
        <v>169000</v>
      </c>
      <c r="D134" s="43">
        <f>C134/(1+IVA)</f>
        <v>140833.33333333334</v>
      </c>
      <c r="E134" s="43">
        <f>D134*IVA</f>
        <v>28166.666666666672</v>
      </c>
      <c r="F134" s="43" t="b">
        <f t="shared" si="4"/>
        <v>1</v>
      </c>
      <c r="G134" s="10" t="str">
        <f t="shared" si="5"/>
        <v>M/F LEONARDO PC 33600 INT OEM DIGICOM</v>
      </c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221</v>
      </c>
      <c r="B135" s="1" t="s">
        <v>220</v>
      </c>
      <c r="C135" s="2">
        <v>190000</v>
      </c>
      <c r="D135" s="43">
        <f>C135/(1+IVA)</f>
        <v>158333.33333333334</v>
      </c>
      <c r="E135" s="43">
        <f>D135*IVA</f>
        <v>31666.666666666672</v>
      </c>
      <c r="F135" s="43" t="b">
        <f t="shared" si="4"/>
        <v>1</v>
      </c>
      <c r="G135" s="10" t="str">
        <f t="shared" si="5"/>
        <v>M/F LEONARDO PC 33600 EXT DIGICOM</v>
      </c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222</v>
      </c>
      <c r="B136" s="1" t="s">
        <v>218</v>
      </c>
      <c r="C136" s="2">
        <v>191000</v>
      </c>
      <c r="D136" s="43">
        <f>C136/(1+IVA)</f>
        <v>159166.66666666669</v>
      </c>
      <c r="E136" s="43">
        <f>D136*IVA</f>
        <v>31833.333333333339</v>
      </c>
      <c r="F136" s="43" t="b">
        <f t="shared" si="4"/>
        <v>1</v>
      </c>
      <c r="G136" s="10" t="str">
        <f t="shared" si="5"/>
        <v>M/F MOTOROLA 56K  EXT BULK MOTOROLA</v>
      </c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223</v>
      </c>
      <c r="B137" s="1" t="s">
        <v>220</v>
      </c>
      <c r="C137" s="2">
        <v>197000</v>
      </c>
      <c r="D137" s="43">
        <f>C137/(1+IVA)</f>
        <v>164166.66666666669</v>
      </c>
      <c r="E137" s="43">
        <f>D137*IVA</f>
        <v>32833.333333333336</v>
      </c>
      <c r="F137" s="43" t="b">
        <f t="shared" si="4"/>
        <v>1</v>
      </c>
      <c r="G137" s="10" t="str">
        <f t="shared" si="5"/>
        <v>M/F LEONARDO PC 33600 INT DIGICOM</v>
      </c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224</v>
      </c>
      <c r="B138" s="1" t="s">
        <v>220</v>
      </c>
      <c r="C138" s="2">
        <v>201000</v>
      </c>
      <c r="D138" s="43">
        <f>C138/(1+IVA)</f>
        <v>167500</v>
      </c>
      <c r="E138" s="43">
        <f>D138*IVA</f>
        <v>33500</v>
      </c>
      <c r="F138" s="43" t="b">
        <f t="shared" si="4"/>
        <v>1</v>
      </c>
      <c r="G138" s="10" t="str">
        <f t="shared" si="5"/>
        <v>M/F TIZIANO 33600 EXT DIGICOM</v>
      </c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225</v>
      </c>
      <c r="B139" s="1" t="s">
        <v>226</v>
      </c>
      <c r="C139" s="2">
        <v>220000</v>
      </c>
      <c r="D139" s="43">
        <f>C139/(1+IVA)</f>
        <v>183333.33333333334</v>
      </c>
      <c r="E139" s="43">
        <f>D139*IVA</f>
        <v>36666.666666666672</v>
      </c>
      <c r="F139" s="43" t="b">
        <f t="shared" si="4"/>
        <v>1</v>
      </c>
      <c r="G139" s="10" t="str">
        <f t="shared" si="5"/>
        <v>M/F SPORTSTER FLASH 33600 EXT ITA  US ROBOTICS</v>
      </c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227</v>
      </c>
      <c r="B140" s="1" t="s">
        <v>218</v>
      </c>
      <c r="C140" s="2">
        <v>250000</v>
      </c>
      <c r="D140" s="43">
        <f>C140/(1+IVA)</f>
        <v>208333.33333333334</v>
      </c>
      <c r="E140" s="43">
        <f>D140*IVA</f>
        <v>41666.666666666672</v>
      </c>
      <c r="F140" s="43" t="b">
        <f t="shared" si="4"/>
        <v>1</v>
      </c>
      <c r="G140" s="10" t="str">
        <f t="shared" si="5"/>
        <v>M/F MOTOROLA 56K  EXT MOTOROLA</v>
      </c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228</v>
      </c>
      <c r="B141" s="1" t="s">
        <v>220</v>
      </c>
      <c r="C141" s="2">
        <v>257000</v>
      </c>
      <c r="D141" s="43">
        <f>C141/(1+IVA)</f>
        <v>214166.66666666669</v>
      </c>
      <c r="E141" s="43">
        <f>D141*IVA</f>
        <v>42833.333333333343</v>
      </c>
      <c r="F141" s="43" t="b">
        <f t="shared" si="4"/>
        <v>1</v>
      </c>
      <c r="G141" s="10" t="str">
        <f t="shared" si="5"/>
        <v>M/F LEONARDO  56K  EXT DIGICOM</v>
      </c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229</v>
      </c>
      <c r="B142" s="1" t="s">
        <v>220</v>
      </c>
      <c r="C142" s="2">
        <v>278000</v>
      </c>
      <c r="D142" s="43">
        <f>C142/(1+IVA)</f>
        <v>231666.66666666669</v>
      </c>
      <c r="E142" s="43">
        <f>D142*IVA</f>
        <v>46333.333333333343</v>
      </c>
      <c r="F142" s="43" t="b">
        <f t="shared" si="4"/>
        <v>1</v>
      </c>
      <c r="G142" s="10" t="str">
        <f t="shared" si="5"/>
        <v>M/F TIZIANO 56K EXT DIGICOM</v>
      </c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230</v>
      </c>
      <c r="B143" s="1" t="s">
        <v>226</v>
      </c>
      <c r="C143" s="2">
        <v>280000</v>
      </c>
      <c r="D143" s="43">
        <f>C143/(1+IVA)</f>
        <v>233333.33333333334</v>
      </c>
      <c r="E143" s="43">
        <f>D143*IVA</f>
        <v>46666.666666666672</v>
      </c>
      <c r="F143" s="43" t="b">
        <f t="shared" si="4"/>
        <v>1</v>
      </c>
      <c r="G143" s="10" t="str">
        <f t="shared" si="5"/>
        <v>M/F SPORTSTER MESSAGE PLUS US ROBOTICS</v>
      </c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231</v>
      </c>
      <c r="B144" s="1" t="s">
        <v>220</v>
      </c>
      <c r="C144" s="2">
        <v>300000</v>
      </c>
      <c r="D144" s="43">
        <f>C144/(1+IVA)</f>
        <v>250000</v>
      </c>
      <c r="E144" s="43">
        <f>D144*IVA</f>
        <v>50000</v>
      </c>
      <c r="F144" s="43" t="b">
        <f t="shared" si="4"/>
        <v>1</v>
      </c>
      <c r="G144" s="10" t="str">
        <f t="shared" si="5"/>
        <v>M/F LEONARDO PCMCIA 33600 DIGICOM</v>
      </c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232</v>
      </c>
      <c r="B145" s="1" t="s">
        <v>233</v>
      </c>
      <c r="C145" s="2">
        <v>305000</v>
      </c>
      <c r="D145" s="43">
        <f>C145/(1+IVA)</f>
        <v>254166.66666666669</v>
      </c>
      <c r="E145" s="43">
        <f>D145*IVA</f>
        <v>50833.333333333343</v>
      </c>
      <c r="F145" s="43" t="b">
        <f t="shared" si="4"/>
        <v>1</v>
      </c>
      <c r="G145" s="10" t="str">
        <f t="shared" si="5"/>
        <v>KIT VIDEOCONFERENZA "GALILEO" DIGICOM / H.324</v>
      </c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234</v>
      </c>
      <c r="B146" s="1" t="s">
        <v>220</v>
      </c>
      <c r="C146" s="2">
        <v>335000</v>
      </c>
      <c r="D146" s="43">
        <f>C146/(1+IVA)</f>
        <v>279166.66666666669</v>
      </c>
      <c r="E146" s="43">
        <f>D146*IVA</f>
        <v>55833.333333333343</v>
      </c>
      <c r="F146" s="43" t="b">
        <f t="shared" si="4"/>
        <v>1</v>
      </c>
      <c r="G146" s="10" t="str">
        <f t="shared" si="5"/>
        <v>MODEM ISDN TINTORETTO EXT. DIGICOM</v>
      </c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235</v>
      </c>
      <c r="B147" s="1" t="s">
        <v>220</v>
      </c>
      <c r="C147" s="2">
        <v>360000</v>
      </c>
      <c r="D147" s="43">
        <f>C147/(1+IVA)</f>
        <v>300000</v>
      </c>
      <c r="E147" s="43">
        <f>D147*IVA</f>
        <v>60000</v>
      </c>
      <c r="F147" s="43" t="b">
        <f t="shared" si="4"/>
        <v>1</v>
      </c>
      <c r="G147" s="10" t="str">
        <f t="shared" si="5"/>
        <v>M/F LEONARDO PCMCIA 56K DIGICOM</v>
      </c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236</v>
      </c>
      <c r="B148" s="1" t="s">
        <v>218</v>
      </c>
      <c r="C148" s="2">
        <v>429000</v>
      </c>
      <c r="D148" s="43">
        <f>C148/(1+IVA)</f>
        <v>357500</v>
      </c>
      <c r="E148" s="43">
        <f>D148*IVA</f>
        <v>71500</v>
      </c>
      <c r="F148" s="43" t="b">
        <f t="shared" si="4"/>
        <v>1</v>
      </c>
      <c r="G148" s="10" t="str">
        <f t="shared" si="5"/>
        <v>MODEM MOTOROLA ISDN  EXT.64/128K MOTOROLA</v>
      </c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237</v>
      </c>
      <c r="B149" s="1" t="s">
        <v>220</v>
      </c>
      <c r="C149" s="2">
        <v>701000</v>
      </c>
      <c r="D149" s="43">
        <f>C149/(1+IVA)</f>
        <v>584166.66666666674</v>
      </c>
      <c r="E149" s="43">
        <f>D149*IVA</f>
        <v>116833.33333333336</v>
      </c>
      <c r="F149" s="43" t="b">
        <f t="shared" si="4"/>
        <v>1</v>
      </c>
      <c r="G149" s="10" t="str">
        <f t="shared" si="5"/>
        <v>M/F ISDN DONATELLO EXT. DIGICOM</v>
      </c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 t="s">
        <v>238</v>
      </c>
      <c r="B150" s="1"/>
      <c r="C150" s="2"/>
      <c r="D150" s="43">
        <f>C150/(1+IVA)</f>
        <v>0</v>
      </c>
      <c r="E150" s="43">
        <f>D150*IVA</f>
        <v>0</v>
      </c>
      <c r="F150" s="43" t="b">
        <f t="shared" si="4"/>
        <v>1</v>
      </c>
      <c r="G150" s="10" t="str">
        <f t="shared" si="5"/>
        <v xml:space="preserve">MULTIMEDIA </v>
      </c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239</v>
      </c>
      <c r="B151" s="1" t="s">
        <v>240</v>
      </c>
      <c r="C151" s="2">
        <v>90000</v>
      </c>
      <c r="D151" s="43">
        <f>C151/(1+IVA)</f>
        <v>75000</v>
      </c>
      <c r="E151" s="43">
        <f>D151*IVA</f>
        <v>15000</v>
      </c>
      <c r="F151" s="43" t="b">
        <f t="shared" si="4"/>
        <v>1</v>
      </c>
      <c r="G151" s="10" t="str">
        <f t="shared" si="5"/>
        <v>SOUND AXP201/U PCI 64 Asus - ESS Maestro-1 Audio accellerator</v>
      </c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 t="s">
        <v>241</v>
      </c>
      <c r="B152" s="1" t="s">
        <v>242</v>
      </c>
      <c r="C152" s="2">
        <v>69000</v>
      </c>
      <c r="D152" s="43">
        <f>C152/(1+IVA)</f>
        <v>57500</v>
      </c>
      <c r="E152" s="43">
        <f>D152*IVA</f>
        <v>11500</v>
      </c>
      <c r="F152" s="43" t="b">
        <f t="shared" si="4"/>
        <v>1</v>
      </c>
      <c r="G152" s="10" t="str">
        <f t="shared" si="5"/>
        <v>SOUND BLASTER 16 PnP  O.E.M. Creative</v>
      </c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243</v>
      </c>
      <c r="B153" s="1" t="s">
        <v>242</v>
      </c>
      <c r="C153" s="2">
        <v>89000</v>
      </c>
      <c r="D153" s="43">
        <f>C153/(1+IVA)</f>
        <v>74166.666666666672</v>
      </c>
      <c r="E153" s="43">
        <f>D153*IVA</f>
        <v>14833.333333333336</v>
      </c>
      <c r="F153" s="43" t="b">
        <f t="shared" si="4"/>
        <v>1</v>
      </c>
      <c r="G153" s="10" t="str">
        <f t="shared" si="5"/>
        <v>SOUND BLASTER 16 PnP NO IDE Creative</v>
      </c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244</v>
      </c>
      <c r="B154" s="1" t="s">
        <v>242</v>
      </c>
      <c r="C154" s="2">
        <v>138000</v>
      </c>
      <c r="D154" s="43">
        <f>C154/(1+IVA)</f>
        <v>115000</v>
      </c>
      <c r="E154" s="43">
        <f>D154*IVA</f>
        <v>23000</v>
      </c>
      <c r="F154" s="43" t="b">
        <f t="shared" si="4"/>
        <v>1</v>
      </c>
      <c r="G154" s="10" t="str">
        <f t="shared" si="5"/>
        <v>SOUND BLASTER AWE64 STD OEM Creative</v>
      </c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245</v>
      </c>
      <c r="B155" s="1" t="s">
        <v>242</v>
      </c>
      <c r="C155" s="2">
        <v>196000</v>
      </c>
      <c r="D155" s="43">
        <f>C155/(1+IVA)</f>
        <v>163333.33333333334</v>
      </c>
      <c r="E155" s="43">
        <f>D155*IVA</f>
        <v>32666.666666666672</v>
      </c>
      <c r="F155" s="43" t="b">
        <f t="shared" si="4"/>
        <v>1</v>
      </c>
      <c r="G155" s="10" t="str">
        <f t="shared" si="5"/>
        <v>SOUND BLASTER AWE64 STANDARD Creative</v>
      </c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246</v>
      </c>
      <c r="B156" s="1" t="s">
        <v>242</v>
      </c>
      <c r="C156" s="2">
        <v>329000</v>
      </c>
      <c r="D156" s="43">
        <f>C156/(1+IVA)</f>
        <v>274166.66666666669</v>
      </c>
      <c r="E156" s="43">
        <f>D156*IVA</f>
        <v>54833.333333333343</v>
      </c>
      <c r="F156" s="43" t="b">
        <f t="shared" si="4"/>
        <v>1</v>
      </c>
      <c r="G156" s="10" t="str">
        <f t="shared" si="5"/>
        <v>SOUND BLASTER AWE64 GOLD PNP  Creative</v>
      </c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247</v>
      </c>
      <c r="B157" s="1" t="s">
        <v>242</v>
      </c>
      <c r="C157" s="2">
        <v>295000</v>
      </c>
      <c r="D157" s="43">
        <f>C157/(1+IVA)</f>
        <v>245833.33333333334</v>
      </c>
      <c r="E157" s="43">
        <f>D157*IVA</f>
        <v>49166.666666666672</v>
      </c>
      <c r="F157" s="43" t="b">
        <f t="shared" si="4"/>
        <v>1</v>
      </c>
      <c r="G157" s="10" t="str">
        <f t="shared" si="5"/>
        <v>KIT "DISCOVERY AWE64" 24X PNP Creative</v>
      </c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248</v>
      </c>
      <c r="B158" s="1" t="s">
        <v>249</v>
      </c>
      <c r="C158" s="2">
        <v>19000</v>
      </c>
      <c r="D158" s="43">
        <f>C158/(1+IVA)</f>
        <v>15833.333333333334</v>
      </c>
      <c r="E158" s="43">
        <f>D158*IVA</f>
        <v>3166.666666666667</v>
      </c>
      <c r="F158" s="43" t="b">
        <f t="shared" si="4"/>
        <v>1</v>
      </c>
      <c r="G158" s="10" t="str">
        <f t="shared" si="5"/>
        <v>SPEAKERS MLI-699 MLI-60</v>
      </c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250</v>
      </c>
      <c r="B159" s="1" t="s">
        <v>251</v>
      </c>
      <c r="C159" s="2">
        <v>26000</v>
      </c>
      <c r="D159" s="43">
        <f>C159/(1+IVA)</f>
        <v>21666.666666666668</v>
      </c>
      <c r="E159" s="43">
        <f>D159*IVA</f>
        <v>4333.3333333333339</v>
      </c>
      <c r="F159" s="43" t="b">
        <f t="shared" si="4"/>
        <v>1</v>
      </c>
      <c r="G159" s="10" t="str">
        <f t="shared" si="5"/>
        <v>SPEAKER 25 W FS-60</v>
      </c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252</v>
      </c>
      <c r="B160" s="1" t="s">
        <v>253</v>
      </c>
      <c r="C160" s="2">
        <v>28000</v>
      </c>
      <c r="D160" s="43">
        <f>C160/(1+IVA)</f>
        <v>23333.333333333336</v>
      </c>
      <c r="E160" s="43">
        <f>D160*IVA</f>
        <v>4666.666666666667</v>
      </c>
      <c r="F160" s="43" t="b">
        <f t="shared" si="4"/>
        <v>1</v>
      </c>
      <c r="G160" s="10" t="str">
        <f t="shared" si="5"/>
        <v>SPEAKER PROFESSIONAL 70 W FS-70</v>
      </c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254</v>
      </c>
      <c r="B161" s="1" t="s">
        <v>255</v>
      </c>
      <c r="C161" s="2">
        <v>56000</v>
      </c>
      <c r="D161" s="43">
        <f>C161/(1+IVA)</f>
        <v>46666.666666666672</v>
      </c>
      <c r="E161" s="43">
        <f>D161*IVA</f>
        <v>9333.3333333333339</v>
      </c>
      <c r="F161" s="43" t="b">
        <f t="shared" si="4"/>
        <v>1</v>
      </c>
      <c r="G161" s="10" t="str">
        <f t="shared" si="5"/>
        <v>ULTRA SPEAKER 130W FS-100</v>
      </c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256</v>
      </c>
      <c r="B162" s="1"/>
      <c r="C162" s="2"/>
      <c r="D162" s="43">
        <f>C162/(1+IVA)</f>
        <v>0</v>
      </c>
      <c r="E162" s="43">
        <f>D162*IVA</f>
        <v>0</v>
      </c>
      <c r="F162" s="43" t="b">
        <f t="shared" si="4"/>
        <v>1</v>
      </c>
      <c r="G162" s="10" t="str">
        <f t="shared" si="5"/>
        <v xml:space="preserve">MICROPROCESSORI </v>
      </c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257</v>
      </c>
      <c r="B163" s="1"/>
      <c r="C163" s="2">
        <v>216000</v>
      </c>
      <c r="D163" s="43">
        <f>C163/(1+IVA)</f>
        <v>180000</v>
      </c>
      <c r="E163" s="43">
        <f>D163*IVA</f>
        <v>36000</v>
      </c>
      <c r="F163" s="43" t="b">
        <f t="shared" si="4"/>
        <v>1</v>
      </c>
      <c r="G163" s="10" t="str">
        <f t="shared" si="5"/>
        <v xml:space="preserve">PENTIUM 166 INTEL MMX </v>
      </c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258</v>
      </c>
      <c r="B164" s="1"/>
      <c r="C164" s="2">
        <v>250000</v>
      </c>
      <c r="D164" s="43">
        <f>C164/(1+IVA)</f>
        <v>208333.33333333334</v>
      </c>
      <c r="E164" s="43">
        <f>D164*IVA</f>
        <v>41666.666666666672</v>
      </c>
      <c r="F164" s="43" t="b">
        <f t="shared" si="4"/>
        <v>1</v>
      </c>
      <c r="G164" s="10" t="str">
        <f t="shared" si="5"/>
        <v xml:space="preserve">PENTIUM 200 INTEL MMX </v>
      </c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259</v>
      </c>
      <c r="B165" s="1"/>
      <c r="C165" s="2">
        <v>382000</v>
      </c>
      <c r="D165" s="43">
        <f>C165/(1+IVA)</f>
        <v>318333.33333333337</v>
      </c>
      <c r="E165" s="43">
        <f>D165*IVA</f>
        <v>63666.666666666679</v>
      </c>
      <c r="F165" s="43" t="b">
        <f t="shared" si="4"/>
        <v>1</v>
      </c>
      <c r="G165" s="10" t="str">
        <f t="shared" si="5"/>
        <v xml:space="preserve">PENTIUM 233 INTEL MMX </v>
      </c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260</v>
      </c>
      <c r="B166" s="1"/>
      <c r="C166" s="2">
        <v>524000</v>
      </c>
      <c r="D166" s="43">
        <f>C166/(1+IVA)</f>
        <v>436666.66666666669</v>
      </c>
      <c r="E166" s="43">
        <f>D166*IVA</f>
        <v>87333.333333333343</v>
      </c>
      <c r="F166" s="43" t="b">
        <f t="shared" si="4"/>
        <v>1</v>
      </c>
      <c r="G166" s="10" t="str">
        <f t="shared" si="5"/>
        <v xml:space="preserve">PENTIUM II 233 INTEL 512k </v>
      </c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261</v>
      </c>
      <c r="B167" s="1"/>
      <c r="C167" s="2">
        <v>757000</v>
      </c>
      <c r="D167" s="43">
        <f>C167/(1+IVA)</f>
        <v>630833.33333333337</v>
      </c>
      <c r="E167" s="43">
        <f>D167*IVA</f>
        <v>126166.66666666669</v>
      </c>
      <c r="F167" s="43" t="b">
        <f t="shared" si="4"/>
        <v>1</v>
      </c>
      <c r="G167" s="10" t="str">
        <f t="shared" si="5"/>
        <v xml:space="preserve">PENTIUM II 266 INTEL 512k </v>
      </c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262</v>
      </c>
      <c r="B168" s="1"/>
      <c r="C168" s="2">
        <v>1045000</v>
      </c>
      <c r="D168" s="43">
        <f>C168/(1+IVA)</f>
        <v>870833.33333333337</v>
      </c>
      <c r="E168" s="43">
        <f>D168*IVA</f>
        <v>174166.66666666669</v>
      </c>
      <c r="F168" s="43" t="b">
        <f t="shared" si="4"/>
        <v>1</v>
      </c>
      <c r="G168" s="10" t="str">
        <f t="shared" si="5"/>
        <v xml:space="preserve">PENTIUM II 300 INTEL 512K </v>
      </c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263</v>
      </c>
      <c r="B169" s="1"/>
      <c r="C169" s="2">
        <v>1568000</v>
      </c>
      <c r="D169" s="43">
        <f>C169/(1+IVA)</f>
        <v>1306666.6666666667</v>
      </c>
      <c r="E169" s="43">
        <f>D169*IVA</f>
        <v>261333.33333333337</v>
      </c>
      <c r="F169" s="43" t="b">
        <f t="shared" si="4"/>
        <v>1</v>
      </c>
      <c r="G169" s="10" t="str">
        <f t="shared" si="5"/>
        <v xml:space="preserve">PENTIUM II 333 INTEL 512K </v>
      </c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264</v>
      </c>
      <c r="B170" s="1"/>
      <c r="C170" s="2">
        <v>117000</v>
      </c>
      <c r="D170" s="43">
        <f>C170/(1+IVA)</f>
        <v>97500</v>
      </c>
      <c r="E170" s="43">
        <f>D170*IVA</f>
        <v>19500</v>
      </c>
      <c r="F170" s="43" t="b">
        <f t="shared" si="4"/>
        <v>1</v>
      </c>
      <c r="G170" s="10" t="str">
        <f t="shared" si="5"/>
        <v xml:space="preserve">SGS P 166+ </v>
      </c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265</v>
      </c>
      <c r="B171" s="1"/>
      <c r="C171" s="2">
        <v>158000</v>
      </c>
      <c r="D171" s="43">
        <f>C171/(1+IVA)</f>
        <v>131666.66666666669</v>
      </c>
      <c r="E171" s="43">
        <f>D171*IVA</f>
        <v>26333.333333333339</v>
      </c>
      <c r="F171" s="43" t="b">
        <f t="shared" si="4"/>
        <v>1</v>
      </c>
      <c r="G171" s="10" t="str">
        <f t="shared" si="5"/>
        <v xml:space="preserve">IBM 200 MX </v>
      </c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266</v>
      </c>
      <c r="B172" s="1"/>
      <c r="C172" s="2">
        <v>260000</v>
      </c>
      <c r="D172" s="43">
        <f>C172/(1+IVA)</f>
        <v>216666.66666666669</v>
      </c>
      <c r="E172" s="43">
        <f>D172*IVA</f>
        <v>43333.333333333343</v>
      </c>
      <c r="F172" s="43" t="b">
        <f t="shared" si="4"/>
        <v>1</v>
      </c>
      <c r="G172" s="10" t="str">
        <f t="shared" si="5"/>
        <v xml:space="preserve">IBM 233 MX </v>
      </c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267</v>
      </c>
      <c r="B173" s="1"/>
      <c r="C173" s="2">
        <v>193000</v>
      </c>
      <c r="D173" s="43">
        <f>C173/(1+IVA)</f>
        <v>160833.33333333334</v>
      </c>
      <c r="E173" s="43">
        <f>D173*IVA</f>
        <v>32166.666666666672</v>
      </c>
      <c r="F173" s="43" t="b">
        <f t="shared" si="4"/>
        <v>1</v>
      </c>
      <c r="G173" s="10" t="str">
        <f t="shared" si="5"/>
        <v xml:space="preserve">AMD K6-166 </v>
      </c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268</v>
      </c>
      <c r="B174" s="1"/>
      <c r="C174" s="2">
        <v>270000</v>
      </c>
      <c r="D174" s="43">
        <f>C174/(1+IVA)</f>
        <v>225000</v>
      </c>
      <c r="E174" s="43">
        <f>D174*IVA</f>
        <v>45000</v>
      </c>
      <c r="F174" s="43" t="b">
        <f t="shared" si="4"/>
        <v>1</v>
      </c>
      <c r="G174" s="10" t="str">
        <f t="shared" si="5"/>
        <v xml:space="preserve">AMD K6-200 </v>
      </c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269</v>
      </c>
      <c r="B175" s="1"/>
      <c r="C175" s="2">
        <v>314000</v>
      </c>
      <c r="D175" s="43">
        <f>C175/(1+IVA)</f>
        <v>261666.66666666669</v>
      </c>
      <c r="E175" s="43">
        <f>D175*IVA</f>
        <v>52333.333333333343</v>
      </c>
      <c r="F175" s="43" t="b">
        <f t="shared" si="4"/>
        <v>1</v>
      </c>
      <c r="G175" s="10" t="str">
        <f t="shared" si="5"/>
        <v xml:space="preserve">AMD K6-233 </v>
      </c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270</v>
      </c>
      <c r="B176" s="1"/>
      <c r="C176" s="2">
        <v>894000</v>
      </c>
      <c r="D176" s="43">
        <f>C176/(1+IVA)</f>
        <v>745000</v>
      </c>
      <c r="E176" s="43">
        <f>D176*IVA</f>
        <v>149000</v>
      </c>
      <c r="F176" s="43" t="b">
        <f t="shared" si="4"/>
        <v>1</v>
      </c>
      <c r="G176" s="10" t="str">
        <f t="shared" si="5"/>
        <v xml:space="preserve">PENTIUM PRO 180 MZH </v>
      </c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271</v>
      </c>
      <c r="B177" s="1"/>
      <c r="C177" s="2">
        <v>1040000</v>
      </c>
      <c r="D177" s="43">
        <f>C177/(1+IVA)</f>
        <v>866666.66666666674</v>
      </c>
      <c r="E177" s="43">
        <f>D177*IVA</f>
        <v>173333.33333333337</v>
      </c>
      <c r="F177" s="43" t="b">
        <f t="shared" si="4"/>
        <v>1</v>
      </c>
      <c r="G177" s="10" t="str">
        <f t="shared" si="5"/>
        <v xml:space="preserve">PENTIUM PRO 200 MZH </v>
      </c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272</v>
      </c>
      <c r="B178" s="1"/>
      <c r="C178" s="2">
        <v>8000</v>
      </c>
      <c r="D178" s="43">
        <f>C178/(1+IVA)</f>
        <v>6666.666666666667</v>
      </c>
      <c r="E178" s="43">
        <f>D178*IVA</f>
        <v>1333.3333333333335</v>
      </c>
      <c r="F178" s="43" t="b">
        <f t="shared" si="4"/>
        <v>1</v>
      </c>
      <c r="G178" s="10" t="str">
        <f t="shared" si="5"/>
        <v xml:space="preserve">VENTOLINA PENTIUM 75-166 </v>
      </c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273</v>
      </c>
      <c r="B179" s="1"/>
      <c r="C179" s="2">
        <v>10000</v>
      </c>
      <c r="D179" s="43">
        <f>C179/(1+IVA)</f>
        <v>8333.3333333333339</v>
      </c>
      <c r="E179" s="43">
        <f>D179*IVA</f>
        <v>1666.666666666667</v>
      </c>
      <c r="F179" s="43" t="b">
        <f t="shared" si="4"/>
        <v>1</v>
      </c>
      <c r="G179" s="10" t="str">
        <f t="shared" si="5"/>
        <v xml:space="preserve">VENTOLINA PENTIUM 200 </v>
      </c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274</v>
      </c>
      <c r="B180" s="1"/>
      <c r="C180" s="2">
        <v>24000</v>
      </c>
      <c r="D180" s="43">
        <f>C180/(1+IVA)</f>
        <v>20000</v>
      </c>
      <c r="E180" s="43">
        <f>D180*IVA</f>
        <v>4000</v>
      </c>
      <c r="F180" s="43" t="b">
        <f t="shared" si="4"/>
        <v>1</v>
      </c>
      <c r="G180" s="10" t="str">
        <f t="shared" si="5"/>
        <v xml:space="preserve">VENTOLA PER PENTIUM PRO </v>
      </c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275</v>
      </c>
      <c r="B181" s="1" t="s">
        <v>128</v>
      </c>
      <c r="C181" s="2">
        <v>11000</v>
      </c>
      <c r="D181" s="43">
        <f>C181/(1+IVA)</f>
        <v>9166.6666666666679</v>
      </c>
      <c r="E181" s="43">
        <f>D181*IVA</f>
        <v>1833.3333333333337</v>
      </c>
      <c r="F181" s="43" t="b">
        <f t="shared" si="4"/>
        <v>1</v>
      </c>
      <c r="G181" s="10" t="str">
        <f t="shared" si="5"/>
        <v xml:space="preserve">VENTOLINA PER IBM/CYRIX 686  </v>
      </c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276</v>
      </c>
      <c r="B182" s="1" t="s">
        <v>128</v>
      </c>
      <c r="C182" s="2">
        <v>10000</v>
      </c>
      <c r="D182" s="43">
        <f>C182/(1+IVA)</f>
        <v>8333.3333333333339</v>
      </c>
      <c r="E182" s="43">
        <f>D182*IVA</f>
        <v>1666.666666666667</v>
      </c>
      <c r="F182" s="43" t="b">
        <f t="shared" si="4"/>
        <v>1</v>
      </c>
      <c r="G182" s="10" t="str">
        <f t="shared" si="5"/>
        <v xml:space="preserve">VENTOLA 3 PIN per TX97  </v>
      </c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277</v>
      </c>
      <c r="B183" s="1" t="s">
        <v>128</v>
      </c>
      <c r="C183" s="2">
        <v>26000</v>
      </c>
      <c r="D183" s="43">
        <f>C183/(1+IVA)</f>
        <v>21666.666666666668</v>
      </c>
      <c r="E183" s="43">
        <f>D183*IVA</f>
        <v>4333.3333333333339</v>
      </c>
      <c r="F183" s="43" t="b">
        <f t="shared" si="4"/>
        <v>1</v>
      </c>
      <c r="G183" s="10" t="str">
        <f t="shared" si="5"/>
        <v xml:space="preserve">VENTOLA PENTIUM II  </v>
      </c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278</v>
      </c>
      <c r="B184" s="1"/>
      <c r="C184" s="2"/>
      <c r="D184" s="43">
        <f>C184/(1+IVA)</f>
        <v>0</v>
      </c>
      <c r="E184" s="43">
        <f>D184*IVA</f>
        <v>0</v>
      </c>
      <c r="F184" s="43" t="b">
        <f t="shared" si="4"/>
        <v>1</v>
      </c>
      <c r="G184" s="10" t="str">
        <f t="shared" si="5"/>
        <v xml:space="preserve">TASTIERE </v>
      </c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279</v>
      </c>
      <c r="B185" s="1" t="s">
        <v>280</v>
      </c>
      <c r="C185" s="2">
        <v>22000</v>
      </c>
      <c r="D185" s="43">
        <f>C185/(1+IVA)</f>
        <v>18333.333333333336</v>
      </c>
      <c r="E185" s="43">
        <f>D185*IVA</f>
        <v>3666.6666666666674</v>
      </c>
      <c r="F185" s="43" t="b">
        <f t="shared" si="4"/>
        <v>1</v>
      </c>
      <c r="G185" s="10" t="str">
        <f t="shared" si="5"/>
        <v>TAST. ITA 105 TASTI WIN 95 UNIKEY</v>
      </c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281</v>
      </c>
      <c r="B186" s="1" t="s">
        <v>282</v>
      </c>
      <c r="C186" s="2">
        <v>63000</v>
      </c>
      <c r="D186" s="43">
        <f>C186/(1+IVA)</f>
        <v>52500</v>
      </c>
      <c r="E186" s="43">
        <f>D186*IVA</f>
        <v>10500</v>
      </c>
      <c r="F186" s="43" t="b">
        <f t="shared" si="4"/>
        <v>1</v>
      </c>
      <c r="G186" s="10" t="str">
        <f t="shared" si="5"/>
        <v>TAST. ITA   79t BTC</v>
      </c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283</v>
      </c>
      <c r="B187" s="1" t="s">
        <v>282</v>
      </c>
      <c r="C187" s="2">
        <v>63000</v>
      </c>
      <c r="D187" s="43">
        <f>C187/(1+IVA)</f>
        <v>52500</v>
      </c>
      <c r="E187" s="43">
        <f>D187*IVA</f>
        <v>10500</v>
      </c>
      <c r="F187" s="43" t="b">
        <f t="shared" si="4"/>
        <v>1</v>
      </c>
      <c r="G187" s="10" t="str">
        <f t="shared" si="5"/>
        <v>TAST. USA 79t BTC</v>
      </c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284</v>
      </c>
      <c r="B188" s="1" t="s">
        <v>282</v>
      </c>
      <c r="C188" s="2">
        <v>26000</v>
      </c>
      <c r="D188" s="43">
        <f>C188/(1+IVA)</f>
        <v>21666.666666666668</v>
      </c>
      <c r="E188" s="43">
        <f>D188*IVA</f>
        <v>4333.3333333333339</v>
      </c>
      <c r="F188" s="43" t="b">
        <f t="shared" si="4"/>
        <v>1</v>
      </c>
      <c r="G188" s="10" t="str">
        <f t="shared" si="5"/>
        <v>TAST. USA 105 TASTI WIN95 BTC</v>
      </c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285</v>
      </c>
      <c r="B189" s="1" t="s">
        <v>286</v>
      </c>
      <c r="C189" s="2">
        <v>25000</v>
      </c>
      <c r="D189" s="43">
        <f>C189/(1+IVA)</f>
        <v>20833.333333333336</v>
      </c>
      <c r="E189" s="43">
        <f>D189*IVA</f>
        <v>4166.666666666667</v>
      </c>
      <c r="F189" s="43" t="b">
        <f t="shared" si="4"/>
        <v>1</v>
      </c>
      <c r="G189" s="10" t="str">
        <f t="shared" si="5"/>
        <v>TAST. ITA  105 TASTI NMB, WIN95 NMB</v>
      </c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287</v>
      </c>
      <c r="B190" s="1" t="s">
        <v>286</v>
      </c>
      <c r="C190" s="2">
        <v>25000</v>
      </c>
      <c r="D190" s="43">
        <f>C190/(1+IVA)</f>
        <v>20833.333333333336</v>
      </c>
      <c r="E190" s="43">
        <f>D190*IVA</f>
        <v>4166.666666666667</v>
      </c>
      <c r="F190" s="43" t="b">
        <f t="shared" si="4"/>
        <v>1</v>
      </c>
      <c r="G190" s="10" t="str">
        <f t="shared" si="5"/>
        <v>TAST. ITA  105 TASTI NMB, PS/2 WIN95 NMB</v>
      </c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288</v>
      </c>
      <c r="B191" s="1" t="s">
        <v>286</v>
      </c>
      <c r="C191" s="2">
        <v>46000</v>
      </c>
      <c r="D191" s="43">
        <f>C191/(1+IVA)</f>
        <v>38333.333333333336</v>
      </c>
      <c r="E191" s="43">
        <f>D191*IVA</f>
        <v>7666.6666666666679</v>
      </c>
      <c r="F191" s="43" t="b">
        <f t="shared" si="4"/>
        <v>1</v>
      </c>
      <c r="G191" s="10" t="str">
        <f t="shared" si="5"/>
        <v>TAST. ITA 105 TASTI "CYPRESS"  WIN95 NMB</v>
      </c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289</v>
      </c>
      <c r="B192" s="1"/>
      <c r="C192" s="2"/>
      <c r="D192" s="43">
        <f>C192/(1+IVA)</f>
        <v>0</v>
      </c>
      <c r="E192" s="43">
        <f>D192*IVA</f>
        <v>0</v>
      </c>
      <c r="F192" s="43" t="b">
        <f t="shared" si="4"/>
        <v>1</v>
      </c>
      <c r="G192" s="10" t="str">
        <f t="shared" si="5"/>
        <v xml:space="preserve">SCANNER E ACCESSORI </v>
      </c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290</v>
      </c>
      <c r="B193" s="1" t="s">
        <v>291</v>
      </c>
      <c r="C193" s="2">
        <v>37000</v>
      </c>
      <c r="D193" s="43">
        <f>C193/(1+IVA)</f>
        <v>30833.333333333336</v>
      </c>
      <c r="E193" s="43">
        <f>D193*IVA</f>
        <v>6166.6666666666679</v>
      </c>
      <c r="F193" s="43" t="b">
        <f t="shared" si="4"/>
        <v>1</v>
      </c>
      <c r="G193" s="10" t="str">
        <f t="shared" si="5"/>
        <v>MOUSE  PILOT SERIALE LOGITECH</v>
      </c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292</v>
      </c>
      <c r="B194" s="1" t="s">
        <v>291</v>
      </c>
      <c r="C194" s="2">
        <v>37000</v>
      </c>
      <c r="D194" s="43">
        <f>C194/(1+IVA)</f>
        <v>30833.333333333336</v>
      </c>
      <c r="E194" s="43">
        <f>D194*IVA</f>
        <v>6166.6666666666679</v>
      </c>
      <c r="F194" s="43" t="b">
        <f t="shared" si="4"/>
        <v>1</v>
      </c>
      <c r="G194" s="10" t="str">
        <f t="shared" si="5"/>
        <v>MOUSE  PILOT P/S2 LOGITECH</v>
      </c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293</v>
      </c>
      <c r="B195" s="1" t="s">
        <v>294</v>
      </c>
      <c r="C195" s="2">
        <v>11000</v>
      </c>
      <c r="D195" s="43">
        <f>C195/(1+IVA)</f>
        <v>9166.6666666666679</v>
      </c>
      <c r="E195" s="43">
        <f>D195*IVA</f>
        <v>1833.3333333333337</v>
      </c>
      <c r="F195" s="43" t="b">
        <f t="shared" ref="F195:F258" si="6">E195+D195=C195</f>
        <v>1</v>
      </c>
      <c r="G195" s="10" t="str">
        <f t="shared" ref="G195:G258" si="7">_xlfn.CONCAT(A195," ",B195)</f>
        <v>MOUSE SERIALE 3 TASTI PRIMAX</v>
      </c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295</v>
      </c>
      <c r="B196" s="1" t="s">
        <v>294</v>
      </c>
      <c r="C196" s="2">
        <v>46000</v>
      </c>
      <c r="D196" s="43">
        <f>C196/(1+IVA)</f>
        <v>38333.333333333336</v>
      </c>
      <c r="E196" s="43">
        <f>D196*IVA</f>
        <v>7666.6666666666679</v>
      </c>
      <c r="F196" s="43" t="b">
        <f t="shared" si="6"/>
        <v>1</v>
      </c>
      <c r="G196" s="10" t="str">
        <f t="shared" si="7"/>
        <v>MOUSE TRACKBALL  PRIMAX</v>
      </c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296</v>
      </c>
      <c r="B197" s="1" t="s">
        <v>294</v>
      </c>
      <c r="C197" s="2">
        <v>19000</v>
      </c>
      <c r="D197" s="43">
        <f>C197/(1+IVA)</f>
        <v>15833.333333333334</v>
      </c>
      <c r="E197" s="43">
        <f>D197*IVA</f>
        <v>3166.666666666667</v>
      </c>
      <c r="F197" s="43" t="b">
        <f t="shared" si="6"/>
        <v>1</v>
      </c>
      <c r="G197" s="10" t="str">
        <f t="shared" si="7"/>
        <v>MOUSE "RAINBOW" SERIALE PRIMAX</v>
      </c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297</v>
      </c>
      <c r="B198" s="1" t="s">
        <v>294</v>
      </c>
      <c r="C198" s="2">
        <v>13000</v>
      </c>
      <c r="D198" s="43">
        <f>C198/(1+IVA)</f>
        <v>10833.333333333334</v>
      </c>
      <c r="E198" s="43">
        <f>D198*IVA</f>
        <v>2166.666666666667</v>
      </c>
      <c r="F198" s="43" t="b">
        <f t="shared" si="6"/>
        <v>1</v>
      </c>
      <c r="G198" s="10" t="str">
        <f t="shared" si="7"/>
        <v>MOUSE  ECHO PS/2 PRIMAX</v>
      </c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298</v>
      </c>
      <c r="B199" s="1" t="s">
        <v>294</v>
      </c>
      <c r="C199" s="2">
        <v>26000</v>
      </c>
      <c r="D199" s="43">
        <f>C199/(1+IVA)</f>
        <v>21666.666666666668</v>
      </c>
      <c r="E199" s="43">
        <f>D199*IVA</f>
        <v>4333.3333333333339</v>
      </c>
      <c r="F199" s="43" t="b">
        <f t="shared" si="6"/>
        <v>1</v>
      </c>
      <c r="G199" s="10" t="str">
        <f t="shared" si="7"/>
        <v>VENUS MOUSE SERIALE PRIMAX</v>
      </c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299</v>
      </c>
      <c r="B200" s="1" t="s">
        <v>294</v>
      </c>
      <c r="C200" s="2">
        <v>26000</v>
      </c>
      <c r="D200" s="43">
        <f>C200/(1+IVA)</f>
        <v>21666.666666666668</v>
      </c>
      <c r="E200" s="43">
        <f>D200*IVA</f>
        <v>4333.3333333333339</v>
      </c>
      <c r="F200" s="43" t="b">
        <f t="shared" si="6"/>
        <v>1</v>
      </c>
      <c r="G200" s="10" t="str">
        <f t="shared" si="7"/>
        <v>VENUS MOUSE PS/2 PRIMAX</v>
      </c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300</v>
      </c>
      <c r="B201" s="1" t="s">
        <v>294</v>
      </c>
      <c r="C201" s="2">
        <v>20000</v>
      </c>
      <c r="D201" s="43">
        <f>C201/(1+IVA)</f>
        <v>16666.666666666668</v>
      </c>
      <c r="E201" s="43">
        <f>D201*IVA</f>
        <v>3333.3333333333339</v>
      </c>
      <c r="F201" s="43" t="b">
        <f t="shared" si="6"/>
        <v>1</v>
      </c>
      <c r="G201" s="10" t="str">
        <f t="shared" si="7"/>
        <v>JOYSTICK DIGITALE PRIMAX</v>
      </c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301</v>
      </c>
      <c r="B202" s="1" t="s">
        <v>294</v>
      </c>
      <c r="C202" s="2">
        <v>49000</v>
      </c>
      <c r="D202" s="43">
        <f>C202/(1+IVA)</f>
        <v>40833.333333333336</v>
      </c>
      <c r="E202" s="43">
        <f>D202*IVA</f>
        <v>8166.6666666666679</v>
      </c>
      <c r="F202" s="43" t="b">
        <f t="shared" si="6"/>
        <v>1</v>
      </c>
      <c r="G202" s="10" t="str">
        <f t="shared" si="7"/>
        <v>JOYSTICK ULTRASTRIKER PRIMAX</v>
      </c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302</v>
      </c>
      <c r="B203" s="1" t="s">
        <v>294</v>
      </c>
      <c r="C203" s="2">
        <v>33000</v>
      </c>
      <c r="D203" s="43">
        <f>C203/(1+IVA)</f>
        <v>27500</v>
      </c>
      <c r="E203" s="43">
        <f>D203*IVA</f>
        <v>5500</v>
      </c>
      <c r="F203" s="43" t="b">
        <f t="shared" si="6"/>
        <v>1</v>
      </c>
      <c r="G203" s="10" t="str">
        <f t="shared" si="7"/>
        <v>NAVIGATOR MOUSE PRIMAX</v>
      </c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303</v>
      </c>
      <c r="B204" s="1" t="s">
        <v>294</v>
      </c>
      <c r="C204" s="2">
        <v>68000</v>
      </c>
      <c r="D204" s="43">
        <f>C204/(1+IVA)</f>
        <v>56666.666666666672</v>
      </c>
      <c r="E204" s="43">
        <f>D204*IVA</f>
        <v>11333.333333333336</v>
      </c>
      <c r="F204" s="43" t="b">
        <f t="shared" si="6"/>
        <v>1</v>
      </c>
      <c r="G204" s="10" t="str">
        <f t="shared" si="7"/>
        <v>JOYSTICK EXCALIBUR PRIMAX</v>
      </c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304</v>
      </c>
      <c r="B205" s="1" t="s">
        <v>294</v>
      </c>
      <c r="C205" s="2">
        <v>33000</v>
      </c>
      <c r="D205" s="43">
        <f>C205/(1+IVA)</f>
        <v>27500</v>
      </c>
      <c r="E205" s="43">
        <f>D205*IVA</f>
        <v>5500</v>
      </c>
      <c r="F205" s="43" t="b">
        <f t="shared" si="6"/>
        <v>1</v>
      </c>
      <c r="G205" s="10" t="str">
        <f t="shared" si="7"/>
        <v>GAMEPAD CONQUEROR PRIMAX</v>
      </c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305</v>
      </c>
      <c r="B206" s="1" t="s">
        <v>294</v>
      </c>
      <c r="C206" s="2">
        <v>147000</v>
      </c>
      <c r="D206" s="43">
        <f>C206/(1+IVA)</f>
        <v>122500</v>
      </c>
      <c r="E206" s="43">
        <f>D206*IVA</f>
        <v>24500</v>
      </c>
      <c r="F206" s="43" t="b">
        <f t="shared" si="6"/>
        <v>1</v>
      </c>
      <c r="G206" s="10" t="str">
        <f t="shared" si="7"/>
        <v>COLOR HAND SCANNER PRIMAX</v>
      </c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306</v>
      </c>
      <c r="B207" s="1" t="s">
        <v>294</v>
      </c>
      <c r="C207" s="2">
        <v>151000</v>
      </c>
      <c r="D207" s="43">
        <f>C207/(1+IVA)</f>
        <v>125833.33333333334</v>
      </c>
      <c r="E207" s="43">
        <f>D207*IVA</f>
        <v>25166.666666666672</v>
      </c>
      <c r="F207" s="43" t="b">
        <f t="shared" si="6"/>
        <v>1</v>
      </c>
      <c r="G207" s="10" t="str">
        <f t="shared" si="7"/>
        <v>SCANNER COLORADO 4800 SW + OCR  PRIMAX</v>
      </c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307</v>
      </c>
      <c r="B208" s="1" t="s">
        <v>294</v>
      </c>
      <c r="C208" s="2">
        <v>197000</v>
      </c>
      <c r="D208" s="43">
        <f>C208/(1+IVA)</f>
        <v>164166.66666666669</v>
      </c>
      <c r="E208" s="43">
        <f>D208*IVA</f>
        <v>32833.333333333336</v>
      </c>
      <c r="F208" s="43" t="b">
        <f t="shared" si="6"/>
        <v>1</v>
      </c>
      <c r="G208" s="10" t="str">
        <f t="shared" si="7"/>
        <v>SCANNER COLORADO D600 SW + OCR  PRIMAX</v>
      </c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308</v>
      </c>
      <c r="B209" s="1" t="s">
        <v>294</v>
      </c>
      <c r="C209" s="2">
        <v>310000</v>
      </c>
      <c r="D209" s="43">
        <f>C209/(1+IVA)</f>
        <v>258333.33333333334</v>
      </c>
      <c r="E209" s="43">
        <f>D209*IVA</f>
        <v>51666.666666666672</v>
      </c>
      <c r="F209" s="43" t="b">
        <f t="shared" si="6"/>
        <v>1</v>
      </c>
      <c r="G209" s="10" t="str">
        <f t="shared" si="7"/>
        <v>SCANNER  DIRECT 9600 SW + OCR PRIMAX</v>
      </c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309</v>
      </c>
      <c r="B210" s="1" t="s">
        <v>294</v>
      </c>
      <c r="C210" s="2">
        <v>271000</v>
      </c>
      <c r="D210" s="43">
        <f>C210/(1+IVA)</f>
        <v>225833.33333333334</v>
      </c>
      <c r="E210" s="43">
        <f>D210*IVA</f>
        <v>45166.666666666672</v>
      </c>
      <c r="F210" s="43" t="b">
        <f t="shared" si="6"/>
        <v>1</v>
      </c>
      <c r="G210" s="10" t="str">
        <f t="shared" si="7"/>
        <v>SCANNER  JEWEL 4800 SCSI PRIMAX</v>
      </c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310</v>
      </c>
      <c r="B211" s="1" t="s">
        <v>294</v>
      </c>
      <c r="C211" s="2">
        <v>458000</v>
      </c>
      <c r="D211" s="43">
        <f>C211/(1+IVA)</f>
        <v>381666.66666666669</v>
      </c>
      <c r="E211" s="43">
        <f>D211*IVA</f>
        <v>76333.333333333343</v>
      </c>
      <c r="F211" s="43" t="b">
        <f t="shared" si="6"/>
        <v>1</v>
      </c>
      <c r="G211" s="10" t="str">
        <f t="shared" si="7"/>
        <v>SCANNER PROFI  9600 SCSI PRIMAX</v>
      </c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311</v>
      </c>
      <c r="B212" s="1" t="s">
        <v>294</v>
      </c>
      <c r="C212" s="2">
        <v>412000</v>
      </c>
      <c r="D212" s="43">
        <f>C212/(1+IVA)</f>
        <v>343333.33333333337</v>
      </c>
      <c r="E212" s="43">
        <f>D212*IVA</f>
        <v>68666.666666666672</v>
      </c>
      <c r="F212" s="43" t="b">
        <f t="shared" si="6"/>
        <v>1</v>
      </c>
      <c r="G212" s="10" t="str">
        <f t="shared" si="7"/>
        <v>SCANNER PHODOX U. S. 300 PRIMAX</v>
      </c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312</v>
      </c>
      <c r="B213" s="1" t="s">
        <v>313</v>
      </c>
      <c r="C213" s="2">
        <v>807000</v>
      </c>
      <c r="D213" s="43">
        <f>C213/(1+IVA)</f>
        <v>672500</v>
      </c>
      <c r="E213" s="43">
        <f>D213*IVA</f>
        <v>134500</v>
      </c>
      <c r="F213" s="43" t="b">
        <f t="shared" si="6"/>
        <v>1</v>
      </c>
      <c r="G213" s="10" t="str">
        <f t="shared" si="7"/>
        <v>FILMSCAN-200PC EPSON</v>
      </c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314</v>
      </c>
      <c r="B214" s="1"/>
      <c r="C214" s="2">
        <v>4000</v>
      </c>
      <c r="D214" s="43">
        <f>C214/(1+IVA)</f>
        <v>3333.3333333333335</v>
      </c>
      <c r="E214" s="43">
        <f>D214*IVA</f>
        <v>666.66666666666674</v>
      </c>
      <c r="F214" s="43" t="b">
        <f t="shared" si="6"/>
        <v>1</v>
      </c>
      <c r="G214" s="10" t="str">
        <f t="shared" si="7"/>
        <v xml:space="preserve">TAPPETINO PER MOUSE </v>
      </c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315</v>
      </c>
      <c r="B215" s="1"/>
      <c r="C215" s="2">
        <v>81000</v>
      </c>
      <c r="D215" s="43">
        <f>C215/(1+IVA)</f>
        <v>67500</v>
      </c>
      <c r="E215" s="43">
        <f>D215*IVA</f>
        <v>13500</v>
      </c>
      <c r="F215" s="43" t="b">
        <f t="shared" si="6"/>
        <v>1</v>
      </c>
      <c r="G215" s="10" t="str">
        <f t="shared" si="7"/>
        <v xml:space="preserve">ALIMENTATORE 200 W CE </v>
      </c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316</v>
      </c>
      <c r="B216" s="1"/>
      <c r="C216" s="2">
        <v>125000</v>
      </c>
      <c r="D216" s="43">
        <f>C216/(1+IVA)</f>
        <v>104166.66666666667</v>
      </c>
      <c r="E216" s="43">
        <f>D216*IVA</f>
        <v>20833.333333333336</v>
      </c>
      <c r="F216" s="43" t="b">
        <f t="shared" si="6"/>
        <v>1</v>
      </c>
      <c r="G216" s="10" t="str">
        <f t="shared" si="7"/>
        <v xml:space="preserve">ALIMENTATORE 250 W CE ATX </v>
      </c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317</v>
      </c>
      <c r="B217" s="1"/>
      <c r="C217" s="2">
        <v>98000</v>
      </c>
      <c r="D217" s="43">
        <f>C217/(1+IVA)</f>
        <v>81666.666666666672</v>
      </c>
      <c r="E217" s="43">
        <f>D217*IVA</f>
        <v>16333.333333333336</v>
      </c>
      <c r="F217" s="43" t="b">
        <f t="shared" si="6"/>
        <v>1</v>
      </c>
      <c r="G217" s="10" t="str">
        <f t="shared" si="7"/>
        <v xml:space="preserve">ALIMENTATORE 230 W CE ATX </v>
      </c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318</v>
      </c>
      <c r="B218" s="1"/>
      <c r="C218" s="2">
        <v>140000</v>
      </c>
      <c r="D218" s="43">
        <f>C218/(1+IVA)</f>
        <v>116666.66666666667</v>
      </c>
      <c r="E218" s="43">
        <f>D218*IVA</f>
        <v>23333.333333333336</v>
      </c>
      <c r="F218" s="43" t="b">
        <f t="shared" si="6"/>
        <v>1</v>
      </c>
      <c r="G218" s="10" t="str">
        <f t="shared" si="7"/>
        <v xml:space="preserve">ALIMENTATORE 300 W CE ATX </v>
      </c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319</v>
      </c>
      <c r="B219" s="1" t="s">
        <v>320</v>
      </c>
      <c r="C219" s="2">
        <v>5000</v>
      </c>
      <c r="D219" s="43">
        <f>C219/(1+IVA)</f>
        <v>4166.666666666667</v>
      </c>
      <c r="E219" s="43">
        <f>D219*IVA</f>
        <v>833.33333333333348</v>
      </c>
      <c r="F219" s="43" t="b">
        <f t="shared" si="6"/>
        <v>1</v>
      </c>
      <c r="G219" s="10" t="str">
        <f t="shared" si="7"/>
        <v>CAVO PARALLELO STAMP. MT 1,8 Unidirez.</v>
      </c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319</v>
      </c>
      <c r="B220" s="1" t="s">
        <v>321</v>
      </c>
      <c r="C220" s="2">
        <v>6000</v>
      </c>
      <c r="D220" s="43">
        <f>C220/(1+IVA)</f>
        <v>5000</v>
      </c>
      <c r="E220" s="43">
        <f>D220*IVA</f>
        <v>1000</v>
      </c>
      <c r="F220" s="43" t="b">
        <f t="shared" si="6"/>
        <v>1</v>
      </c>
      <c r="G220" s="10" t="str">
        <f t="shared" si="7"/>
        <v>CAVO PARALLELO STAMP. MT 1,8 Bidirez.</v>
      </c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322</v>
      </c>
      <c r="B221" s="1"/>
      <c r="C221" s="2">
        <v>9000</v>
      </c>
      <c r="D221" s="43">
        <f>C221/(1+IVA)</f>
        <v>7500</v>
      </c>
      <c r="E221" s="43">
        <f>D221*IVA</f>
        <v>1500</v>
      </c>
      <c r="F221" s="43" t="b">
        <f t="shared" si="6"/>
        <v>1</v>
      </c>
      <c r="G221" s="10" t="str">
        <f t="shared" si="7"/>
        <v xml:space="preserve">CAVO PARALLELO STAMP. MT 3 </v>
      </c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323</v>
      </c>
      <c r="B222" s="1" t="s">
        <v>324</v>
      </c>
      <c r="C222" s="2">
        <v>8000</v>
      </c>
      <c r="D222" s="43">
        <f>C222/(1+IVA)</f>
        <v>6666.666666666667</v>
      </c>
      <c r="E222" s="43">
        <f>D222*IVA</f>
        <v>1333.3333333333335</v>
      </c>
      <c r="F222" s="43" t="b">
        <f t="shared" si="6"/>
        <v>1</v>
      </c>
      <c r="G222" s="10" t="str">
        <f t="shared" si="7"/>
        <v>CONNETTORE MOUSE PS/2 per M/B ASUS P55T2P4</v>
      </c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325</v>
      </c>
      <c r="B223" s="1"/>
      <c r="C223" s="2">
        <v>11000</v>
      </c>
      <c r="D223" s="43">
        <f>C223/(1+IVA)</f>
        <v>9166.6666666666679</v>
      </c>
      <c r="E223" s="43">
        <f>D223*IVA</f>
        <v>1833.3333333333337</v>
      </c>
      <c r="F223" s="43" t="b">
        <f t="shared" si="6"/>
        <v>1</v>
      </c>
      <c r="G223" s="10" t="str">
        <f t="shared" si="7"/>
        <v xml:space="preserve">CONNETTORE TASTIERA PS/2 </v>
      </c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326</v>
      </c>
      <c r="B224" s="1" t="s">
        <v>327</v>
      </c>
      <c r="C224" s="2">
        <v>21000</v>
      </c>
      <c r="D224" s="43">
        <f>C224/(1+IVA)</f>
        <v>17500</v>
      </c>
      <c r="E224" s="43">
        <f>D224*IVA</f>
        <v>3500</v>
      </c>
      <c r="F224" s="43" t="b">
        <f t="shared" si="6"/>
        <v>1</v>
      </c>
      <c r="G224" s="10" t="str">
        <f t="shared" si="7"/>
        <v>CONNETTORE USB/MIR per M/B ASUS TX97</v>
      </c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328</v>
      </c>
      <c r="B225" s="1" t="s">
        <v>294</v>
      </c>
      <c r="C225" s="2">
        <v>14000</v>
      </c>
      <c r="D225" s="43">
        <f>C225/(1+IVA)</f>
        <v>11666.666666666668</v>
      </c>
      <c r="E225" s="43">
        <f>D225*IVA</f>
        <v>2333.3333333333335</v>
      </c>
      <c r="F225" s="43" t="b">
        <f t="shared" si="6"/>
        <v>1</v>
      </c>
      <c r="G225" s="10" t="str">
        <f t="shared" si="7"/>
        <v>DATA-SWITCH 2/1 MANUALE PRIMAX</v>
      </c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329</v>
      </c>
      <c r="B226" s="1" t="s">
        <v>294</v>
      </c>
      <c r="C226" s="2">
        <v>23000</v>
      </c>
      <c r="D226" s="43">
        <f>C226/(1+IVA)</f>
        <v>19166.666666666668</v>
      </c>
      <c r="E226" s="43">
        <f>D226*IVA</f>
        <v>3833.3333333333339</v>
      </c>
      <c r="F226" s="43" t="b">
        <f t="shared" si="6"/>
        <v>1</v>
      </c>
      <c r="G226" s="10" t="str">
        <f t="shared" si="7"/>
        <v>DATA-SWITCH 2/2 MANUALE PRIMAX</v>
      </c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330</v>
      </c>
      <c r="B227" s="1" t="s">
        <v>294</v>
      </c>
      <c r="C227" s="2">
        <v>51000</v>
      </c>
      <c r="D227" s="43">
        <f>C227/(1+IVA)</f>
        <v>42500</v>
      </c>
      <c r="E227" s="43">
        <f>D227*IVA</f>
        <v>8500</v>
      </c>
      <c r="F227" s="43" t="b">
        <f t="shared" si="6"/>
        <v>1</v>
      </c>
      <c r="G227" s="10" t="str">
        <f t="shared" si="7"/>
        <v>DATA-SWITCH 2/1 BIDIREZ. PRIMAX</v>
      </c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331</v>
      </c>
      <c r="B228" s="1"/>
      <c r="C228" s="2"/>
      <c r="D228" s="43">
        <f>C228/(1+IVA)</f>
        <v>0</v>
      </c>
      <c r="E228" s="43">
        <f>D228*IVA</f>
        <v>0</v>
      </c>
      <c r="F228" s="43" t="b">
        <f t="shared" si="6"/>
        <v>1</v>
      </c>
      <c r="G228" s="10" t="str">
        <f t="shared" si="7"/>
        <v xml:space="preserve">SOFTWARE </v>
      </c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332</v>
      </c>
      <c r="B229" s="1" t="s">
        <v>333</v>
      </c>
      <c r="C229" s="2">
        <v>198000</v>
      </c>
      <c r="D229" s="43">
        <f>C229/(1+IVA)</f>
        <v>165000</v>
      </c>
      <c r="E229" s="43">
        <f>D229*IVA</f>
        <v>33000</v>
      </c>
      <c r="F229" s="43" t="b">
        <f t="shared" si="6"/>
        <v>1</v>
      </c>
      <c r="G229" s="10" t="str">
        <f t="shared" si="7"/>
        <v>COMBO DOS6.22+WIN3.11+DSK.MAN. MICROSOFT  OEM</v>
      </c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334</v>
      </c>
      <c r="B230" s="1" t="s">
        <v>333</v>
      </c>
      <c r="C230" s="2">
        <v>167000</v>
      </c>
      <c r="D230" s="43">
        <f>C230/(1+IVA)</f>
        <v>139166.66666666669</v>
      </c>
      <c r="E230" s="43">
        <f>D230*IVA</f>
        <v>27833.333333333339</v>
      </c>
      <c r="F230" s="43" t="b">
        <f t="shared" si="6"/>
        <v>1</v>
      </c>
      <c r="G230" s="10" t="str">
        <f t="shared" si="7"/>
        <v>WINDOWS 95, MANUALI + CD MICROSOFT  OEM</v>
      </c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335</v>
      </c>
      <c r="B231" s="1" t="s">
        <v>336</v>
      </c>
      <c r="C231" s="2">
        <v>95000</v>
      </c>
      <c r="D231" s="43">
        <f>C231/(1+IVA)</f>
        <v>79166.666666666672</v>
      </c>
      <c r="E231" s="43">
        <f>D231*IVA</f>
        <v>15833.333333333336</v>
      </c>
      <c r="F231" s="43" t="b">
        <f t="shared" si="6"/>
        <v>1</v>
      </c>
      <c r="G231" s="10" t="str">
        <f t="shared" si="7"/>
        <v>LICENZA STUDENTE SISTEMI  MICROSOFT  STUDENTE</v>
      </c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337</v>
      </c>
      <c r="B232" s="1" t="s">
        <v>336</v>
      </c>
      <c r="C232" s="2">
        <v>141000</v>
      </c>
      <c r="D232" s="43">
        <f>C232/(1+IVA)</f>
        <v>117500</v>
      </c>
      <c r="E232" s="43">
        <f>D232*IVA</f>
        <v>23500</v>
      </c>
      <c r="F232" s="43" t="b">
        <f t="shared" si="6"/>
        <v>1</v>
      </c>
      <c r="G232" s="10" t="str">
        <f t="shared" si="7"/>
        <v>LICENZA STUDENTE APPLICAZIONI MICROSOFT  STUDENTE</v>
      </c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338</v>
      </c>
      <c r="B233" s="1" t="s">
        <v>333</v>
      </c>
      <c r="C233" s="2">
        <v>351000</v>
      </c>
      <c r="D233" s="43">
        <f>C233/(1+IVA)</f>
        <v>292500</v>
      </c>
      <c r="E233" s="43">
        <f>D233*IVA</f>
        <v>58500</v>
      </c>
      <c r="F233" s="43" t="b">
        <f t="shared" si="6"/>
        <v>1</v>
      </c>
      <c r="G233" s="10" t="str">
        <f t="shared" si="7"/>
        <v>WIN NT WORKSTATION 4.0 MICROSOFT  OEM</v>
      </c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339</v>
      </c>
      <c r="B234" s="1" t="s">
        <v>340</v>
      </c>
      <c r="C234" s="2">
        <v>414000</v>
      </c>
      <c r="D234" s="43">
        <f>C234/(1+IVA)</f>
        <v>345000</v>
      </c>
      <c r="E234" s="43">
        <f>D234*IVA</f>
        <v>69000</v>
      </c>
      <c r="F234" s="43" t="b">
        <f t="shared" si="6"/>
        <v>1</v>
      </c>
      <c r="G234" s="10" t="str">
        <f t="shared" si="7"/>
        <v>OFFICE SMALL BUSINESS WORD97,EXCEL97,OUTLOOK97,PUBLISHER97</v>
      </c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341</v>
      </c>
      <c r="B235" s="1" t="s">
        <v>333</v>
      </c>
      <c r="C235" s="2">
        <v>61000</v>
      </c>
      <c r="D235" s="43">
        <f>C235/(1+IVA)</f>
        <v>50833.333333333336</v>
      </c>
      <c r="E235" s="43">
        <f>D235*IVA</f>
        <v>10166.666666666668</v>
      </c>
      <c r="F235" s="43" t="b">
        <f t="shared" si="6"/>
        <v>1</v>
      </c>
      <c r="G235" s="10" t="str">
        <f t="shared" si="7"/>
        <v>WORKS 4.5 ITA, MANUALI + CD MICROSOFT  OEM</v>
      </c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342</v>
      </c>
      <c r="B236" s="1" t="s">
        <v>333</v>
      </c>
      <c r="C236" s="2">
        <v>893000</v>
      </c>
      <c r="D236" s="43">
        <f>C236/(1+IVA)</f>
        <v>744166.66666666674</v>
      </c>
      <c r="E236" s="43">
        <f>D236*IVA</f>
        <v>148833.33333333334</v>
      </c>
      <c r="F236" s="43" t="b">
        <f t="shared" si="6"/>
        <v>1</v>
      </c>
      <c r="G236" s="10" t="str">
        <f t="shared" si="7"/>
        <v>FIVE PACK WIN 95 MICROSOFT  OEM</v>
      </c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343</v>
      </c>
      <c r="B237" s="1" t="s">
        <v>333</v>
      </c>
      <c r="C237" s="2">
        <v>985000</v>
      </c>
      <c r="D237" s="43">
        <f>C237/(1+IVA)</f>
        <v>820833.33333333337</v>
      </c>
      <c r="E237" s="43">
        <f>D237*IVA</f>
        <v>164166.66666666669</v>
      </c>
      <c r="F237" s="43" t="b">
        <f t="shared" si="6"/>
        <v>1</v>
      </c>
      <c r="G237" s="10" t="str">
        <f t="shared" si="7"/>
        <v>FIVE PACK COMBO WIN3.11-DOS MICROSOFT  OEM</v>
      </c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344</v>
      </c>
      <c r="B238" s="1" t="s">
        <v>333</v>
      </c>
      <c r="C238" s="2">
        <v>296000</v>
      </c>
      <c r="D238" s="43">
        <f>C238/(1+IVA)</f>
        <v>246666.66666666669</v>
      </c>
      <c r="E238" s="43">
        <f>D238*IVA</f>
        <v>49333.333333333343</v>
      </c>
      <c r="F238" s="43" t="b">
        <f t="shared" si="6"/>
        <v>1</v>
      </c>
      <c r="G238" s="10" t="str">
        <f t="shared" si="7"/>
        <v>FIVE PACK WORKS 4.5 MICROSOFT  OEM</v>
      </c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345</v>
      </c>
      <c r="B239" s="1" t="s">
        <v>333</v>
      </c>
      <c r="C239" s="2">
        <v>685000</v>
      </c>
      <c r="D239" s="43">
        <f>C239/(1+IVA)</f>
        <v>570833.33333333337</v>
      </c>
      <c r="E239" s="43">
        <f>D239*IVA</f>
        <v>114166.66666666669</v>
      </c>
      <c r="F239" s="43" t="b">
        <f t="shared" si="6"/>
        <v>1</v>
      </c>
      <c r="G239" s="10" t="str">
        <f t="shared" si="7"/>
        <v>3-PACK  HOME ESSENTIALS 98 MICROSOFT  OEM</v>
      </c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346</v>
      </c>
      <c r="B240" s="1" t="s">
        <v>333</v>
      </c>
      <c r="C240" s="2">
        <v>1138000</v>
      </c>
      <c r="D240" s="43">
        <f>C240/(1+IVA)</f>
        <v>948333.33333333337</v>
      </c>
      <c r="E240" s="43">
        <f>D240*IVA</f>
        <v>189666.66666666669</v>
      </c>
      <c r="F240" s="43" t="b">
        <f t="shared" si="6"/>
        <v>1</v>
      </c>
      <c r="G240" s="10" t="str">
        <f t="shared" si="7"/>
        <v>3-PACK WIN NT WORKSTATION 4.0 MICROSOFT  OEM</v>
      </c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347</v>
      </c>
      <c r="B241" s="1" t="s">
        <v>333</v>
      </c>
      <c r="C241" s="2">
        <v>1334000</v>
      </c>
      <c r="D241" s="43">
        <f>C241/(1+IVA)</f>
        <v>1111666.6666666667</v>
      </c>
      <c r="E241" s="43">
        <f>D241*IVA</f>
        <v>222333.33333333337</v>
      </c>
      <c r="F241" s="43" t="b">
        <f t="shared" si="6"/>
        <v>1</v>
      </c>
      <c r="G241" s="10" t="str">
        <f t="shared" si="7"/>
        <v>3-PACK OFFICE SMALL BUSINESS MICROSOFT  OEM</v>
      </c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348</v>
      </c>
      <c r="B242" s="1" t="s">
        <v>128</v>
      </c>
      <c r="C242" s="2">
        <v>30000</v>
      </c>
      <c r="D242" s="43">
        <f>C242/(1+IVA)</f>
        <v>25000</v>
      </c>
      <c r="E242" s="43">
        <f>D242*IVA</f>
        <v>5000</v>
      </c>
      <c r="F242" s="43" t="b">
        <f t="shared" si="6"/>
        <v>1</v>
      </c>
      <c r="G242" s="10" t="str">
        <f t="shared" si="7"/>
        <v xml:space="preserve">CD VIDEOGUIDA  WIN'95  </v>
      </c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349</v>
      </c>
      <c r="B243" s="1" t="s">
        <v>128</v>
      </c>
      <c r="C243" s="2">
        <v>30000</v>
      </c>
      <c r="D243" s="43">
        <f>C243/(1+IVA)</f>
        <v>25000</v>
      </c>
      <c r="E243" s="43">
        <f>D243*IVA</f>
        <v>5000</v>
      </c>
      <c r="F243" s="43" t="b">
        <f t="shared" si="6"/>
        <v>1</v>
      </c>
      <c r="G243" s="10" t="str">
        <f t="shared" si="7"/>
        <v xml:space="preserve">CD VIDEGUIDA INTERNET  </v>
      </c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350</v>
      </c>
      <c r="B244" s="1" t="s">
        <v>351</v>
      </c>
      <c r="C244" s="2">
        <v>406000</v>
      </c>
      <c r="D244" s="43">
        <f>C244/(1+IVA)</f>
        <v>338333.33333333337</v>
      </c>
      <c r="E244" s="43">
        <f>D244*IVA</f>
        <v>67666.666666666672</v>
      </c>
      <c r="F244" s="43" t="b">
        <f t="shared" si="6"/>
        <v>1</v>
      </c>
      <c r="G244" s="10" t="str">
        <f t="shared" si="7"/>
        <v>WINDOWS 95  MICROSOFT</v>
      </c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352</v>
      </c>
      <c r="B245" s="1" t="s">
        <v>351</v>
      </c>
      <c r="C245" s="2">
        <v>197000</v>
      </c>
      <c r="D245" s="43">
        <f>C245/(1+IVA)</f>
        <v>164166.66666666669</v>
      </c>
      <c r="E245" s="43">
        <f>D245*IVA</f>
        <v>32833.333333333336</v>
      </c>
      <c r="F245" s="43" t="b">
        <f t="shared" si="6"/>
        <v>1</v>
      </c>
      <c r="G245" s="10" t="str">
        <f t="shared" si="7"/>
        <v>WINDOWS 95 Lic. Agg. MICROSOFT</v>
      </c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353</v>
      </c>
      <c r="B246" s="1" t="s">
        <v>351</v>
      </c>
      <c r="C246" s="2">
        <v>645000</v>
      </c>
      <c r="D246" s="43">
        <f>C246/(1+IVA)</f>
        <v>537500</v>
      </c>
      <c r="E246" s="43">
        <f>D246*IVA</f>
        <v>107500</v>
      </c>
      <c r="F246" s="43" t="b">
        <f t="shared" si="6"/>
        <v>1</v>
      </c>
      <c r="G246" s="10" t="str">
        <f t="shared" si="7"/>
        <v>EXCEL 7.0 MICROSOFT</v>
      </c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354</v>
      </c>
      <c r="B247" s="1" t="s">
        <v>351</v>
      </c>
      <c r="C247" s="2">
        <v>645000</v>
      </c>
      <c r="D247" s="43">
        <f>C247/(1+IVA)</f>
        <v>537500</v>
      </c>
      <c r="E247" s="43">
        <f>D247*IVA</f>
        <v>107500</v>
      </c>
      <c r="F247" s="43" t="b">
        <f t="shared" si="6"/>
        <v>1</v>
      </c>
      <c r="G247" s="10" t="str">
        <f t="shared" si="7"/>
        <v>EXCEL 97 MICROSOFT</v>
      </c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355</v>
      </c>
      <c r="B248" s="1" t="s">
        <v>351</v>
      </c>
      <c r="C248" s="2">
        <v>259000</v>
      </c>
      <c r="D248" s="43">
        <f>C248/(1+IVA)</f>
        <v>215833.33333333334</v>
      </c>
      <c r="E248" s="43">
        <f>D248*IVA</f>
        <v>43166.666666666672</v>
      </c>
      <c r="F248" s="43" t="b">
        <f t="shared" si="6"/>
        <v>1</v>
      </c>
      <c r="G248" s="10" t="str">
        <f t="shared" si="7"/>
        <v>EXCEL 97 Agg. MICROSOFT</v>
      </c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356</v>
      </c>
      <c r="B249" s="1" t="s">
        <v>351</v>
      </c>
      <c r="C249" s="2">
        <v>646000</v>
      </c>
      <c r="D249" s="43">
        <f>C249/(1+IVA)</f>
        <v>538333.33333333337</v>
      </c>
      <c r="E249" s="43">
        <f>D249*IVA</f>
        <v>107666.66666666669</v>
      </c>
      <c r="F249" s="43" t="b">
        <f t="shared" si="6"/>
        <v>1</v>
      </c>
      <c r="G249" s="10" t="str">
        <f t="shared" si="7"/>
        <v>WORD 97 MICROSOFT</v>
      </c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357</v>
      </c>
      <c r="B250" s="1" t="s">
        <v>351</v>
      </c>
      <c r="C250" s="2">
        <v>259000</v>
      </c>
      <c r="D250" s="43">
        <f>C250/(1+IVA)</f>
        <v>215833.33333333334</v>
      </c>
      <c r="E250" s="43">
        <f>D250*IVA</f>
        <v>43166.666666666672</v>
      </c>
      <c r="F250" s="43" t="b">
        <f t="shared" si="6"/>
        <v>1</v>
      </c>
      <c r="G250" s="10" t="str">
        <f t="shared" si="7"/>
        <v>WORD 97 Agg. MICROSOFT</v>
      </c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358</v>
      </c>
      <c r="B251" s="1" t="s">
        <v>351</v>
      </c>
      <c r="C251" s="2">
        <v>645000</v>
      </c>
      <c r="D251" s="43">
        <f>C251/(1+IVA)</f>
        <v>537500</v>
      </c>
      <c r="E251" s="43">
        <f>D251*IVA</f>
        <v>107500</v>
      </c>
      <c r="F251" s="43" t="b">
        <f t="shared" si="6"/>
        <v>1</v>
      </c>
      <c r="G251" s="10" t="str">
        <f t="shared" si="7"/>
        <v>ACCESS 97 MICROSOFT</v>
      </c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359</v>
      </c>
      <c r="B252" s="1" t="s">
        <v>351</v>
      </c>
      <c r="C252" s="2">
        <v>879000</v>
      </c>
      <c r="D252" s="43">
        <f>C252/(1+IVA)</f>
        <v>732500</v>
      </c>
      <c r="E252" s="43">
        <f>D252*IVA</f>
        <v>146500</v>
      </c>
      <c r="F252" s="43" t="b">
        <f t="shared" si="6"/>
        <v>1</v>
      </c>
      <c r="G252" s="10" t="str">
        <f t="shared" si="7"/>
        <v>OFFICE 97 SMALL BUSINESS MICROSOFT</v>
      </c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360</v>
      </c>
      <c r="B253" s="1" t="s">
        <v>351</v>
      </c>
      <c r="C253" s="2">
        <v>259000</v>
      </c>
      <c r="D253" s="43">
        <f>C253/(1+IVA)</f>
        <v>215833.33333333334</v>
      </c>
      <c r="E253" s="43">
        <f>D253*IVA</f>
        <v>43166.666666666672</v>
      </c>
      <c r="F253" s="43" t="b">
        <f t="shared" si="6"/>
        <v>1</v>
      </c>
      <c r="G253" s="10" t="str">
        <f t="shared" si="7"/>
        <v>HOME ESSENTIALS 98 MICROSOFT</v>
      </c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361</v>
      </c>
      <c r="B254" s="1" t="s">
        <v>351</v>
      </c>
      <c r="C254" s="2">
        <v>274000</v>
      </c>
      <c r="D254" s="43">
        <f>C254/(1+IVA)</f>
        <v>228333.33333333334</v>
      </c>
      <c r="E254" s="43">
        <f>D254*IVA</f>
        <v>45666.666666666672</v>
      </c>
      <c r="F254" s="43" t="b">
        <f t="shared" si="6"/>
        <v>1</v>
      </c>
      <c r="G254" s="10" t="str">
        <f t="shared" si="7"/>
        <v>FRONTPAGE 98 MICROSOFT</v>
      </c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362</v>
      </c>
      <c r="B255" s="1" t="s">
        <v>351</v>
      </c>
      <c r="C255" s="2">
        <v>975000</v>
      </c>
      <c r="D255" s="43">
        <f>C255/(1+IVA)</f>
        <v>812500</v>
      </c>
      <c r="E255" s="43">
        <f>D255*IVA</f>
        <v>162500</v>
      </c>
      <c r="F255" s="43" t="b">
        <f t="shared" si="6"/>
        <v>1</v>
      </c>
      <c r="G255" s="10" t="str">
        <f t="shared" si="7"/>
        <v>OFFICE '97 MICROSOFT</v>
      </c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363</v>
      </c>
      <c r="B256" s="1" t="s">
        <v>351</v>
      </c>
      <c r="C256" s="2">
        <v>480000</v>
      </c>
      <c r="D256" s="43">
        <f>C256/(1+IVA)</f>
        <v>400000</v>
      </c>
      <c r="E256" s="43">
        <f>D256*IVA</f>
        <v>80000</v>
      </c>
      <c r="F256" s="43" t="b">
        <f t="shared" si="6"/>
        <v>1</v>
      </c>
      <c r="G256" s="10" t="str">
        <f t="shared" si="7"/>
        <v>OFFICE '97 Agg. MICROSOFT</v>
      </c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364</v>
      </c>
      <c r="B257" s="1" t="s">
        <v>351</v>
      </c>
      <c r="C257" s="2">
        <v>1187000</v>
      </c>
      <c r="D257" s="43">
        <f>C257/(1+IVA)</f>
        <v>989166.66666666674</v>
      </c>
      <c r="E257" s="43">
        <f>D257*IVA</f>
        <v>197833.33333333337</v>
      </c>
      <c r="F257" s="43" t="b">
        <f t="shared" si="6"/>
        <v>1</v>
      </c>
      <c r="G257" s="10" t="str">
        <f t="shared" si="7"/>
        <v>OFFICE '97 Professional MICROSOFT</v>
      </c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365</v>
      </c>
      <c r="B258" s="1" t="s">
        <v>351</v>
      </c>
      <c r="C258" s="2">
        <v>832000</v>
      </c>
      <c r="D258" s="43">
        <f>C258/(1+IVA)</f>
        <v>693333.33333333337</v>
      </c>
      <c r="E258" s="43">
        <f>D258*IVA</f>
        <v>138666.66666666669</v>
      </c>
      <c r="F258" s="43" t="b">
        <f t="shared" si="6"/>
        <v>1</v>
      </c>
      <c r="G258" s="10" t="str">
        <f t="shared" si="7"/>
        <v>OFFICE '97 Professional Agg. MICROSOFT</v>
      </c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366</v>
      </c>
      <c r="B259" s="1" t="s">
        <v>351</v>
      </c>
      <c r="C259" s="2">
        <v>227000</v>
      </c>
      <c r="D259" s="43">
        <f>C259/(1+IVA)</f>
        <v>189166.66666666669</v>
      </c>
      <c r="E259" s="43">
        <f>D259*IVA</f>
        <v>37833.333333333336</v>
      </c>
      <c r="F259" s="43" t="b">
        <f t="shared" ref="F259:F322" si="8">E259+D259=C259</f>
        <v>1</v>
      </c>
      <c r="G259" s="10" t="str">
        <f t="shared" ref="G259:G322" si="9">_xlfn.CONCAT(A259," ",B259)</f>
        <v>VISUAL BASIC 4.0 STD MICROSOFT</v>
      </c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367</v>
      </c>
      <c r="B260" s="1" t="s">
        <v>351</v>
      </c>
      <c r="C260" s="2">
        <v>98000</v>
      </c>
      <c r="D260" s="43">
        <f>C260/(1+IVA)</f>
        <v>81666.666666666672</v>
      </c>
      <c r="E260" s="43">
        <f>D260*IVA</f>
        <v>16333.333333333336</v>
      </c>
      <c r="F260" s="43" t="b">
        <f t="shared" si="8"/>
        <v>1</v>
      </c>
      <c r="G260" s="10" t="str">
        <f t="shared" si="9"/>
        <v>VISUAL BASIC 4.0 Agg. MICROSOFT</v>
      </c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368</v>
      </c>
      <c r="B261" s="1" t="s">
        <v>351</v>
      </c>
      <c r="C261" s="2">
        <v>1190000</v>
      </c>
      <c r="D261" s="43">
        <f>C261/(1+IVA)</f>
        <v>991666.66666666674</v>
      </c>
      <c r="E261" s="43">
        <f>D261*IVA</f>
        <v>198333.33333333337</v>
      </c>
      <c r="F261" s="43" t="b">
        <f t="shared" si="8"/>
        <v>1</v>
      </c>
      <c r="G261" s="10" t="str">
        <f t="shared" si="9"/>
        <v>VISUAL BASIC 4.0 PROFESSIONAL MICROSOFT</v>
      </c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369</v>
      </c>
      <c r="B262" s="1" t="s">
        <v>351</v>
      </c>
      <c r="C262" s="2">
        <v>300000</v>
      </c>
      <c r="D262" s="43">
        <f>C262/(1+IVA)</f>
        <v>250000</v>
      </c>
      <c r="E262" s="43">
        <f>D262*IVA</f>
        <v>50000</v>
      </c>
      <c r="F262" s="43" t="b">
        <f t="shared" si="8"/>
        <v>1</v>
      </c>
      <c r="G262" s="10" t="str">
        <f t="shared" si="9"/>
        <v>VISUAL BASIC 4.0 PROF. Agg. MICROSOFT</v>
      </c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370</v>
      </c>
      <c r="B263" s="1" t="s">
        <v>351</v>
      </c>
      <c r="C263" s="2">
        <v>2407000</v>
      </c>
      <c r="D263" s="43">
        <f>C263/(1+IVA)</f>
        <v>2005833.3333333335</v>
      </c>
      <c r="E263" s="43">
        <f>D263*IVA</f>
        <v>401166.66666666674</v>
      </c>
      <c r="F263" s="43" t="b">
        <f t="shared" si="8"/>
        <v>1</v>
      </c>
      <c r="G263" s="10" t="str">
        <f t="shared" si="9"/>
        <v>VISUAL BASIC 4.0 ENTERPRICE MICROSOFT</v>
      </c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371</v>
      </c>
      <c r="B264" s="1" t="s">
        <v>351</v>
      </c>
      <c r="C264" s="2">
        <v>1021000</v>
      </c>
      <c r="D264" s="43">
        <f>C264/(1+IVA)</f>
        <v>850833.33333333337</v>
      </c>
      <c r="E264" s="43">
        <f>D264*IVA</f>
        <v>170166.66666666669</v>
      </c>
      <c r="F264" s="43" t="b">
        <f t="shared" si="8"/>
        <v>1</v>
      </c>
      <c r="G264" s="10" t="str">
        <f t="shared" si="9"/>
        <v>VISUAL BASIC 4.0 ENTERPRICE Agg. MICROSOFT</v>
      </c>
      <c r="H264" s="10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372</v>
      </c>
      <c r="B265" s="1" t="s">
        <v>351</v>
      </c>
      <c r="C265" s="2">
        <v>646000</v>
      </c>
      <c r="D265" s="43">
        <f>C265/(1+IVA)</f>
        <v>538333.33333333337</v>
      </c>
      <c r="E265" s="43">
        <f>D265*IVA</f>
        <v>107666.66666666669</v>
      </c>
      <c r="F265" s="43" t="b">
        <f t="shared" si="8"/>
        <v>1</v>
      </c>
      <c r="G265" s="10" t="str">
        <f t="shared" si="9"/>
        <v>POWERPOINT 97 MICROSOFT</v>
      </c>
      <c r="H265" s="10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373</v>
      </c>
      <c r="B266" s="1" t="s">
        <v>351</v>
      </c>
      <c r="C266" s="2">
        <v>259000</v>
      </c>
      <c r="D266" s="43">
        <f>C266/(1+IVA)</f>
        <v>215833.33333333334</v>
      </c>
      <c r="E266" s="43">
        <f>D266*IVA</f>
        <v>43166.666666666672</v>
      </c>
      <c r="F266" s="43" t="b">
        <f t="shared" si="8"/>
        <v>1</v>
      </c>
      <c r="G266" s="10" t="str">
        <f t="shared" si="9"/>
        <v>POWERPOINT 97 Agg. MICROSOFT</v>
      </c>
      <c r="H266" s="10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374</v>
      </c>
      <c r="B267" s="1" t="s">
        <v>351</v>
      </c>
      <c r="C267" s="2">
        <v>193000</v>
      </c>
      <c r="D267" s="43">
        <f>C267/(1+IVA)</f>
        <v>160833.33333333334</v>
      </c>
      <c r="E267" s="43">
        <f>D267*IVA</f>
        <v>32166.666666666672</v>
      </c>
      <c r="F267" s="43" t="b">
        <f t="shared" si="8"/>
        <v>1</v>
      </c>
      <c r="G267" s="10" t="str">
        <f t="shared" si="9"/>
        <v>PUBLISHER 3.0 MICROSOFT</v>
      </c>
      <c r="H267" s="10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375</v>
      </c>
      <c r="B268" s="1" t="s">
        <v>351</v>
      </c>
      <c r="C268" s="2">
        <v>96000</v>
      </c>
      <c r="D268" s="43">
        <f>C268/(1+IVA)</f>
        <v>80000</v>
      </c>
      <c r="E268" s="43">
        <f>D268*IVA</f>
        <v>16000</v>
      </c>
      <c r="F268" s="43" t="b">
        <f t="shared" si="8"/>
        <v>1</v>
      </c>
      <c r="G268" s="10" t="str">
        <f t="shared" si="9"/>
        <v>PUBLISHER 3.0 Agg. MICROSOFT</v>
      </c>
      <c r="H268" s="10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376</v>
      </c>
      <c r="B269" s="1" t="s">
        <v>351</v>
      </c>
      <c r="C269" s="2">
        <v>594000</v>
      </c>
      <c r="D269" s="43">
        <f>C269/(1+IVA)</f>
        <v>495000</v>
      </c>
      <c r="E269" s="43">
        <f>D269*IVA</f>
        <v>99000</v>
      </c>
      <c r="F269" s="43" t="b">
        <f t="shared" si="8"/>
        <v>1</v>
      </c>
      <c r="G269" s="10" t="str">
        <f t="shared" si="9"/>
        <v>WINDOWS NT 4.0 WORKSTATION MICROSOFT</v>
      </c>
      <c r="H269" s="10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377</v>
      </c>
      <c r="B270" s="1" t="s">
        <v>351</v>
      </c>
      <c r="C270" s="2">
        <v>282000</v>
      </c>
      <c r="D270" s="43">
        <f>C270/(1+IVA)</f>
        <v>235000</v>
      </c>
      <c r="E270" s="43">
        <f>D270*IVA</f>
        <v>47000</v>
      </c>
      <c r="F270" s="43" t="b">
        <f t="shared" si="8"/>
        <v>1</v>
      </c>
      <c r="G270" s="10" t="str">
        <f t="shared" si="9"/>
        <v>WINDOWS NT 4.0 Agg. WORKSTATION MICROSOFT</v>
      </c>
      <c r="H270" s="10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378</v>
      </c>
      <c r="B271" s="1" t="s">
        <v>351</v>
      </c>
      <c r="C271" s="2">
        <v>1814000</v>
      </c>
      <c r="D271" s="43">
        <f>C271/(1+IVA)</f>
        <v>1511666.6666666667</v>
      </c>
      <c r="E271" s="43">
        <f>D271*IVA</f>
        <v>302333.33333333337</v>
      </c>
      <c r="F271" s="43" t="b">
        <f t="shared" si="8"/>
        <v>1</v>
      </c>
      <c r="G271" s="10" t="str">
        <f t="shared" si="9"/>
        <v>WINDOWS NT 4.0 SERVER 5 client MICROSOFT</v>
      </c>
      <c r="H271" s="10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379</v>
      </c>
      <c r="B272" s="1" t="s">
        <v>351</v>
      </c>
      <c r="C272" s="2">
        <v>193000</v>
      </c>
      <c r="D272" s="43">
        <f>C272/(1+IVA)</f>
        <v>160833.33333333334</v>
      </c>
      <c r="E272" s="43">
        <f>D272*IVA</f>
        <v>32166.666666666672</v>
      </c>
      <c r="F272" s="43" t="b">
        <f t="shared" si="8"/>
        <v>1</v>
      </c>
      <c r="G272" s="10" t="str">
        <f t="shared" si="9"/>
        <v>WINDOWS 3.1 MICROSOFT</v>
      </c>
      <c r="H272" s="10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380</v>
      </c>
      <c r="B273" s="1" t="s">
        <v>351</v>
      </c>
      <c r="C273" s="2">
        <v>654000</v>
      </c>
      <c r="D273" s="43">
        <f>C273/(1+IVA)</f>
        <v>545000</v>
      </c>
      <c r="E273" s="43">
        <f>D273*IVA</f>
        <v>109000</v>
      </c>
      <c r="F273" s="43" t="b">
        <f t="shared" si="8"/>
        <v>1</v>
      </c>
      <c r="G273" s="10" t="str">
        <f t="shared" si="9"/>
        <v>POWERPOINT 4.0 MICROSOFT</v>
      </c>
      <c r="H273" s="10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381</v>
      </c>
      <c r="B274" s="1" t="s">
        <v>351</v>
      </c>
      <c r="C274" s="2">
        <v>729000</v>
      </c>
      <c r="D274" s="43">
        <f>C274/(1+IVA)</f>
        <v>607500</v>
      </c>
      <c r="E274" s="43">
        <f>D274*IVA</f>
        <v>121500</v>
      </c>
      <c r="F274" s="43" t="b">
        <f t="shared" si="8"/>
        <v>1</v>
      </c>
      <c r="G274" s="10" t="str">
        <f t="shared" si="9"/>
        <v>EXCEL 5.0 MICROSOFT</v>
      </c>
      <c r="H274" s="10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382</v>
      </c>
      <c r="B275" s="1" t="s">
        <v>351</v>
      </c>
      <c r="C275" s="2">
        <v>632000</v>
      </c>
      <c r="D275" s="43">
        <f>C275/(1+IVA)</f>
        <v>526666.66666666674</v>
      </c>
      <c r="E275" s="43">
        <f>D275*IVA</f>
        <v>105333.33333333336</v>
      </c>
      <c r="F275" s="43" t="b">
        <f t="shared" si="8"/>
        <v>1</v>
      </c>
      <c r="G275" s="10" t="str">
        <f t="shared" si="9"/>
        <v>ACCESS 2.0 MICROSOFT</v>
      </c>
      <c r="H275" s="10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383</v>
      </c>
      <c r="B276" s="1" t="s">
        <v>351</v>
      </c>
      <c r="C276" s="2">
        <v>240000</v>
      </c>
      <c r="D276" s="43">
        <f>C276/(1+IVA)</f>
        <v>200000</v>
      </c>
      <c r="E276" s="43">
        <f>D276*IVA</f>
        <v>40000</v>
      </c>
      <c r="F276" s="43" t="b">
        <f t="shared" si="8"/>
        <v>1</v>
      </c>
      <c r="G276" s="10" t="str">
        <f t="shared" si="9"/>
        <v>ACCESS 2.0 Competitivo MICROSOFT</v>
      </c>
      <c r="H276" s="10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384</v>
      </c>
      <c r="B277" s="1" t="s">
        <v>385</v>
      </c>
      <c r="C277" s="2">
        <v>955000</v>
      </c>
      <c r="D277" s="43">
        <f>C277/(1+IVA)</f>
        <v>795833.33333333337</v>
      </c>
      <c r="E277" s="43">
        <f>D277*IVA</f>
        <v>159166.66666666669</v>
      </c>
      <c r="F277" s="43" t="b">
        <f t="shared" si="8"/>
        <v>1</v>
      </c>
      <c r="G277" s="10" t="str">
        <f t="shared" si="9"/>
        <v xml:space="preserve">OFFICE 4.2 MICROSOFT </v>
      </c>
      <c r="H277" s="10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386</v>
      </c>
      <c r="B278" s="1" t="s">
        <v>385</v>
      </c>
      <c r="C278" s="2">
        <v>1126000</v>
      </c>
      <c r="D278" s="43">
        <f>C278/(1+IVA)</f>
        <v>938333.33333333337</v>
      </c>
      <c r="E278" s="43">
        <f>D278*IVA</f>
        <v>187666.66666666669</v>
      </c>
      <c r="F278" s="43" t="b">
        <f t="shared" si="8"/>
        <v>1</v>
      </c>
      <c r="G278" s="10" t="str">
        <f t="shared" si="9"/>
        <v xml:space="preserve">OFFICE 4.3 PROFESSIONAL MICROSOFT </v>
      </c>
      <c r="H278" s="10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387</v>
      </c>
      <c r="B279" s="1"/>
      <c r="C279" s="2"/>
      <c r="D279" s="43">
        <f>C279/(1+IVA)</f>
        <v>0</v>
      </c>
      <c r="E279" s="43">
        <f>D279*IVA</f>
        <v>0</v>
      </c>
      <c r="F279" s="43" t="b">
        <f t="shared" si="8"/>
        <v>1</v>
      </c>
      <c r="G279" s="10" t="str">
        <f t="shared" si="9"/>
        <v xml:space="preserve">STAMPANTI </v>
      </c>
      <c r="H279" s="10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388</v>
      </c>
      <c r="B280" s="1" t="s">
        <v>389</v>
      </c>
      <c r="C280" s="2">
        <v>297000</v>
      </c>
      <c r="D280" s="43">
        <f>C280/(1+IVA)</f>
        <v>247500</v>
      </c>
      <c r="E280" s="43">
        <f>D280*IVA</f>
        <v>49500</v>
      </c>
      <c r="F280" s="43" t="b">
        <f t="shared" si="8"/>
        <v>1</v>
      </c>
      <c r="G280" s="10" t="str">
        <f t="shared" si="9"/>
        <v>STAMP.EPSON LX300 9 aghi, 80 col. 220 cps. opz. colore</v>
      </c>
      <c r="H280" s="10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390</v>
      </c>
      <c r="B281" s="1" t="s">
        <v>391</v>
      </c>
      <c r="C281" s="2">
        <v>646000</v>
      </c>
      <c r="D281" s="43">
        <f>C281/(1+IVA)</f>
        <v>538333.33333333337</v>
      </c>
      <c r="E281" s="43">
        <f>D281*IVA</f>
        <v>107666.66666666669</v>
      </c>
      <c r="F281" s="43" t="b">
        <f t="shared" si="8"/>
        <v>1</v>
      </c>
      <c r="G281" s="10" t="str">
        <f t="shared" si="9"/>
        <v>STAMP.EPSON LX1050+ 9 aghi, 136 col. 200 cps</v>
      </c>
      <c r="H281" s="10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392</v>
      </c>
      <c r="B282" s="1" t="s">
        <v>393</v>
      </c>
      <c r="C282" s="2">
        <v>714000</v>
      </c>
      <c r="D282" s="43">
        <f>C282/(1+IVA)</f>
        <v>595000</v>
      </c>
      <c r="E282" s="43">
        <f>D282*IVA</f>
        <v>119000</v>
      </c>
      <c r="F282" s="43" t="b">
        <f t="shared" si="8"/>
        <v>1</v>
      </c>
      <c r="G282" s="10" t="str">
        <f t="shared" si="9"/>
        <v>STAMP.EPSON FX870 9 aghi, 80 col. 380 cps</v>
      </c>
      <c r="H282" s="10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394</v>
      </c>
      <c r="B283" s="1" t="s">
        <v>395</v>
      </c>
      <c r="C283" s="2">
        <v>807000</v>
      </c>
      <c r="D283" s="43">
        <f>C283/(1+IVA)</f>
        <v>672500</v>
      </c>
      <c r="E283" s="43">
        <f>D283*IVA</f>
        <v>134500</v>
      </c>
      <c r="F283" s="43" t="b">
        <f t="shared" si="8"/>
        <v>1</v>
      </c>
      <c r="G283" s="10" t="str">
        <f t="shared" si="9"/>
        <v>STAMP.EPSON FX1170 9 aghi, 136 col.380 cps</v>
      </c>
      <c r="H283" s="10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396</v>
      </c>
      <c r="B284" s="1" t="s">
        <v>397</v>
      </c>
      <c r="C284" s="2">
        <v>591000</v>
      </c>
      <c r="D284" s="43">
        <f>C284/(1+IVA)</f>
        <v>492500</v>
      </c>
      <c r="E284" s="43">
        <f>D284*IVA</f>
        <v>98500</v>
      </c>
      <c r="F284" s="43" t="b">
        <f t="shared" si="8"/>
        <v>1</v>
      </c>
      <c r="G284" s="10" t="str">
        <f t="shared" si="9"/>
        <v>STAMP.EPSON LQ570+ 24 aghi, 80 col. 225 cps</v>
      </c>
      <c r="H284" s="10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398</v>
      </c>
      <c r="B285" s="1" t="s">
        <v>399</v>
      </c>
      <c r="C285" s="2">
        <v>918000</v>
      </c>
      <c r="D285" s="43">
        <f>C285/(1+IVA)</f>
        <v>765000</v>
      </c>
      <c r="E285" s="43">
        <f>D285*IVA</f>
        <v>153000</v>
      </c>
      <c r="F285" s="43" t="b">
        <f t="shared" si="8"/>
        <v>1</v>
      </c>
      <c r="G285" s="10" t="str">
        <f t="shared" si="9"/>
        <v>STAMP.EPSON LQ2070+ 24 aghi, 136 col. 225 cps</v>
      </c>
      <c r="H285" s="10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400</v>
      </c>
      <c r="B286" s="1" t="s">
        <v>401</v>
      </c>
      <c r="C286" s="2">
        <v>1265000</v>
      </c>
      <c r="D286" s="43">
        <f>C286/(1+IVA)</f>
        <v>1054166.6666666667</v>
      </c>
      <c r="E286" s="43">
        <f>D286*IVA</f>
        <v>210833.33333333337</v>
      </c>
      <c r="F286" s="43" t="b">
        <f t="shared" si="8"/>
        <v>1</v>
      </c>
      <c r="G286" s="10" t="str">
        <f t="shared" si="9"/>
        <v>STAMP.EPSON LQ 2170 24 aghi, 136 col. 440 cps</v>
      </c>
      <c r="H286" s="10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402</v>
      </c>
      <c r="B287" s="1" t="s">
        <v>403</v>
      </c>
      <c r="C287" s="2">
        <v>256000</v>
      </c>
      <c r="D287" s="43">
        <f>C287/(1+IVA)</f>
        <v>213333.33333333334</v>
      </c>
      <c r="E287" s="43">
        <f>D287*IVA</f>
        <v>42666.666666666672</v>
      </c>
      <c r="F287" s="43" t="b">
        <f t="shared" si="8"/>
        <v>1</v>
      </c>
      <c r="G287" s="10" t="str">
        <f t="shared" si="9"/>
        <v>STAMP.EPSON STYLUS 300COLOR Ink Jet A4,1ppm col.</v>
      </c>
      <c r="H287" s="10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404</v>
      </c>
      <c r="B288" s="1" t="s">
        <v>405</v>
      </c>
      <c r="C288" s="2">
        <v>371000</v>
      </c>
      <c r="D288" s="43">
        <f>C288/(1+IVA)</f>
        <v>309166.66666666669</v>
      </c>
      <c r="E288" s="43">
        <f>D288*IVA</f>
        <v>61833.333333333343</v>
      </c>
      <c r="F288" s="43" t="b">
        <f t="shared" si="8"/>
        <v>1</v>
      </c>
      <c r="G288" s="10" t="str">
        <f t="shared" si="9"/>
        <v>STAMP.EPSON STYLUS 400COLOR Ink Jet A4,3ppm col.</v>
      </c>
      <c r="H288" s="10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406</v>
      </c>
      <c r="B289" s="1" t="s">
        <v>407</v>
      </c>
      <c r="C289" s="2">
        <v>457000</v>
      </c>
      <c r="D289" s="43">
        <f>C289/(1+IVA)</f>
        <v>380833.33333333337</v>
      </c>
      <c r="E289" s="43">
        <f>D289*IVA</f>
        <v>76166.666666666672</v>
      </c>
      <c r="F289" s="43" t="b">
        <f t="shared" si="8"/>
        <v>1</v>
      </c>
      <c r="G289" s="10" t="str">
        <f t="shared" si="9"/>
        <v>STAMP.EPSON STYLUS 600COLOR Ink Jet A4,4ppm col.</v>
      </c>
      <c r="H289" s="10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408</v>
      </c>
      <c r="B290" s="1" t="s">
        <v>409</v>
      </c>
      <c r="C290" s="2">
        <v>642000</v>
      </c>
      <c r="D290" s="43">
        <f>C290/(1+IVA)</f>
        <v>535000</v>
      </c>
      <c r="E290" s="43">
        <f>D290*IVA</f>
        <v>107000</v>
      </c>
      <c r="F290" s="43" t="b">
        <f t="shared" si="8"/>
        <v>1</v>
      </c>
      <c r="G290" s="10" t="str">
        <f t="shared" si="9"/>
        <v>STAMP.EPSON STYLUS 800COLOR Ink Jet A4,7ppm col.</v>
      </c>
      <c r="H290" s="10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410</v>
      </c>
      <c r="B291" s="1" t="s">
        <v>411</v>
      </c>
      <c r="C291" s="2">
        <v>1571000</v>
      </c>
      <c r="D291" s="43">
        <f>C291/(1+IVA)</f>
        <v>1309166.6666666667</v>
      </c>
      <c r="E291" s="43">
        <f>D291*IVA</f>
        <v>261833.33333333337</v>
      </c>
      <c r="F291" s="43" t="b">
        <f t="shared" si="8"/>
        <v>1</v>
      </c>
      <c r="G291" s="10" t="str">
        <f t="shared" si="9"/>
        <v>STAMP.EPSON STYLUS 1520COLOR Ink Jet A2,800cps draft</v>
      </c>
      <c r="H291" s="10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412</v>
      </c>
      <c r="B292" s="1" t="s">
        <v>413</v>
      </c>
      <c r="C292" s="2">
        <v>756000</v>
      </c>
      <c r="D292" s="43">
        <f>C292/(1+IVA)</f>
        <v>630000</v>
      </c>
      <c r="E292" s="43">
        <f>D292*IVA</f>
        <v>126000</v>
      </c>
      <c r="F292" s="43" t="b">
        <f t="shared" si="8"/>
        <v>1</v>
      </c>
      <c r="G292" s="10" t="str">
        <f t="shared" si="9"/>
        <v>STAMP.EPSON STYLUS 1000 Ink Jet A3,250cps draft</v>
      </c>
      <c r="H292" s="10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414</v>
      </c>
      <c r="B293" s="1" t="s">
        <v>415</v>
      </c>
      <c r="C293" s="2">
        <v>1571000</v>
      </c>
      <c r="D293" s="43">
        <f>C293/(1+IVA)</f>
        <v>1309166.6666666667</v>
      </c>
      <c r="E293" s="43">
        <f>D293*IVA</f>
        <v>261833.33333333337</v>
      </c>
      <c r="F293" s="43" t="b">
        <f t="shared" si="8"/>
        <v>1</v>
      </c>
      <c r="G293" s="10" t="str">
        <f t="shared" si="9"/>
        <v>STAMP.EPSON STYLUS PRO XL+ Ink Jet A4/A3</v>
      </c>
      <c r="H293" s="10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416</v>
      </c>
      <c r="B294" s="1" t="s">
        <v>417</v>
      </c>
      <c r="C294" s="2">
        <v>2716000</v>
      </c>
      <c r="D294" s="43">
        <f>C294/(1+IVA)</f>
        <v>2263333.3333333335</v>
      </c>
      <c r="E294" s="43">
        <f>D294*IVA</f>
        <v>452666.66666666674</v>
      </c>
      <c r="F294" s="43" t="b">
        <f t="shared" si="8"/>
        <v>1</v>
      </c>
      <c r="G294" s="10" t="str">
        <f t="shared" si="9"/>
        <v xml:space="preserve">STAMP.EPSON STYLUS  3000 Ink Jet A2 800cpc 1440*720 dpi </v>
      </c>
      <c r="H294" s="10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418</v>
      </c>
      <c r="B295" s="1" t="s">
        <v>419</v>
      </c>
      <c r="C295" s="2">
        <v>640000</v>
      </c>
      <c r="D295" s="43">
        <f>C295/(1+IVA)</f>
        <v>533333.33333333337</v>
      </c>
      <c r="E295" s="43">
        <f>D295*IVA</f>
        <v>106666.66666666669</v>
      </c>
      <c r="F295" s="43" t="b">
        <f t="shared" si="8"/>
        <v>1</v>
      </c>
      <c r="G295" s="10" t="str">
        <f t="shared" si="9"/>
        <v xml:space="preserve">STAMP.EPSON STYLUS PHOTO Ink Jet A4 6 colori 2ppm </v>
      </c>
      <c r="H295" s="10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420</v>
      </c>
      <c r="B296" s="1" t="s">
        <v>421</v>
      </c>
      <c r="C296" s="2">
        <v>255000</v>
      </c>
      <c r="D296" s="43">
        <f>C296/(1+IVA)</f>
        <v>212500</v>
      </c>
      <c r="E296" s="43">
        <f>D296*IVA</f>
        <v>42500</v>
      </c>
      <c r="F296" s="43" t="b">
        <f t="shared" si="8"/>
        <v>1</v>
      </c>
      <c r="G296" s="10" t="str">
        <f t="shared" si="9"/>
        <v>STAMP. CANON BJ-250 COLOR Ink Jet A4, 1ppm col</v>
      </c>
      <c r="H296" s="10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422</v>
      </c>
      <c r="B297" s="1" t="s">
        <v>423</v>
      </c>
      <c r="C297" s="2">
        <v>413000</v>
      </c>
      <c r="D297" s="43">
        <f>C297/(1+IVA)</f>
        <v>344166.66666666669</v>
      </c>
      <c r="E297" s="43">
        <f>D297*IVA</f>
        <v>68833.333333333343</v>
      </c>
      <c r="F297" s="43" t="b">
        <f t="shared" si="8"/>
        <v>1</v>
      </c>
      <c r="G297" s="10" t="str">
        <f t="shared" si="9"/>
        <v>STAMP. CANON BJC-80 COLOR Ink jet A4, 2ppm col.</v>
      </c>
      <c r="H297" s="10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424</v>
      </c>
      <c r="B298" s="1" t="s">
        <v>425</v>
      </c>
      <c r="C298" s="2">
        <v>361000</v>
      </c>
      <c r="D298" s="43">
        <f>C298/(1+IVA)</f>
        <v>300833.33333333337</v>
      </c>
      <c r="E298" s="43">
        <f>D298*IVA</f>
        <v>60166.666666666679</v>
      </c>
      <c r="F298" s="43" t="b">
        <f t="shared" si="8"/>
        <v>1</v>
      </c>
      <c r="G298" s="10" t="str">
        <f t="shared" si="9"/>
        <v>STAMP. CANON BJC-4300 COLOR Ink Jet A4, 1ppm col.</v>
      </c>
      <c r="H298" s="10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426</v>
      </c>
      <c r="B299" s="1" t="s">
        <v>427</v>
      </c>
      <c r="C299" s="2">
        <v>544000</v>
      </c>
      <c r="D299" s="43">
        <f>C299/(1+IVA)</f>
        <v>453333.33333333337</v>
      </c>
      <c r="E299" s="43">
        <f>D299*IVA</f>
        <v>90666.666666666686</v>
      </c>
      <c r="F299" s="43" t="b">
        <f t="shared" si="8"/>
        <v>1</v>
      </c>
      <c r="G299" s="10" t="str">
        <f t="shared" si="9"/>
        <v>STAMP. CANON BJC-4550 COLOR Ink Jet A4/A3, 1 ppm</v>
      </c>
      <c r="H299" s="10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428</v>
      </c>
      <c r="B300" s="1" t="s">
        <v>429</v>
      </c>
      <c r="C300" s="2">
        <v>678000</v>
      </c>
      <c r="D300" s="43">
        <f>C300/(1+IVA)</f>
        <v>565000</v>
      </c>
      <c r="E300" s="43">
        <f>D300*IVA</f>
        <v>113000</v>
      </c>
      <c r="F300" s="43" t="b">
        <f t="shared" si="8"/>
        <v>1</v>
      </c>
      <c r="G300" s="10" t="str">
        <f t="shared" si="9"/>
        <v>STAMP. CANON BJC-4650 COLOR Ink Jet A4/A3, 4,5 ppm</v>
      </c>
      <c r="H300" s="10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430</v>
      </c>
      <c r="B301" s="1" t="s">
        <v>431</v>
      </c>
      <c r="C301" s="2">
        <v>1054000</v>
      </c>
      <c r="D301" s="43">
        <f>C301/(1+IVA)</f>
        <v>878333.33333333337</v>
      </c>
      <c r="E301" s="43">
        <f>D301*IVA</f>
        <v>175666.66666666669</v>
      </c>
      <c r="F301" s="43" t="b">
        <f t="shared" si="8"/>
        <v>1</v>
      </c>
      <c r="G301" s="10" t="str">
        <f t="shared" si="9"/>
        <v>STAMP. CANON BJC-5500 COLOR Ink Jet A3/A2 694cps</v>
      </c>
      <c r="H301" s="10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432</v>
      </c>
      <c r="B302" s="1" t="s">
        <v>433</v>
      </c>
      <c r="C302" s="2">
        <v>482000</v>
      </c>
      <c r="D302" s="43">
        <f>C302/(1+IVA)</f>
        <v>401666.66666666669</v>
      </c>
      <c r="E302" s="43">
        <f>D302*IVA</f>
        <v>80333.333333333343</v>
      </c>
      <c r="F302" s="43" t="b">
        <f t="shared" si="8"/>
        <v>1</v>
      </c>
      <c r="G302" s="10" t="str">
        <f t="shared" si="9"/>
        <v>STAMP. CANON BJC-620 COLOR Ink Jet A4, 300cps</v>
      </c>
      <c r="H302" s="10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434</v>
      </c>
      <c r="B303" s="1" t="s">
        <v>435</v>
      </c>
      <c r="C303" s="2">
        <v>722000</v>
      </c>
      <c r="D303" s="43">
        <f>C303/(1+IVA)</f>
        <v>601666.66666666674</v>
      </c>
      <c r="E303" s="43">
        <f>D303*IVA</f>
        <v>120333.33333333336</v>
      </c>
      <c r="F303" s="43" t="b">
        <f t="shared" si="8"/>
        <v>1</v>
      </c>
      <c r="G303" s="10" t="str">
        <f t="shared" si="9"/>
        <v>STAMP. CANON BJC-7000 COLOR Ink Jet A4,4,5ppm, 1200x600dpi</v>
      </c>
      <c r="H303" s="10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436</v>
      </c>
      <c r="B304" s="1" t="s">
        <v>437</v>
      </c>
      <c r="C304" s="2">
        <v>269000</v>
      </c>
      <c r="D304" s="43">
        <f>C304/(1+IVA)</f>
        <v>224166.66666666669</v>
      </c>
      <c r="E304" s="43">
        <f>D304*IVA</f>
        <v>44833.333333333343</v>
      </c>
      <c r="F304" s="43" t="b">
        <f t="shared" si="8"/>
        <v>1</v>
      </c>
      <c r="G304" s="10" t="str">
        <f t="shared" si="9"/>
        <v>STAMP. HP 400L Ink Jet A4, 3 ppm col.</v>
      </c>
      <c r="H304" s="10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438</v>
      </c>
      <c r="B305" s="1" t="s">
        <v>437</v>
      </c>
      <c r="C305" s="2">
        <v>371000</v>
      </c>
      <c r="D305" s="43">
        <f>C305/(1+IVA)</f>
        <v>309166.66666666669</v>
      </c>
      <c r="E305" s="43">
        <f>D305*IVA</f>
        <v>61833.333333333343</v>
      </c>
      <c r="F305" s="43" t="b">
        <f t="shared" si="8"/>
        <v>1</v>
      </c>
      <c r="G305" s="10" t="str">
        <f t="shared" si="9"/>
        <v>STAMP. HP 670 Ink Jet A4, 3 ppm col.</v>
      </c>
      <c r="H305" s="10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439</v>
      </c>
      <c r="B306" s="1" t="s">
        <v>440</v>
      </c>
      <c r="C306" s="2">
        <v>462000</v>
      </c>
      <c r="D306" s="43">
        <f>C306/(1+IVA)</f>
        <v>385000</v>
      </c>
      <c r="E306" s="43">
        <f>D306*IVA</f>
        <v>77000</v>
      </c>
      <c r="F306" s="43" t="b">
        <f t="shared" si="8"/>
        <v>1</v>
      </c>
      <c r="G306" s="10" t="str">
        <f t="shared" si="9"/>
        <v>STAMP. HP 690+ Ink Jet A4,  5 ppm col.</v>
      </c>
      <c r="H306" s="10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441</v>
      </c>
      <c r="B307" s="1" t="s">
        <v>442</v>
      </c>
      <c r="C307" s="2">
        <v>541000</v>
      </c>
      <c r="D307" s="43">
        <f>C307/(1+IVA)</f>
        <v>450833.33333333337</v>
      </c>
      <c r="E307" s="43">
        <f>D307*IVA</f>
        <v>90166.666666666686</v>
      </c>
      <c r="F307" s="43" t="b">
        <f t="shared" si="8"/>
        <v>1</v>
      </c>
      <c r="G307" s="10" t="str">
        <f t="shared" si="9"/>
        <v>STAMP. HP 720C Ink Jet A4,  7 ppm col.</v>
      </c>
      <c r="H307" s="10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443</v>
      </c>
      <c r="B308" s="1" t="s">
        <v>444</v>
      </c>
      <c r="C308" s="2">
        <v>648000</v>
      </c>
      <c r="D308" s="43">
        <f>C308/(1+IVA)</f>
        <v>540000</v>
      </c>
      <c r="E308" s="43">
        <f>D308*IVA</f>
        <v>108000</v>
      </c>
      <c r="F308" s="43" t="b">
        <f t="shared" si="8"/>
        <v>1</v>
      </c>
      <c r="G308" s="10" t="str">
        <f t="shared" si="9"/>
        <v>STAMP. HP 870 CXI Ink Jet A4,  8 ppm col.</v>
      </c>
      <c r="H308" s="10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445</v>
      </c>
      <c r="B309" s="1" t="s">
        <v>446</v>
      </c>
      <c r="C309" s="2">
        <v>644000</v>
      </c>
      <c r="D309" s="43">
        <f>C309/(1+IVA)</f>
        <v>536666.66666666674</v>
      </c>
      <c r="E309" s="43">
        <f>D309*IVA</f>
        <v>107333.33333333336</v>
      </c>
      <c r="F309" s="43" t="b">
        <f t="shared" si="8"/>
        <v>1</v>
      </c>
      <c r="G309" s="10" t="str">
        <f t="shared" si="9"/>
        <v>STAMP. HP 890C Ink Jet A4,  9 ppm col.</v>
      </c>
      <c r="H309" s="10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447</v>
      </c>
      <c r="B310" s="1" t="s">
        <v>448</v>
      </c>
      <c r="C310" s="2">
        <v>902000</v>
      </c>
      <c r="D310" s="43">
        <f>C310/(1+IVA)</f>
        <v>751666.66666666674</v>
      </c>
      <c r="E310" s="43">
        <f>D310*IVA</f>
        <v>150333.33333333334</v>
      </c>
      <c r="F310" s="43" t="b">
        <f t="shared" si="8"/>
        <v>1</v>
      </c>
      <c r="G310" s="10" t="str">
        <f t="shared" si="9"/>
        <v>STAMP. HP 1100C Ink Jet A3/A4,  6 ppm col., 2Mb</v>
      </c>
      <c r="H310" s="10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449</v>
      </c>
      <c r="B311" s="1" t="s">
        <v>450</v>
      </c>
      <c r="C311" s="2">
        <v>722000</v>
      </c>
      <c r="D311" s="43">
        <f>C311/(1+IVA)</f>
        <v>601666.66666666674</v>
      </c>
      <c r="E311" s="43">
        <f>D311*IVA</f>
        <v>120333.33333333336</v>
      </c>
      <c r="F311" s="43" t="b">
        <f t="shared" si="8"/>
        <v>1</v>
      </c>
      <c r="G311" s="10" t="str">
        <f t="shared" si="9"/>
        <v>STAMP. HP 6L Laser, A4 600dpi, 6ppm</v>
      </c>
      <c r="H311" s="10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451</v>
      </c>
      <c r="B312" s="1" t="s">
        <v>450</v>
      </c>
      <c r="C312" s="2">
        <v>1457000</v>
      </c>
      <c r="D312" s="43">
        <f>C312/(1+IVA)</f>
        <v>1214166.6666666667</v>
      </c>
      <c r="E312" s="43">
        <f>D312*IVA</f>
        <v>242833.33333333337</v>
      </c>
      <c r="F312" s="43" t="b">
        <f t="shared" si="8"/>
        <v>1</v>
      </c>
      <c r="G312" s="10" t="str">
        <f t="shared" si="9"/>
        <v>STAMP. HP 6P Laser, A4 600dpi, 6ppm</v>
      </c>
      <c r="H312" s="10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452</v>
      </c>
      <c r="B313" s="1" t="s">
        <v>453</v>
      </c>
      <c r="C313" s="2">
        <v>1786000</v>
      </c>
      <c r="D313" s="43">
        <f>C313/(1+IVA)</f>
        <v>1488333.3333333335</v>
      </c>
      <c r="E313" s="43">
        <f>D313*IVA</f>
        <v>297666.66666666669</v>
      </c>
      <c r="F313" s="43" t="b">
        <f t="shared" si="8"/>
        <v>1</v>
      </c>
      <c r="G313" s="10" t="str">
        <f t="shared" si="9"/>
        <v>STAMP. HP 6MP Laser, A4 600dpi, 8ppm, 3Mb</v>
      </c>
      <c r="H313" s="10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454</v>
      </c>
      <c r="B314" s="1"/>
      <c r="C314" s="2"/>
      <c r="D314" s="43">
        <f>C314/(1+IVA)</f>
        <v>0</v>
      </c>
      <c r="E314" s="43">
        <f>D314*IVA</f>
        <v>0</v>
      </c>
      <c r="F314" s="43" t="b">
        <f t="shared" si="8"/>
        <v>1</v>
      </c>
      <c r="G314" s="10" t="str">
        <f t="shared" si="9"/>
        <v xml:space="preserve">CABINATI  </v>
      </c>
      <c r="H314" s="10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455</v>
      </c>
      <c r="B315" s="1" t="s">
        <v>456</v>
      </c>
      <c r="C315" s="2">
        <v>85000</v>
      </c>
      <c r="D315" s="43">
        <f>C315/(1+IVA)</f>
        <v>70833.333333333343</v>
      </c>
      <c r="E315" s="43">
        <f>D315*IVA</f>
        <v>14166.66666666667</v>
      </c>
      <c r="F315" s="43" t="b">
        <f t="shared" si="8"/>
        <v>1</v>
      </c>
      <c r="G315" s="10" t="str">
        <f t="shared" si="9"/>
        <v>CASE DESKTOP   CE CK 131-6 P/S 200W</v>
      </c>
      <c r="H315" s="10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457</v>
      </c>
      <c r="B316" s="1" t="s">
        <v>456</v>
      </c>
      <c r="C316" s="2">
        <v>84000</v>
      </c>
      <c r="D316" s="43">
        <f>C316/(1+IVA)</f>
        <v>70000</v>
      </c>
      <c r="E316" s="43">
        <f>D316*IVA</f>
        <v>14000</v>
      </c>
      <c r="F316" s="43" t="b">
        <f t="shared" si="8"/>
        <v>1</v>
      </c>
      <c r="G316" s="10" t="str">
        <f t="shared" si="9"/>
        <v>CASE MINITOWER CE CK 136-1 P/S 200W</v>
      </c>
      <c r="H316" s="10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458</v>
      </c>
      <c r="B317" s="1" t="s">
        <v>459</v>
      </c>
      <c r="C317" s="2">
        <v>115000</v>
      </c>
      <c r="D317" s="43">
        <f>C317/(1+IVA)</f>
        <v>95833.333333333343</v>
      </c>
      <c r="E317" s="43">
        <f>D317*IVA</f>
        <v>19166.666666666668</v>
      </c>
      <c r="F317" s="43" t="b">
        <f t="shared" si="8"/>
        <v>1</v>
      </c>
      <c r="G317" s="10" t="str">
        <f t="shared" si="9"/>
        <v xml:space="preserve">CASE MIDITOWER CE CK 135-1 P/S 230W </v>
      </c>
      <c r="H317" s="10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460</v>
      </c>
      <c r="B318" s="1" t="s">
        <v>459</v>
      </c>
      <c r="C318" s="2">
        <v>152000</v>
      </c>
      <c r="D318" s="43">
        <f>C318/(1+IVA)</f>
        <v>126666.66666666667</v>
      </c>
      <c r="E318" s="43">
        <f>D318*IVA</f>
        <v>25333.333333333336</v>
      </c>
      <c r="F318" s="43" t="b">
        <f t="shared" si="8"/>
        <v>1</v>
      </c>
      <c r="G318" s="10" t="str">
        <f t="shared" si="9"/>
        <v xml:space="preserve">CASE BIG TOWER CE   CK139-1 P/S 230W </v>
      </c>
      <c r="H318" s="10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461</v>
      </c>
      <c r="B319" s="1" t="s">
        <v>456</v>
      </c>
      <c r="C319" s="2">
        <v>82000</v>
      </c>
      <c r="D319" s="43">
        <f>C319/(1+IVA)</f>
        <v>68333.333333333343</v>
      </c>
      <c r="E319" s="43">
        <f>D319*IVA</f>
        <v>13666.66666666667</v>
      </c>
      <c r="F319" s="43" t="b">
        <f t="shared" si="8"/>
        <v>1</v>
      </c>
      <c r="G319" s="10" t="str">
        <f t="shared" si="9"/>
        <v>CASE DESKTOP CE CK 131-8 P/S 200W</v>
      </c>
      <c r="H319" s="10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462</v>
      </c>
      <c r="B320" s="1" t="s">
        <v>456</v>
      </c>
      <c r="C320" s="2">
        <v>84000</v>
      </c>
      <c r="D320" s="43">
        <f>C320/(1+IVA)</f>
        <v>70000</v>
      </c>
      <c r="E320" s="43">
        <f>D320*IVA</f>
        <v>14000</v>
      </c>
      <c r="F320" s="43" t="b">
        <f t="shared" si="8"/>
        <v>1</v>
      </c>
      <c r="G320" s="10" t="str">
        <f t="shared" si="9"/>
        <v>CASE SUB-MIDITOWER CE  CK 132-3 P/S 200W</v>
      </c>
      <c r="H320" s="10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463</v>
      </c>
      <c r="B321" s="1" t="s">
        <v>464</v>
      </c>
      <c r="C321" s="2">
        <v>115000</v>
      </c>
      <c r="D321" s="43">
        <f>C321/(1+IVA)</f>
        <v>95833.333333333343</v>
      </c>
      <c r="E321" s="43">
        <f>D321*IVA</f>
        <v>19166.666666666668</v>
      </c>
      <c r="F321" s="43" t="b">
        <f t="shared" si="8"/>
        <v>1</v>
      </c>
      <c r="G321" s="10" t="str">
        <f t="shared" si="9"/>
        <v>CASE  MIDITOWER CE  CK 135-2 P/S 230W</v>
      </c>
      <c r="H321" s="10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465</v>
      </c>
      <c r="B322" s="1" t="s">
        <v>464</v>
      </c>
      <c r="C322" s="2">
        <v>153000</v>
      </c>
      <c r="D322" s="43">
        <f>C322/(1+IVA)</f>
        <v>127500</v>
      </c>
      <c r="E322" s="43">
        <f>D322*IVA</f>
        <v>25500</v>
      </c>
      <c r="F322" s="43" t="b">
        <f t="shared" si="8"/>
        <v>1</v>
      </c>
      <c r="G322" s="10" t="str">
        <f t="shared" si="9"/>
        <v>CASE TOWER CE CK 139-2 P/S 230W</v>
      </c>
      <c r="H322" s="10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466</v>
      </c>
      <c r="B323" s="1" t="s">
        <v>464</v>
      </c>
      <c r="C323" s="2">
        <v>80000</v>
      </c>
      <c r="D323" s="43">
        <f>C323/(1+IVA)</f>
        <v>66666.666666666672</v>
      </c>
      <c r="E323" s="43">
        <f>D323*IVA</f>
        <v>13333.333333333336</v>
      </c>
      <c r="F323" s="43" t="b">
        <f t="shared" ref="F323:F337" si="10">E323+D323=C323</f>
        <v>1</v>
      </c>
      <c r="G323" s="10" t="str">
        <f t="shared" ref="G323:G337" si="11">_xlfn.CONCAT(A323," ",B323)</f>
        <v>CASE MIDITOWER BC VIP 432 P/S 230W</v>
      </c>
      <c r="H323" s="10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467</v>
      </c>
      <c r="B324" s="1" t="s">
        <v>464</v>
      </c>
      <c r="C324" s="2">
        <v>102000</v>
      </c>
      <c r="D324" s="43">
        <f>C324/(1+IVA)</f>
        <v>85000</v>
      </c>
      <c r="E324" s="43">
        <f>D324*IVA</f>
        <v>17000</v>
      </c>
      <c r="F324" s="43" t="b">
        <f t="shared" si="10"/>
        <v>1</v>
      </c>
      <c r="G324" s="10" t="str">
        <f t="shared" si="11"/>
        <v>CASE TOWER BC VIP 730 P/S 230W</v>
      </c>
      <c r="H324" s="10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468</v>
      </c>
      <c r="B325" s="1"/>
      <c r="C325" s="2"/>
      <c r="D325" s="43">
        <f>C325/(1+IVA)</f>
        <v>0</v>
      </c>
      <c r="E325" s="43">
        <f>D325*IVA</f>
        <v>0</v>
      </c>
      <c r="F325" s="43" t="b">
        <f t="shared" si="10"/>
        <v>1</v>
      </c>
      <c r="G325" s="10" t="str">
        <f t="shared" si="11"/>
        <v xml:space="preserve">GRUPPI DI CONTINUITA' </v>
      </c>
      <c r="H325" s="10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469</v>
      </c>
      <c r="B326" s="1" t="s">
        <v>470</v>
      </c>
      <c r="C326" s="2">
        <v>198000</v>
      </c>
      <c r="D326" s="43">
        <f>C326/(1+IVA)</f>
        <v>165000</v>
      </c>
      <c r="E326" s="43">
        <f>D326*IVA</f>
        <v>33000</v>
      </c>
      <c r="F326" s="43" t="b">
        <f t="shared" si="10"/>
        <v>1</v>
      </c>
      <c r="G326" s="10" t="str">
        <f t="shared" si="11"/>
        <v>GR.CONT.REVOLUTION E300  STAND- BY</v>
      </c>
      <c r="H326" s="10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471</v>
      </c>
      <c r="B327" s="1" t="s">
        <v>470</v>
      </c>
      <c r="C327" s="2">
        <v>233000</v>
      </c>
      <c r="D327" s="43">
        <f>C327/(1+IVA)</f>
        <v>194166.66666666669</v>
      </c>
      <c r="E327" s="43">
        <f>D327*IVA</f>
        <v>38833.333333333336</v>
      </c>
      <c r="F327" s="43" t="b">
        <f t="shared" si="10"/>
        <v>1</v>
      </c>
      <c r="G327" s="10" t="str">
        <f t="shared" si="11"/>
        <v>GR.CONT.REVOLUTION F450 STAND- BY</v>
      </c>
      <c r="H327" s="10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472</v>
      </c>
      <c r="B328" s="1" t="s">
        <v>470</v>
      </c>
      <c r="C328" s="2">
        <v>279000</v>
      </c>
      <c r="D328" s="43">
        <f>C328/(1+IVA)</f>
        <v>232500</v>
      </c>
      <c r="E328" s="43">
        <f>D328*IVA</f>
        <v>46500</v>
      </c>
      <c r="F328" s="43" t="b">
        <f t="shared" si="10"/>
        <v>1</v>
      </c>
      <c r="G328" s="10" t="str">
        <f t="shared" si="11"/>
        <v>GR.CONT.REVOLUTION L600 STAND- BY</v>
      </c>
      <c r="H328" s="10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473</v>
      </c>
      <c r="B329" s="1" t="s">
        <v>474</v>
      </c>
      <c r="C329" s="2">
        <v>298000</v>
      </c>
      <c r="D329" s="43">
        <f>C329/(1+IVA)</f>
        <v>248333.33333333334</v>
      </c>
      <c r="E329" s="43">
        <f>D329*IVA</f>
        <v>49666.666666666672</v>
      </c>
      <c r="F329" s="43" t="b">
        <f t="shared" si="10"/>
        <v>1</v>
      </c>
      <c r="G329" s="10" t="str">
        <f t="shared" si="11"/>
        <v>GR.CONT.POWER PRO 600 LINE INTERACTIVE</v>
      </c>
      <c r="H329" s="10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475</v>
      </c>
      <c r="B330" s="1" t="s">
        <v>474</v>
      </c>
      <c r="C330" s="2">
        <v>478000</v>
      </c>
      <c r="D330" s="43">
        <f>C330/(1+IVA)</f>
        <v>398333.33333333337</v>
      </c>
      <c r="E330" s="43">
        <f>D330*IVA</f>
        <v>79666.666666666686</v>
      </c>
      <c r="F330" s="43" t="b">
        <f t="shared" si="10"/>
        <v>1</v>
      </c>
      <c r="G330" s="10" t="str">
        <f t="shared" si="11"/>
        <v>GR.CONT.POWER PRO 750 LINE INTERACTIVE</v>
      </c>
      <c r="H330" s="10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476</v>
      </c>
      <c r="B331" s="1" t="s">
        <v>474</v>
      </c>
      <c r="C331" s="2">
        <v>626000</v>
      </c>
      <c r="D331" s="43">
        <f>C331/(1+IVA)</f>
        <v>521666.66666666669</v>
      </c>
      <c r="E331" s="43">
        <f>D331*IVA</f>
        <v>104333.33333333334</v>
      </c>
      <c r="F331" s="43" t="b">
        <f t="shared" si="10"/>
        <v>1</v>
      </c>
      <c r="G331" s="10" t="str">
        <f t="shared" si="11"/>
        <v>GR.CONT.POWER PRO 900 LINE INTERACTIVE</v>
      </c>
      <c r="H331" s="10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477</v>
      </c>
      <c r="B332" s="1" t="s">
        <v>474</v>
      </c>
      <c r="C332" s="2">
        <v>757000</v>
      </c>
      <c r="D332" s="43">
        <f>C332/(1+IVA)</f>
        <v>630833.33333333337</v>
      </c>
      <c r="E332" s="43">
        <f>D332*IVA</f>
        <v>126166.66666666669</v>
      </c>
      <c r="F332" s="43" t="b">
        <f t="shared" si="10"/>
        <v>1</v>
      </c>
      <c r="G332" s="10" t="str">
        <f t="shared" si="11"/>
        <v>GR.CONT.POWER PRO 1000 LINE INTERACTIVE</v>
      </c>
      <c r="H332" s="10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478</v>
      </c>
      <c r="B333" s="1" t="s">
        <v>474</v>
      </c>
      <c r="C333" s="2">
        <v>1128000</v>
      </c>
      <c r="D333" s="43">
        <f>C333/(1+IVA)</f>
        <v>940000</v>
      </c>
      <c r="E333" s="43">
        <f>D333*IVA</f>
        <v>188000</v>
      </c>
      <c r="F333" s="43" t="b">
        <f t="shared" si="10"/>
        <v>1</v>
      </c>
      <c r="G333" s="10" t="str">
        <f t="shared" si="11"/>
        <v>GR.CONT.POWER PRO 1600 LINE INTERACTIVE</v>
      </c>
      <c r="H333" s="10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479</v>
      </c>
      <c r="B334" s="1" t="s">
        <v>474</v>
      </c>
      <c r="C334" s="2">
        <v>1527000</v>
      </c>
      <c r="D334" s="43">
        <f>C334/(1+IVA)</f>
        <v>1272500</v>
      </c>
      <c r="E334" s="43">
        <f>D334*IVA</f>
        <v>254500</v>
      </c>
      <c r="F334" s="43" t="b">
        <f t="shared" si="10"/>
        <v>1</v>
      </c>
      <c r="G334" s="10" t="str">
        <f t="shared" si="11"/>
        <v>GR.CONT.POWER PRO 2400 LINE INTERACTIVE</v>
      </c>
      <c r="H334" s="10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480</v>
      </c>
      <c r="B335" s="1" t="s">
        <v>481</v>
      </c>
      <c r="C335" s="2">
        <v>4134000</v>
      </c>
      <c r="D335" s="43">
        <f>C335/(1+IVA)</f>
        <v>3445000</v>
      </c>
      <c r="E335" s="43">
        <f>D335*IVA</f>
        <v>689000</v>
      </c>
      <c r="F335" s="43" t="b">
        <f t="shared" si="10"/>
        <v>1</v>
      </c>
      <c r="G335" s="10" t="str">
        <f t="shared" si="11"/>
        <v>GR.CONT.POWERSAVE 4000 ON-LINE</v>
      </c>
      <c r="H335" s="10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482</v>
      </c>
      <c r="B336" s="1" t="s">
        <v>481</v>
      </c>
      <c r="C336" s="2">
        <v>6850000</v>
      </c>
      <c r="D336" s="43">
        <f>C336/(1+IVA)</f>
        <v>5708333.333333334</v>
      </c>
      <c r="E336" s="43">
        <f>D336*IVA</f>
        <v>1141666.6666666667</v>
      </c>
      <c r="F336" s="43" t="b">
        <f t="shared" si="10"/>
        <v>1</v>
      </c>
      <c r="G336" s="10" t="str">
        <f t="shared" si="11"/>
        <v>GR.CONT.POWERSAVE 7500 ON-LINE</v>
      </c>
      <c r="H336" s="10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483</v>
      </c>
      <c r="B337" s="1" t="s">
        <v>481</v>
      </c>
      <c r="C337" s="2">
        <v>11712000</v>
      </c>
      <c r="D337" s="43">
        <f>C337/(1+IVA)</f>
        <v>9760000</v>
      </c>
      <c r="E337" s="43">
        <f>D337*IVA</f>
        <v>1952000</v>
      </c>
      <c r="F337" s="43" t="b">
        <f t="shared" si="10"/>
        <v>1</v>
      </c>
      <c r="G337" s="10" t="str">
        <f t="shared" si="11"/>
        <v>GR.CONT.POWERSAVE 12500 ON-LINE</v>
      </c>
      <c r="H337" s="10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2"/>
      <c r="D338" s="43"/>
      <c r="E338" s="43"/>
      <c r="F338" s="43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2"/>
      <c r="D339" s="43"/>
      <c r="E339" s="43"/>
      <c r="F339" s="43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2"/>
      <c r="D340" s="43"/>
      <c r="E340" s="43"/>
      <c r="F340" s="43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2"/>
      <c r="D341" s="43"/>
      <c r="E341" s="43"/>
      <c r="F341" s="43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2"/>
      <c r="D342" s="43"/>
      <c r="E342" s="43"/>
      <c r="F342" s="43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2"/>
      <c r="D343" s="43"/>
      <c r="E343" s="43"/>
      <c r="F343" s="43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2"/>
      <c r="D344" s="43"/>
      <c r="E344" s="43"/>
      <c r="F344" s="43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2"/>
      <c r="D345" s="43"/>
      <c r="E345" s="43"/>
      <c r="F345" s="43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2"/>
      <c r="D346" s="43"/>
      <c r="E346" s="43"/>
      <c r="F346" s="43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2"/>
      <c r="D347" s="43"/>
      <c r="E347" s="43"/>
      <c r="F347" s="43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2"/>
      <c r="D348" s="43"/>
      <c r="E348" s="43"/>
      <c r="F348" s="43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2"/>
      <c r="D349" s="43"/>
      <c r="E349" s="43"/>
      <c r="F349" s="43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2"/>
      <c r="D350" s="43"/>
      <c r="E350" s="43"/>
      <c r="F350" s="43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2"/>
      <c r="D351" s="43"/>
      <c r="E351" s="43"/>
      <c r="F351" s="43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2"/>
      <c r="D352" s="43"/>
      <c r="E352" s="43"/>
      <c r="F352" s="43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2"/>
      <c r="D353" s="43"/>
      <c r="E353" s="43"/>
      <c r="F353" s="43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2"/>
      <c r="D354" s="43"/>
      <c r="E354" s="43"/>
      <c r="F354" s="43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2"/>
      <c r="D355" s="43"/>
      <c r="E355" s="43"/>
      <c r="F355" s="43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2"/>
      <c r="D356" s="43"/>
      <c r="E356" s="43"/>
      <c r="F356" s="43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2"/>
      <c r="D357" s="43"/>
      <c r="E357" s="43"/>
      <c r="F357" s="43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2"/>
      <c r="D358" s="43"/>
      <c r="E358" s="43"/>
      <c r="F358" s="43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2"/>
      <c r="D359" s="43"/>
      <c r="E359" s="43"/>
      <c r="F359" s="43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2"/>
      <c r="D360" s="43"/>
      <c r="E360" s="43"/>
      <c r="F360" s="43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2"/>
      <c r="D361" s="43"/>
      <c r="E361" s="43"/>
      <c r="F361" s="43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2"/>
      <c r="D362" s="43"/>
      <c r="E362" s="43"/>
      <c r="F362" s="43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2"/>
      <c r="D363" s="43"/>
      <c r="E363" s="43"/>
      <c r="F363" s="43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2"/>
      <c r="D364" s="43"/>
      <c r="E364" s="43"/>
      <c r="F364" s="43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2"/>
      <c r="D365" s="43"/>
      <c r="E365" s="43"/>
      <c r="F365" s="43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2"/>
      <c r="D366" s="43"/>
      <c r="E366" s="43"/>
      <c r="F366" s="43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2"/>
      <c r="D367" s="43"/>
      <c r="E367" s="43"/>
      <c r="F367" s="43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2"/>
      <c r="D368" s="43"/>
      <c r="E368" s="43"/>
      <c r="F368" s="43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2"/>
      <c r="D369" s="43"/>
      <c r="E369" s="43"/>
      <c r="F369" s="43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2"/>
      <c r="D370" s="43"/>
      <c r="E370" s="43"/>
      <c r="F370" s="43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2"/>
      <c r="D371" s="43"/>
      <c r="E371" s="43"/>
      <c r="F371" s="43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2"/>
      <c r="D372" s="43"/>
      <c r="E372" s="43"/>
      <c r="F372" s="43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2"/>
      <c r="D373" s="43"/>
      <c r="E373" s="43"/>
      <c r="F373" s="43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2"/>
      <c r="D374" s="43"/>
      <c r="E374" s="43"/>
      <c r="F374" s="43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2"/>
      <c r="D375" s="43"/>
      <c r="E375" s="43"/>
      <c r="F375" s="43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2"/>
      <c r="D376" s="43"/>
      <c r="E376" s="43"/>
      <c r="F376" s="43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2"/>
      <c r="D377" s="43"/>
      <c r="E377" s="43"/>
      <c r="F377" s="43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2"/>
      <c r="D378" s="43"/>
      <c r="E378" s="43"/>
      <c r="F378" s="43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2"/>
      <c r="D379" s="43"/>
      <c r="E379" s="43"/>
      <c r="F379" s="43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2"/>
      <c r="D380" s="43"/>
      <c r="E380" s="43"/>
      <c r="F380" s="43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2"/>
      <c r="D381" s="43"/>
      <c r="E381" s="43"/>
      <c r="F381" s="43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2"/>
      <c r="D382" s="43"/>
      <c r="E382" s="43"/>
      <c r="F382" s="43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2"/>
      <c r="D383" s="43"/>
      <c r="E383" s="43"/>
      <c r="F383" s="43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2"/>
      <c r="D384" s="43"/>
      <c r="E384" s="43"/>
      <c r="F384" s="43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2"/>
      <c r="D385" s="43"/>
      <c r="E385" s="43"/>
      <c r="F385" s="43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2"/>
      <c r="D386" s="43"/>
      <c r="E386" s="43"/>
      <c r="F386" s="43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2"/>
      <c r="D387" s="43"/>
      <c r="E387" s="43"/>
      <c r="F387" s="43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2"/>
      <c r="D388" s="43"/>
      <c r="E388" s="43"/>
      <c r="F388" s="43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2"/>
      <c r="D389" s="43"/>
      <c r="E389" s="43"/>
      <c r="F389" s="43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2"/>
      <c r="D390" s="43"/>
      <c r="E390" s="43"/>
      <c r="F390" s="43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2"/>
      <c r="D391" s="43"/>
      <c r="E391" s="43"/>
      <c r="F391" s="43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2"/>
      <c r="D392" s="43"/>
      <c r="E392" s="43"/>
      <c r="F392" s="43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2"/>
      <c r="D393" s="43"/>
      <c r="E393" s="43"/>
      <c r="F393" s="43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2"/>
      <c r="D394" s="43"/>
      <c r="E394" s="43"/>
      <c r="F394" s="43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2"/>
      <c r="D395" s="43"/>
      <c r="E395" s="43"/>
      <c r="F395" s="43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2"/>
      <c r="D396" s="43"/>
      <c r="E396" s="43"/>
      <c r="F396" s="43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2"/>
      <c r="D397" s="43"/>
      <c r="E397" s="43"/>
      <c r="F397" s="43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2"/>
      <c r="D398" s="43"/>
      <c r="E398" s="43"/>
      <c r="F398" s="43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2"/>
      <c r="D399" s="43"/>
      <c r="E399" s="43"/>
      <c r="F399" s="43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2"/>
      <c r="D400" s="43"/>
      <c r="E400" s="43"/>
      <c r="F400" s="43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2"/>
      <c r="D401" s="43"/>
      <c r="E401" s="43"/>
      <c r="F401" s="43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2"/>
      <c r="D402" s="43"/>
      <c r="E402" s="43"/>
      <c r="F402" s="43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2"/>
      <c r="D403" s="43"/>
      <c r="E403" s="43"/>
      <c r="F403" s="43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2"/>
      <c r="D404" s="43"/>
      <c r="E404" s="43"/>
      <c r="F404" s="43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2"/>
      <c r="D405" s="43"/>
      <c r="E405" s="43"/>
      <c r="F405" s="43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2"/>
      <c r="D406" s="43"/>
      <c r="E406" s="43"/>
      <c r="F406" s="43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2"/>
      <c r="D407" s="43"/>
      <c r="E407" s="43"/>
      <c r="F407" s="43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2"/>
      <c r="D408" s="43"/>
      <c r="E408" s="43"/>
      <c r="F408" s="43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2"/>
      <c r="D409" s="43"/>
      <c r="E409" s="43"/>
      <c r="F409" s="43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2"/>
      <c r="D410" s="43"/>
      <c r="E410" s="43"/>
      <c r="F410" s="43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2"/>
      <c r="D411" s="43"/>
      <c r="E411" s="43"/>
      <c r="F411" s="43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2"/>
      <c r="D412" s="43"/>
      <c r="E412" s="43"/>
      <c r="F412" s="43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2"/>
      <c r="D413" s="43"/>
      <c r="E413" s="43"/>
      <c r="F413" s="43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2"/>
      <c r="D414" s="43"/>
      <c r="E414" s="43"/>
      <c r="F414" s="43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2"/>
      <c r="D415" s="43"/>
      <c r="E415" s="43"/>
      <c r="F415" s="43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2"/>
      <c r="D416" s="43"/>
      <c r="E416" s="43"/>
      <c r="F416" s="43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2"/>
      <c r="D417" s="43"/>
      <c r="E417" s="43"/>
      <c r="F417" s="43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2"/>
      <c r="D418" s="43"/>
      <c r="E418" s="43"/>
      <c r="F418" s="43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2"/>
      <c r="D419" s="43"/>
      <c r="E419" s="43"/>
      <c r="F419" s="43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2"/>
      <c r="D420" s="43"/>
      <c r="E420" s="43"/>
      <c r="F420" s="43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2"/>
      <c r="D421" s="43"/>
      <c r="E421" s="43"/>
      <c r="F421" s="43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2"/>
      <c r="D422" s="43"/>
      <c r="E422" s="43"/>
      <c r="F422" s="43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2"/>
      <c r="D423" s="43"/>
      <c r="E423" s="43"/>
      <c r="F423" s="43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2"/>
      <c r="D424" s="43"/>
      <c r="E424" s="43"/>
      <c r="F424" s="43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2"/>
      <c r="D425" s="43"/>
      <c r="E425" s="43"/>
      <c r="F425" s="43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2"/>
      <c r="D426" s="43"/>
      <c r="E426" s="43"/>
      <c r="F426" s="43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2"/>
      <c r="D427" s="43"/>
      <c r="E427" s="43"/>
      <c r="F427" s="43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2"/>
      <c r="D428" s="43"/>
      <c r="E428" s="43"/>
      <c r="F428" s="43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2"/>
      <c r="D429" s="43"/>
      <c r="E429" s="43"/>
      <c r="F429" s="43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2"/>
      <c r="D430" s="43"/>
      <c r="E430" s="43"/>
      <c r="F430" s="43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2"/>
      <c r="D431" s="43"/>
      <c r="E431" s="43"/>
      <c r="F431" s="43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2"/>
      <c r="D432" s="43"/>
      <c r="E432" s="43"/>
      <c r="F432" s="43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2"/>
      <c r="D433" s="43"/>
      <c r="E433" s="43"/>
      <c r="F433" s="43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2"/>
      <c r="D434" s="43"/>
      <c r="E434" s="43"/>
      <c r="F434" s="43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2"/>
      <c r="D435" s="43"/>
      <c r="E435" s="43"/>
      <c r="F435" s="43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2"/>
      <c r="D436" s="43"/>
      <c r="E436" s="43"/>
      <c r="F436" s="43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2"/>
      <c r="D437" s="43"/>
      <c r="E437" s="43"/>
      <c r="F437" s="43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2"/>
      <c r="D438" s="43"/>
      <c r="E438" s="43"/>
      <c r="F438" s="43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2"/>
      <c r="D439" s="43"/>
      <c r="E439" s="43"/>
      <c r="F439" s="43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2"/>
      <c r="D440" s="43"/>
      <c r="E440" s="43"/>
      <c r="F440" s="43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2"/>
      <c r="D441" s="43"/>
      <c r="E441" s="43"/>
      <c r="F441" s="43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2"/>
      <c r="D442" s="43"/>
      <c r="E442" s="43"/>
      <c r="F442" s="43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2"/>
      <c r="D443" s="43"/>
      <c r="E443" s="43"/>
      <c r="F443" s="43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2"/>
      <c r="D444" s="43"/>
      <c r="E444" s="43"/>
      <c r="F444" s="43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2"/>
      <c r="D445" s="43"/>
      <c r="E445" s="43"/>
      <c r="F445" s="43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2"/>
      <c r="D446" s="43"/>
      <c r="E446" s="43"/>
      <c r="F446" s="43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2"/>
      <c r="D447" s="43"/>
      <c r="E447" s="43"/>
      <c r="F447" s="43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2"/>
      <c r="D448" s="43"/>
      <c r="E448" s="43"/>
      <c r="F448" s="43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2"/>
      <c r="D449" s="43"/>
      <c r="E449" s="43"/>
      <c r="F449" s="43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2"/>
      <c r="D450" s="43"/>
      <c r="E450" s="43"/>
      <c r="F450" s="43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2"/>
      <c r="D451" s="43"/>
      <c r="E451" s="43"/>
      <c r="F451" s="43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2"/>
      <c r="D452" s="43"/>
      <c r="E452" s="43"/>
      <c r="F452" s="43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2"/>
      <c r="D453" s="43"/>
      <c r="E453" s="43"/>
      <c r="F453" s="43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2"/>
      <c r="D454" s="43"/>
      <c r="E454" s="43"/>
      <c r="F454" s="43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2"/>
      <c r="D455" s="43"/>
      <c r="E455" s="43"/>
      <c r="F455" s="43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2"/>
      <c r="D456" s="43"/>
      <c r="E456" s="43"/>
      <c r="F456" s="43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2"/>
      <c r="D457" s="43"/>
      <c r="E457" s="43"/>
      <c r="F457" s="43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2"/>
      <c r="D458" s="43"/>
      <c r="E458" s="43"/>
      <c r="F458" s="43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2"/>
      <c r="D459" s="43"/>
      <c r="E459" s="43"/>
      <c r="F459" s="43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2"/>
      <c r="D460" s="43"/>
      <c r="E460" s="43"/>
      <c r="F460" s="43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2"/>
      <c r="D461" s="43"/>
      <c r="E461" s="43"/>
      <c r="F461" s="43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2"/>
      <c r="D462" s="43"/>
      <c r="E462" s="43"/>
      <c r="F462" s="43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2"/>
      <c r="D463" s="43"/>
      <c r="E463" s="43"/>
      <c r="F463" s="43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2"/>
      <c r="D464" s="43"/>
      <c r="E464" s="43"/>
      <c r="F464" s="43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2"/>
      <c r="D465" s="43"/>
      <c r="E465" s="43"/>
      <c r="F465" s="43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2"/>
      <c r="D466" s="43"/>
      <c r="E466" s="43"/>
      <c r="F466" s="43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2"/>
      <c r="D467" s="43"/>
      <c r="E467" s="43"/>
      <c r="F467" s="43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2"/>
      <c r="D468" s="43"/>
      <c r="E468" s="43"/>
      <c r="F468" s="43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2"/>
      <c r="D469" s="43"/>
      <c r="E469" s="43"/>
      <c r="F469" s="43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2"/>
      <c r="D470" s="43"/>
      <c r="E470" s="43"/>
      <c r="F470" s="43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2"/>
      <c r="D471" s="43"/>
      <c r="E471" s="43"/>
      <c r="F471" s="43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2"/>
      <c r="D472" s="43"/>
      <c r="E472" s="43"/>
      <c r="F472" s="43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2"/>
      <c r="D473" s="43"/>
      <c r="E473" s="43"/>
      <c r="F473" s="43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2"/>
      <c r="D474" s="43"/>
      <c r="E474" s="43"/>
      <c r="F474" s="43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2"/>
      <c r="D475" s="43"/>
      <c r="E475" s="43"/>
      <c r="F475" s="43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2"/>
      <c r="D476" s="43"/>
      <c r="E476" s="43"/>
      <c r="F476" s="43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2"/>
      <c r="D477" s="43"/>
      <c r="E477" s="43"/>
      <c r="F477" s="43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2"/>
      <c r="D478" s="43"/>
      <c r="E478" s="43"/>
      <c r="F478" s="43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2"/>
      <c r="D479" s="43"/>
      <c r="E479" s="43"/>
      <c r="F479" s="43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2"/>
      <c r="D480" s="43"/>
      <c r="E480" s="43"/>
      <c r="F480" s="43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2"/>
      <c r="D481" s="43"/>
      <c r="E481" s="43"/>
      <c r="F481" s="43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2"/>
      <c r="D482" s="43"/>
      <c r="E482" s="43"/>
      <c r="F482" s="43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2"/>
      <c r="D483" s="43"/>
      <c r="E483" s="43"/>
      <c r="F483" s="43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2"/>
      <c r="D484" s="43"/>
      <c r="E484" s="43"/>
      <c r="F484" s="43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2"/>
      <c r="D485" s="43"/>
      <c r="E485" s="43"/>
      <c r="F485" s="43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2"/>
      <c r="D486" s="43"/>
      <c r="E486" s="43"/>
      <c r="F486" s="43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2"/>
      <c r="D487" s="43"/>
      <c r="E487" s="43"/>
      <c r="F487" s="43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2"/>
      <c r="D488" s="43"/>
      <c r="E488" s="43"/>
      <c r="F488" s="43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2"/>
      <c r="D489" s="43"/>
      <c r="E489" s="43"/>
      <c r="F489" s="43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2"/>
      <c r="D490" s="43"/>
      <c r="E490" s="43"/>
      <c r="F490" s="43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2"/>
      <c r="D491" s="43"/>
      <c r="E491" s="43"/>
      <c r="F491" s="43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2"/>
      <c r="D492" s="43"/>
      <c r="E492" s="43"/>
      <c r="F492" s="43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2"/>
      <c r="D493" s="43"/>
      <c r="E493" s="43"/>
      <c r="F493" s="43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2"/>
      <c r="D494" s="43"/>
      <c r="E494" s="43"/>
      <c r="F494" s="43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2"/>
      <c r="D495" s="43"/>
      <c r="E495" s="43"/>
      <c r="F495" s="43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2"/>
      <c r="D496" s="43"/>
      <c r="E496" s="43"/>
      <c r="F496" s="43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2"/>
      <c r="D497" s="43"/>
      <c r="E497" s="43"/>
      <c r="F497" s="43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2"/>
      <c r="D498" s="43"/>
      <c r="E498" s="43"/>
      <c r="F498" s="43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2"/>
      <c r="D499" s="43"/>
      <c r="E499" s="43"/>
      <c r="F499" s="43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2"/>
      <c r="D500" s="43"/>
      <c r="E500" s="43"/>
      <c r="F500" s="43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2"/>
      <c r="D501" s="43"/>
      <c r="E501" s="43"/>
      <c r="F501" s="43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2"/>
      <c r="D502" s="43"/>
      <c r="E502" s="43"/>
      <c r="F502" s="43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2"/>
      <c r="D503" s="43"/>
      <c r="E503" s="43"/>
      <c r="F503" s="43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2"/>
      <c r="D504" s="43"/>
      <c r="E504" s="43"/>
      <c r="F504" s="43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2"/>
      <c r="D505" s="43"/>
      <c r="E505" s="43"/>
      <c r="F505" s="43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2"/>
      <c r="D506" s="43"/>
      <c r="E506" s="43"/>
      <c r="F506" s="43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2"/>
      <c r="D507" s="43"/>
      <c r="E507" s="43"/>
      <c r="F507" s="43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2"/>
      <c r="D508" s="43"/>
      <c r="E508" s="43"/>
      <c r="F508" s="43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2"/>
      <c r="D509" s="43"/>
      <c r="E509" s="43"/>
      <c r="F509" s="43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2"/>
      <c r="D510" s="43"/>
      <c r="E510" s="43"/>
      <c r="F510" s="43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2"/>
      <c r="D511" s="43"/>
      <c r="E511" s="43"/>
      <c r="F511" s="43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2"/>
      <c r="D512" s="43"/>
      <c r="E512" s="43"/>
      <c r="F512" s="43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2"/>
      <c r="D513" s="43"/>
      <c r="E513" s="43"/>
      <c r="F513" s="43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2"/>
      <c r="D514" s="43"/>
      <c r="E514" s="43"/>
      <c r="F514" s="43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2"/>
      <c r="D515" s="43"/>
      <c r="E515" s="43"/>
      <c r="F515" s="43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2"/>
      <c r="D516" s="43"/>
      <c r="E516" s="43"/>
      <c r="F516" s="43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2"/>
      <c r="D517" s="43"/>
      <c r="E517" s="43"/>
      <c r="F517" s="43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2"/>
      <c r="D518" s="43"/>
      <c r="E518" s="43"/>
      <c r="F518" s="43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2"/>
      <c r="D519" s="43"/>
      <c r="E519" s="43"/>
      <c r="F519" s="43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2"/>
      <c r="D520" s="43"/>
      <c r="E520" s="43"/>
      <c r="F520" s="43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2"/>
      <c r="D521" s="43"/>
      <c r="E521" s="43"/>
      <c r="F521" s="43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2"/>
      <c r="D522" s="43"/>
      <c r="E522" s="43"/>
      <c r="F522" s="43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2"/>
      <c r="D523" s="43"/>
      <c r="E523" s="43"/>
      <c r="F523" s="43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2"/>
      <c r="D524" s="43"/>
      <c r="E524" s="43"/>
      <c r="F524" s="43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2"/>
      <c r="D525" s="43"/>
      <c r="E525" s="43"/>
      <c r="F525" s="43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2"/>
      <c r="D526" s="43"/>
      <c r="E526" s="43"/>
      <c r="F526" s="43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2"/>
      <c r="D527" s="43"/>
      <c r="E527" s="43"/>
      <c r="F527" s="43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2"/>
      <c r="D528" s="43"/>
      <c r="E528" s="43"/>
      <c r="F528" s="43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2"/>
      <c r="D529" s="43"/>
      <c r="E529" s="43"/>
      <c r="F529" s="43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2"/>
      <c r="D530" s="43"/>
      <c r="E530" s="43"/>
      <c r="F530" s="43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2"/>
      <c r="D531" s="43"/>
      <c r="E531" s="43"/>
      <c r="F531" s="43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2"/>
      <c r="D532" s="43"/>
      <c r="E532" s="43"/>
      <c r="F532" s="43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2"/>
      <c r="D533" s="43"/>
      <c r="E533" s="43"/>
      <c r="F533" s="43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2"/>
      <c r="D534" s="43"/>
      <c r="E534" s="43"/>
      <c r="F534" s="43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2"/>
      <c r="D535" s="43"/>
      <c r="E535" s="43"/>
      <c r="F535" s="43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2"/>
      <c r="D536" s="43"/>
      <c r="E536" s="43"/>
      <c r="F536" s="43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2"/>
      <c r="D537" s="43"/>
      <c r="E537" s="43"/>
      <c r="F537" s="43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2"/>
      <c r="D538" s="43"/>
      <c r="E538" s="43"/>
      <c r="F538" s="43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2"/>
      <c r="D539" s="43"/>
      <c r="E539" s="43"/>
      <c r="F539" s="43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2"/>
      <c r="D540" s="43"/>
      <c r="E540" s="43"/>
      <c r="F540" s="43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2"/>
      <c r="D541" s="43"/>
      <c r="E541" s="43"/>
      <c r="F541" s="43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2"/>
      <c r="D542" s="43"/>
      <c r="E542" s="43"/>
      <c r="F542" s="43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2"/>
      <c r="D543" s="43"/>
      <c r="E543" s="43"/>
      <c r="F543" s="43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2"/>
      <c r="D544" s="43"/>
      <c r="E544" s="43"/>
      <c r="F544" s="43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2"/>
      <c r="D545" s="43"/>
      <c r="E545" s="43"/>
      <c r="F545" s="43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2"/>
      <c r="D546" s="43"/>
      <c r="E546" s="43"/>
      <c r="F546" s="43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2"/>
      <c r="D547" s="43"/>
      <c r="E547" s="43"/>
      <c r="F547" s="43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2"/>
      <c r="D548" s="43"/>
      <c r="E548" s="43"/>
      <c r="F548" s="43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2"/>
      <c r="D549" s="43"/>
      <c r="E549" s="43"/>
      <c r="F549" s="43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2"/>
      <c r="D550" s="43"/>
      <c r="E550" s="43"/>
      <c r="F550" s="43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2"/>
      <c r="D551" s="43"/>
      <c r="E551" s="43"/>
      <c r="F551" s="43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2"/>
      <c r="D552" s="43"/>
      <c r="E552" s="43"/>
      <c r="F552" s="43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2"/>
      <c r="D553" s="43"/>
      <c r="E553" s="43"/>
      <c r="F553" s="43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2"/>
      <c r="D554" s="43"/>
      <c r="E554" s="43"/>
      <c r="F554" s="43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2"/>
      <c r="D555" s="43"/>
      <c r="E555" s="43"/>
      <c r="F555" s="43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2"/>
      <c r="D556" s="43"/>
      <c r="E556" s="43"/>
      <c r="F556" s="43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2"/>
      <c r="D557" s="43"/>
      <c r="E557" s="43"/>
      <c r="F557" s="43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2"/>
      <c r="D558" s="43"/>
      <c r="E558" s="43"/>
      <c r="F558" s="43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2"/>
      <c r="D559" s="43"/>
      <c r="E559" s="43"/>
      <c r="F559" s="43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2"/>
      <c r="D560" s="43"/>
      <c r="E560" s="43"/>
      <c r="F560" s="43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2"/>
      <c r="D561" s="43"/>
      <c r="E561" s="43"/>
      <c r="F561" s="43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2"/>
      <c r="D562" s="43"/>
      <c r="E562" s="43"/>
      <c r="F562" s="43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2"/>
      <c r="D563" s="43"/>
      <c r="E563" s="43"/>
      <c r="F563" s="43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2"/>
      <c r="D564" s="43"/>
      <c r="E564" s="43"/>
      <c r="F564" s="43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2"/>
      <c r="D565" s="43"/>
      <c r="E565" s="43"/>
      <c r="F565" s="43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2"/>
      <c r="D566" s="43"/>
      <c r="E566" s="43"/>
      <c r="F566" s="43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2"/>
      <c r="D567" s="43"/>
      <c r="E567" s="43"/>
      <c r="F567" s="43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2"/>
      <c r="D568" s="43"/>
      <c r="E568" s="43"/>
      <c r="F568" s="43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2"/>
      <c r="D569" s="43"/>
      <c r="E569" s="43"/>
      <c r="F569" s="43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2"/>
      <c r="D570" s="43"/>
      <c r="E570" s="43"/>
      <c r="F570" s="43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2"/>
      <c r="D571" s="43"/>
      <c r="E571" s="43"/>
      <c r="F571" s="43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2"/>
      <c r="D572" s="43"/>
      <c r="E572" s="43"/>
      <c r="F572" s="43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2"/>
      <c r="D573" s="43"/>
      <c r="E573" s="43"/>
      <c r="F573" s="43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2"/>
      <c r="D574" s="43"/>
      <c r="E574" s="43"/>
      <c r="F574" s="43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2"/>
      <c r="D575" s="43"/>
      <c r="E575" s="43"/>
      <c r="F575" s="43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2"/>
      <c r="D576" s="43"/>
      <c r="E576" s="43"/>
      <c r="F576" s="43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2"/>
      <c r="D577" s="43"/>
      <c r="E577" s="43"/>
      <c r="F577" s="43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2"/>
      <c r="D578" s="43"/>
      <c r="E578" s="43"/>
      <c r="F578" s="43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2"/>
      <c r="D579" s="43"/>
      <c r="E579" s="43"/>
      <c r="F579" s="43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2"/>
      <c r="D580" s="43"/>
      <c r="E580" s="43"/>
      <c r="F580" s="43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2"/>
      <c r="D581" s="43"/>
      <c r="E581" s="43"/>
      <c r="F581" s="43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2"/>
      <c r="D582" s="43"/>
      <c r="E582" s="43"/>
      <c r="F582" s="43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2"/>
      <c r="D583" s="43"/>
      <c r="E583" s="43"/>
      <c r="F583" s="43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2"/>
      <c r="D584" s="43"/>
      <c r="E584" s="43"/>
      <c r="F584" s="43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2"/>
      <c r="D585" s="43"/>
      <c r="E585" s="43"/>
      <c r="F585" s="43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2"/>
      <c r="D586" s="43"/>
      <c r="E586" s="43"/>
      <c r="F586" s="43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2"/>
      <c r="D587" s="43"/>
      <c r="E587" s="43"/>
      <c r="F587" s="43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2"/>
      <c r="D588" s="43"/>
      <c r="E588" s="43"/>
      <c r="F588" s="43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2"/>
      <c r="D589" s="43"/>
      <c r="E589" s="43"/>
      <c r="F589" s="43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2"/>
      <c r="D590" s="43"/>
      <c r="E590" s="43"/>
      <c r="F590" s="43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2"/>
      <c r="D591" s="43"/>
      <c r="E591" s="43"/>
      <c r="F591" s="43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2"/>
      <c r="D592" s="43"/>
      <c r="E592" s="43"/>
      <c r="F592" s="43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2"/>
      <c r="D593" s="43"/>
      <c r="E593" s="43"/>
      <c r="F593" s="43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2"/>
      <c r="D594" s="43"/>
      <c r="E594" s="43"/>
      <c r="F594" s="43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2"/>
      <c r="D595" s="43"/>
      <c r="E595" s="43"/>
      <c r="F595" s="43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2"/>
      <c r="D596" s="43"/>
      <c r="E596" s="43"/>
      <c r="F596" s="43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2"/>
      <c r="D597" s="43"/>
      <c r="E597" s="43"/>
      <c r="F597" s="43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2"/>
      <c r="D598" s="43"/>
      <c r="E598" s="43"/>
      <c r="F598" s="43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2"/>
      <c r="D599" s="43"/>
      <c r="E599" s="43"/>
      <c r="F599" s="43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2"/>
      <c r="D600" s="43"/>
      <c r="E600" s="43"/>
      <c r="F600" s="43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2"/>
      <c r="D601" s="43"/>
      <c r="E601" s="43"/>
      <c r="F601" s="43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2"/>
      <c r="D602" s="43"/>
      <c r="E602" s="43"/>
      <c r="F602" s="43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2"/>
      <c r="D603" s="43"/>
      <c r="E603" s="43"/>
      <c r="F603" s="43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2"/>
      <c r="D604" s="43"/>
      <c r="E604" s="43"/>
      <c r="F604" s="43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2"/>
      <c r="D605" s="43"/>
      <c r="E605" s="43"/>
      <c r="F605" s="43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2"/>
      <c r="D606" s="43"/>
      <c r="E606" s="43"/>
      <c r="F606" s="43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2"/>
      <c r="D607" s="43"/>
      <c r="E607" s="43"/>
      <c r="F607" s="43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2"/>
      <c r="D608" s="43"/>
      <c r="E608" s="43"/>
      <c r="F608" s="43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2"/>
      <c r="D609" s="43"/>
      <c r="E609" s="43"/>
      <c r="F609" s="43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2"/>
      <c r="D610" s="43"/>
      <c r="E610" s="43"/>
      <c r="F610" s="43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2"/>
      <c r="D611" s="43"/>
      <c r="E611" s="43"/>
      <c r="F611" s="43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2"/>
      <c r="D612" s="43"/>
      <c r="E612" s="43"/>
      <c r="F612" s="43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2"/>
      <c r="D613" s="43"/>
      <c r="E613" s="43"/>
      <c r="F613" s="43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2"/>
      <c r="D614" s="43"/>
      <c r="E614" s="43"/>
      <c r="F614" s="43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2"/>
      <c r="D615" s="43"/>
      <c r="E615" s="43"/>
      <c r="F615" s="43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2"/>
      <c r="D616" s="43"/>
      <c r="E616" s="43"/>
      <c r="F616" s="43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2"/>
      <c r="D617" s="43"/>
      <c r="E617" s="43"/>
      <c r="F617" s="43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2"/>
      <c r="D618" s="43"/>
      <c r="E618" s="43"/>
      <c r="F618" s="43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2"/>
      <c r="D619" s="43"/>
      <c r="E619" s="43"/>
      <c r="F619" s="43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2"/>
      <c r="D620" s="43"/>
      <c r="E620" s="43"/>
      <c r="F620" s="43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2"/>
      <c r="D621" s="43"/>
      <c r="E621" s="43"/>
      <c r="F621" s="43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2"/>
      <c r="D622" s="43"/>
      <c r="E622" s="43"/>
      <c r="F622" s="43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2"/>
      <c r="D623" s="43"/>
      <c r="E623" s="43"/>
      <c r="F623" s="43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2"/>
      <c r="D624" s="43"/>
      <c r="E624" s="43"/>
      <c r="F624" s="43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2"/>
      <c r="D625" s="43"/>
      <c r="E625" s="43"/>
      <c r="F625" s="43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2"/>
      <c r="D626" s="43"/>
      <c r="E626" s="43"/>
      <c r="F626" s="43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2"/>
      <c r="D627" s="43"/>
      <c r="E627" s="43"/>
      <c r="F627" s="43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2"/>
      <c r="D628" s="43"/>
      <c r="E628" s="43"/>
      <c r="F628" s="43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2"/>
      <c r="D629" s="43"/>
      <c r="E629" s="43"/>
      <c r="F629" s="43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2"/>
      <c r="D630" s="43"/>
      <c r="E630" s="43"/>
      <c r="F630" s="43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2"/>
      <c r="D631" s="43"/>
      <c r="E631" s="43"/>
      <c r="F631" s="43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2"/>
      <c r="D632" s="43"/>
      <c r="E632" s="43"/>
      <c r="F632" s="43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2"/>
      <c r="D633" s="43"/>
      <c r="E633" s="43"/>
      <c r="F633" s="43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2"/>
      <c r="D634" s="43"/>
      <c r="E634" s="43"/>
      <c r="F634" s="43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2"/>
      <c r="D635" s="43"/>
      <c r="E635" s="43"/>
      <c r="F635" s="43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2"/>
      <c r="D636" s="43"/>
      <c r="E636" s="43"/>
      <c r="F636" s="43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2"/>
      <c r="D637" s="43"/>
      <c r="E637" s="43"/>
      <c r="F637" s="43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2"/>
      <c r="D638" s="43"/>
      <c r="E638" s="43"/>
      <c r="F638" s="43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2"/>
      <c r="D639" s="43"/>
      <c r="E639" s="43"/>
      <c r="F639" s="43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2"/>
      <c r="D640" s="43"/>
      <c r="E640" s="43"/>
      <c r="F640" s="43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2"/>
      <c r="D641" s="43"/>
      <c r="E641" s="43"/>
      <c r="F641" s="43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2"/>
      <c r="D642" s="43"/>
      <c r="E642" s="43"/>
      <c r="F642" s="43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2"/>
      <c r="D643" s="43"/>
      <c r="E643" s="43"/>
      <c r="F643" s="43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2"/>
      <c r="D644" s="43"/>
      <c r="E644" s="43"/>
      <c r="F644" s="43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2"/>
      <c r="D645" s="43"/>
      <c r="E645" s="43"/>
      <c r="F645" s="43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2"/>
      <c r="D646" s="43"/>
      <c r="E646" s="43"/>
      <c r="F646" s="43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2"/>
      <c r="D647" s="43"/>
      <c r="E647" s="43"/>
      <c r="F647" s="43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2"/>
      <c r="D648" s="43"/>
      <c r="E648" s="43"/>
      <c r="F648" s="43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2"/>
      <c r="D649" s="43"/>
      <c r="E649" s="43"/>
      <c r="F649" s="43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2"/>
      <c r="D650" s="43"/>
      <c r="E650" s="43"/>
      <c r="F650" s="43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2"/>
      <c r="D651" s="43"/>
      <c r="E651" s="43"/>
      <c r="F651" s="43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2"/>
      <c r="D652" s="43"/>
      <c r="E652" s="43"/>
      <c r="F652" s="43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2"/>
      <c r="D653" s="43"/>
      <c r="E653" s="43"/>
      <c r="F653" s="43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2"/>
      <c r="D654" s="43"/>
      <c r="E654" s="43"/>
      <c r="F654" s="43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2"/>
      <c r="D655" s="43"/>
      <c r="E655" s="43"/>
      <c r="F655" s="43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2"/>
      <c r="D656" s="43"/>
      <c r="E656" s="43"/>
      <c r="F656" s="43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2"/>
      <c r="D657" s="43"/>
      <c r="E657" s="43"/>
      <c r="F657" s="43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2"/>
      <c r="D658" s="43"/>
      <c r="E658" s="43"/>
      <c r="F658" s="43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2"/>
      <c r="D659" s="43"/>
      <c r="E659" s="43"/>
      <c r="F659" s="43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2"/>
      <c r="D660" s="43"/>
      <c r="E660" s="43"/>
      <c r="F660" s="43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2"/>
      <c r="D661" s="43"/>
      <c r="E661" s="43"/>
      <c r="F661" s="43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2"/>
      <c r="D662" s="43"/>
      <c r="E662" s="43"/>
      <c r="F662" s="43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2"/>
      <c r="D663" s="43"/>
      <c r="E663" s="43"/>
      <c r="F663" s="43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2"/>
      <c r="D664" s="43"/>
      <c r="E664" s="43"/>
      <c r="F664" s="43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2"/>
      <c r="D665" s="43"/>
      <c r="E665" s="43"/>
      <c r="F665" s="43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2"/>
      <c r="D666" s="43"/>
      <c r="E666" s="43"/>
      <c r="F666" s="43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2"/>
      <c r="D667" s="43"/>
      <c r="E667" s="43"/>
      <c r="F667" s="43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2"/>
      <c r="D668" s="43"/>
      <c r="E668" s="43"/>
      <c r="F668" s="43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2"/>
      <c r="D669" s="43"/>
      <c r="E669" s="43"/>
      <c r="F669" s="43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2"/>
      <c r="D670" s="43"/>
      <c r="E670" s="43"/>
      <c r="F670" s="43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2"/>
      <c r="D671" s="43"/>
      <c r="E671" s="43"/>
      <c r="F671" s="43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2"/>
      <c r="D672" s="43"/>
      <c r="E672" s="43"/>
      <c r="F672" s="43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2"/>
      <c r="D673" s="43"/>
      <c r="E673" s="43"/>
      <c r="F673" s="43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2"/>
      <c r="D674" s="43"/>
      <c r="E674" s="43"/>
      <c r="F674" s="43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2"/>
      <c r="D675" s="43"/>
      <c r="E675" s="43"/>
      <c r="F675" s="43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2"/>
      <c r="D676" s="43"/>
      <c r="E676" s="43"/>
      <c r="F676" s="43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2"/>
      <c r="D677" s="43"/>
      <c r="E677" s="43"/>
      <c r="F677" s="43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2"/>
      <c r="D678" s="43"/>
      <c r="E678" s="43"/>
      <c r="F678" s="43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2"/>
      <c r="D679" s="43"/>
      <c r="E679" s="43"/>
      <c r="F679" s="43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2"/>
      <c r="D680" s="43"/>
      <c r="E680" s="43"/>
      <c r="F680" s="43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2"/>
      <c r="D681" s="43"/>
      <c r="E681" s="43"/>
      <c r="F681" s="43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2"/>
      <c r="D682" s="43"/>
      <c r="E682" s="43"/>
      <c r="F682" s="43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2"/>
      <c r="D683" s="43"/>
      <c r="E683" s="43"/>
      <c r="F683" s="43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2"/>
      <c r="D684" s="43"/>
      <c r="E684" s="43"/>
      <c r="F684" s="43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2"/>
      <c r="D685" s="43"/>
      <c r="E685" s="43"/>
      <c r="F685" s="43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2"/>
      <c r="D686" s="43"/>
      <c r="E686" s="43"/>
      <c r="F686" s="43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2"/>
      <c r="D687" s="43"/>
      <c r="E687" s="43"/>
      <c r="F687" s="43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2"/>
      <c r="D688" s="43"/>
      <c r="E688" s="43"/>
      <c r="F688" s="43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2"/>
      <c r="D689" s="43"/>
      <c r="E689" s="43"/>
      <c r="F689" s="43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2"/>
      <c r="D690" s="43"/>
      <c r="E690" s="43"/>
      <c r="F690" s="43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2"/>
      <c r="D691" s="43"/>
      <c r="E691" s="43"/>
      <c r="F691" s="43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2"/>
      <c r="D692" s="43"/>
      <c r="E692" s="43"/>
      <c r="F692" s="43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2"/>
      <c r="D693" s="43"/>
      <c r="E693" s="43"/>
      <c r="F693" s="43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2"/>
      <c r="D694" s="43"/>
      <c r="E694" s="43"/>
      <c r="F694" s="43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2"/>
      <c r="D695" s="43"/>
      <c r="E695" s="43"/>
      <c r="F695" s="43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2"/>
      <c r="D696" s="43"/>
      <c r="E696" s="43"/>
      <c r="F696" s="43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2"/>
      <c r="D697" s="43"/>
      <c r="E697" s="43"/>
      <c r="F697" s="43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2"/>
      <c r="D698" s="43"/>
      <c r="E698" s="43"/>
      <c r="F698" s="43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2"/>
      <c r="D699" s="43"/>
      <c r="E699" s="43"/>
      <c r="F699" s="43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2"/>
      <c r="D700" s="43"/>
      <c r="E700" s="43"/>
      <c r="F700" s="43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2"/>
      <c r="D701" s="43"/>
      <c r="E701" s="43"/>
      <c r="F701" s="43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2"/>
      <c r="D702" s="43"/>
      <c r="E702" s="43"/>
      <c r="F702" s="43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2"/>
      <c r="D703" s="43"/>
      <c r="E703" s="43"/>
      <c r="F703" s="43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2"/>
      <c r="D704" s="43"/>
      <c r="E704" s="43"/>
      <c r="F704" s="43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2"/>
      <c r="D705" s="43"/>
      <c r="E705" s="43"/>
      <c r="F705" s="43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2"/>
      <c r="D706" s="43"/>
      <c r="E706" s="43"/>
      <c r="F706" s="43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2"/>
      <c r="D707" s="43"/>
      <c r="E707" s="43"/>
      <c r="F707" s="43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2"/>
      <c r="D708" s="43"/>
      <c r="E708" s="43"/>
      <c r="F708" s="43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2"/>
      <c r="D709" s="43"/>
      <c r="E709" s="43"/>
      <c r="F709" s="43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2"/>
      <c r="D710" s="43"/>
      <c r="E710" s="43"/>
      <c r="F710" s="43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2"/>
      <c r="D711" s="43"/>
      <c r="E711" s="43"/>
      <c r="F711" s="43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2"/>
      <c r="D712" s="43"/>
      <c r="E712" s="43"/>
      <c r="F712" s="43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2"/>
      <c r="D713" s="43"/>
      <c r="E713" s="43"/>
      <c r="F713" s="43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2"/>
      <c r="D714" s="43"/>
      <c r="E714" s="43"/>
      <c r="F714" s="43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2"/>
      <c r="D715" s="43"/>
      <c r="E715" s="43"/>
      <c r="F715" s="43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2"/>
      <c r="D716" s="43"/>
      <c r="E716" s="43"/>
      <c r="F716" s="43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2"/>
      <c r="D717" s="43"/>
      <c r="E717" s="43"/>
      <c r="F717" s="43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2"/>
      <c r="D718" s="43"/>
      <c r="E718" s="43"/>
      <c r="F718" s="43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2"/>
      <c r="D719" s="43"/>
      <c r="E719" s="43"/>
      <c r="F719" s="43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2"/>
      <c r="D720" s="43"/>
      <c r="E720" s="43"/>
      <c r="F720" s="43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2"/>
      <c r="D721" s="43"/>
      <c r="E721" s="43"/>
      <c r="F721" s="43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2"/>
      <c r="D722" s="43"/>
      <c r="E722" s="43"/>
      <c r="F722" s="43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2"/>
      <c r="D723" s="43"/>
      <c r="E723" s="43"/>
      <c r="F723" s="43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2"/>
      <c r="D724" s="43"/>
      <c r="E724" s="43"/>
      <c r="F724" s="43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2"/>
      <c r="D725" s="43"/>
      <c r="E725" s="43"/>
      <c r="F725" s="43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2"/>
      <c r="D726" s="43"/>
      <c r="E726" s="43"/>
      <c r="F726" s="43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2"/>
      <c r="D727" s="43"/>
      <c r="E727" s="43"/>
      <c r="F727" s="43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2"/>
      <c r="D728" s="43"/>
      <c r="E728" s="43"/>
      <c r="F728" s="43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2"/>
      <c r="D729" s="43"/>
      <c r="E729" s="43"/>
      <c r="F729" s="43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2"/>
      <c r="D730" s="43"/>
      <c r="E730" s="43"/>
      <c r="F730" s="43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2"/>
      <c r="D731" s="43"/>
      <c r="E731" s="43"/>
      <c r="F731" s="43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2"/>
      <c r="D732" s="43"/>
      <c r="E732" s="43"/>
      <c r="F732" s="43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2"/>
      <c r="D733" s="43"/>
      <c r="E733" s="43"/>
      <c r="F733" s="43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2"/>
      <c r="D734" s="43"/>
      <c r="E734" s="43"/>
      <c r="F734" s="43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2"/>
      <c r="D735" s="43"/>
      <c r="E735" s="43"/>
      <c r="F735" s="43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2"/>
      <c r="D736" s="43"/>
      <c r="E736" s="43"/>
      <c r="F736" s="43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2"/>
      <c r="D737" s="43"/>
      <c r="E737" s="43"/>
      <c r="F737" s="43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2"/>
      <c r="D738" s="43"/>
      <c r="E738" s="43"/>
      <c r="F738" s="43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2"/>
      <c r="D739" s="43"/>
      <c r="E739" s="43"/>
      <c r="F739" s="43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2"/>
      <c r="D740" s="43"/>
      <c r="E740" s="43"/>
      <c r="F740" s="43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2"/>
      <c r="D741" s="43"/>
      <c r="E741" s="43"/>
      <c r="F741" s="43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2"/>
      <c r="D742" s="43"/>
      <c r="E742" s="43"/>
      <c r="F742" s="43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2"/>
      <c r="D743" s="43"/>
      <c r="E743" s="43"/>
      <c r="F743" s="43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2"/>
      <c r="D744" s="43"/>
      <c r="E744" s="43"/>
      <c r="F744" s="43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2"/>
      <c r="D745" s="43"/>
      <c r="E745" s="43"/>
      <c r="F745" s="43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2"/>
      <c r="D746" s="43"/>
      <c r="E746" s="43"/>
      <c r="F746" s="43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2"/>
      <c r="D747" s="43"/>
      <c r="E747" s="43"/>
      <c r="F747" s="43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2"/>
      <c r="D748" s="43"/>
      <c r="E748" s="43"/>
      <c r="F748" s="43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2"/>
      <c r="D749" s="43"/>
      <c r="E749" s="43"/>
      <c r="F749" s="43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2"/>
      <c r="D750" s="43"/>
      <c r="E750" s="43"/>
      <c r="F750" s="43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2"/>
      <c r="D751" s="43"/>
      <c r="E751" s="43"/>
      <c r="F751" s="43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2"/>
      <c r="D752" s="43"/>
      <c r="E752" s="43"/>
      <c r="F752" s="43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2"/>
      <c r="D753" s="43"/>
      <c r="E753" s="43"/>
      <c r="F753" s="43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2"/>
      <c r="D754" s="43"/>
      <c r="E754" s="43"/>
      <c r="F754" s="43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2"/>
      <c r="D755" s="43"/>
      <c r="E755" s="43"/>
      <c r="F755" s="43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2"/>
      <c r="D756" s="43"/>
      <c r="E756" s="43"/>
      <c r="F756" s="43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2"/>
      <c r="D757" s="43"/>
      <c r="E757" s="43"/>
      <c r="F757" s="43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2"/>
      <c r="D758" s="43"/>
      <c r="E758" s="43"/>
      <c r="F758" s="43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2"/>
      <c r="D759" s="43"/>
      <c r="E759" s="43"/>
      <c r="F759" s="43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2"/>
      <c r="D760" s="43"/>
      <c r="E760" s="43"/>
      <c r="F760" s="43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2"/>
      <c r="D761" s="43"/>
      <c r="E761" s="43"/>
      <c r="F761" s="43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2"/>
      <c r="D762" s="43"/>
      <c r="E762" s="43"/>
      <c r="F762" s="43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2"/>
      <c r="D763" s="43"/>
      <c r="E763" s="43"/>
      <c r="F763" s="43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2"/>
      <c r="D764" s="43"/>
      <c r="E764" s="43"/>
      <c r="F764" s="43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2"/>
      <c r="D765" s="43"/>
      <c r="E765" s="43"/>
      <c r="F765" s="43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2"/>
      <c r="D766" s="43"/>
      <c r="E766" s="43"/>
      <c r="F766" s="43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2"/>
      <c r="D767" s="43"/>
      <c r="E767" s="43"/>
      <c r="F767" s="43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2"/>
      <c r="D768" s="43"/>
      <c r="E768" s="43"/>
      <c r="F768" s="43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2"/>
      <c r="D769" s="43"/>
      <c r="E769" s="43"/>
      <c r="F769" s="43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2"/>
      <c r="D770" s="43"/>
      <c r="E770" s="43"/>
      <c r="F770" s="43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2"/>
      <c r="D771" s="43"/>
      <c r="E771" s="43"/>
      <c r="F771" s="43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2"/>
      <c r="D772" s="43"/>
      <c r="E772" s="43"/>
      <c r="F772" s="43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2"/>
      <c r="D773" s="43"/>
      <c r="E773" s="43"/>
      <c r="F773" s="43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2"/>
      <c r="D774" s="43"/>
      <c r="E774" s="43"/>
      <c r="F774" s="43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2"/>
      <c r="D775" s="43"/>
      <c r="E775" s="43"/>
      <c r="F775" s="43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2"/>
      <c r="D776" s="43"/>
      <c r="E776" s="43"/>
      <c r="F776" s="43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2"/>
      <c r="D777" s="43"/>
      <c r="E777" s="43"/>
      <c r="F777" s="43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2"/>
      <c r="D778" s="43"/>
      <c r="E778" s="43"/>
      <c r="F778" s="43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2"/>
      <c r="D779" s="43"/>
      <c r="E779" s="43"/>
      <c r="F779" s="43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2"/>
      <c r="D780" s="43"/>
      <c r="E780" s="43"/>
      <c r="F780" s="43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2"/>
      <c r="D781" s="43"/>
      <c r="E781" s="43"/>
      <c r="F781" s="43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2"/>
      <c r="D782" s="43"/>
      <c r="E782" s="43"/>
      <c r="F782" s="43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2"/>
      <c r="D783" s="43"/>
      <c r="E783" s="43"/>
      <c r="F783" s="43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2"/>
      <c r="D784" s="43"/>
      <c r="E784" s="43"/>
      <c r="F784" s="43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2"/>
      <c r="D785" s="43"/>
      <c r="E785" s="43"/>
      <c r="F785" s="43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2"/>
      <c r="D786" s="43"/>
      <c r="E786" s="43"/>
      <c r="F786" s="43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2"/>
      <c r="D787" s="43"/>
      <c r="E787" s="43"/>
      <c r="F787" s="43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2"/>
      <c r="D788" s="43"/>
      <c r="E788" s="43"/>
      <c r="F788" s="43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2"/>
      <c r="D789" s="43"/>
      <c r="E789" s="43"/>
      <c r="F789" s="43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2"/>
      <c r="D790" s="43"/>
      <c r="E790" s="43"/>
      <c r="F790" s="43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2"/>
      <c r="D791" s="43"/>
      <c r="E791" s="43"/>
      <c r="F791" s="43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2"/>
      <c r="D792" s="43"/>
      <c r="E792" s="43"/>
      <c r="F792" s="43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2"/>
      <c r="D793" s="43"/>
      <c r="E793" s="43"/>
      <c r="F793" s="43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2"/>
      <c r="D794" s="43"/>
      <c r="E794" s="43"/>
      <c r="F794" s="43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2"/>
      <c r="D795" s="43"/>
      <c r="E795" s="43"/>
      <c r="F795" s="43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2"/>
      <c r="D796" s="43"/>
      <c r="E796" s="43"/>
      <c r="F796" s="43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2"/>
      <c r="D797" s="43"/>
      <c r="E797" s="43"/>
      <c r="F797" s="43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2"/>
      <c r="D798" s="43"/>
      <c r="E798" s="43"/>
      <c r="F798" s="43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2"/>
      <c r="D799" s="43"/>
      <c r="E799" s="43"/>
      <c r="F799" s="43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2"/>
      <c r="D800" s="43"/>
      <c r="E800" s="43"/>
      <c r="F800" s="43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2"/>
      <c r="D801" s="43"/>
      <c r="E801" s="43"/>
      <c r="F801" s="43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2"/>
      <c r="D802" s="43"/>
      <c r="E802" s="43"/>
      <c r="F802" s="43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2"/>
      <c r="D803" s="43"/>
      <c r="E803" s="43"/>
      <c r="F803" s="43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2"/>
      <c r="D804" s="43"/>
      <c r="E804" s="43"/>
      <c r="F804" s="43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2"/>
      <c r="D805" s="43"/>
      <c r="E805" s="43"/>
      <c r="F805" s="43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2"/>
      <c r="D806" s="43"/>
      <c r="E806" s="43"/>
      <c r="F806" s="43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2"/>
      <c r="D807" s="43"/>
      <c r="E807" s="43"/>
      <c r="F807" s="43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2"/>
      <c r="D808" s="43"/>
      <c r="E808" s="43"/>
      <c r="F808" s="43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2"/>
      <c r="D809" s="43"/>
      <c r="E809" s="43"/>
      <c r="F809" s="43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2"/>
      <c r="D810" s="43"/>
      <c r="E810" s="43"/>
      <c r="F810" s="43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2"/>
      <c r="D811" s="43"/>
      <c r="E811" s="43"/>
      <c r="F811" s="43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2"/>
      <c r="D812" s="43"/>
      <c r="E812" s="43"/>
      <c r="F812" s="43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2"/>
      <c r="D813" s="43"/>
      <c r="E813" s="43"/>
      <c r="F813" s="43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2"/>
      <c r="D814" s="43"/>
      <c r="E814" s="43"/>
      <c r="F814" s="43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2"/>
      <c r="D815" s="43"/>
      <c r="E815" s="43"/>
      <c r="F815" s="43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2"/>
      <c r="D816" s="43"/>
      <c r="E816" s="43"/>
      <c r="F816" s="43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2"/>
      <c r="D817" s="43"/>
      <c r="E817" s="43"/>
      <c r="F817" s="43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2"/>
      <c r="D818" s="43"/>
      <c r="E818" s="43"/>
      <c r="F818" s="43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2"/>
      <c r="D819" s="43"/>
      <c r="E819" s="43"/>
      <c r="F819" s="43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2"/>
      <c r="D820" s="43"/>
      <c r="E820" s="43"/>
      <c r="F820" s="43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2"/>
      <c r="D821" s="43"/>
      <c r="E821" s="43"/>
      <c r="F821" s="43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2"/>
      <c r="D822" s="43"/>
      <c r="E822" s="43"/>
      <c r="F822" s="43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2"/>
      <c r="D823" s="43"/>
      <c r="E823" s="43"/>
      <c r="F823" s="43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2"/>
      <c r="D824" s="43"/>
      <c r="E824" s="43"/>
      <c r="F824" s="43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2"/>
      <c r="D825" s="43"/>
      <c r="E825" s="43"/>
      <c r="F825" s="43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2"/>
      <c r="D826" s="43"/>
      <c r="E826" s="43"/>
      <c r="F826" s="43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2"/>
      <c r="D827" s="43"/>
      <c r="E827" s="43"/>
      <c r="F827" s="43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2"/>
      <c r="D828" s="43"/>
      <c r="E828" s="43"/>
      <c r="F828" s="43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2"/>
      <c r="D829" s="43"/>
      <c r="E829" s="43"/>
      <c r="F829" s="43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2"/>
      <c r="D830" s="43"/>
      <c r="E830" s="43"/>
      <c r="F830" s="43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2"/>
      <c r="D831" s="43"/>
      <c r="E831" s="43"/>
      <c r="F831" s="43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2"/>
      <c r="D832" s="43"/>
      <c r="E832" s="43"/>
      <c r="F832" s="43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2"/>
      <c r="D833" s="43"/>
      <c r="E833" s="43"/>
      <c r="F833" s="43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2"/>
      <c r="D834" s="43"/>
      <c r="E834" s="43"/>
      <c r="F834" s="43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2"/>
      <c r="D835" s="43"/>
      <c r="E835" s="43"/>
      <c r="F835" s="43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2"/>
      <c r="D836" s="43"/>
      <c r="E836" s="43"/>
      <c r="F836" s="43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2"/>
      <c r="D837" s="43"/>
      <c r="E837" s="43"/>
      <c r="F837" s="43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2"/>
      <c r="D838" s="43"/>
      <c r="E838" s="43"/>
      <c r="F838" s="43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2"/>
      <c r="D839" s="43"/>
      <c r="E839" s="43"/>
      <c r="F839" s="43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2"/>
      <c r="D840" s="43"/>
      <c r="E840" s="43"/>
      <c r="F840" s="43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2"/>
      <c r="D841" s="43"/>
      <c r="E841" s="43"/>
      <c r="F841" s="43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2"/>
      <c r="D842" s="43"/>
      <c r="E842" s="43"/>
      <c r="F842" s="43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2"/>
      <c r="D843" s="43"/>
      <c r="E843" s="43"/>
      <c r="F843" s="43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2"/>
      <c r="D844" s="43"/>
      <c r="E844" s="43"/>
      <c r="F844" s="43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2"/>
      <c r="D845" s="43"/>
      <c r="E845" s="43"/>
      <c r="F845" s="43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2"/>
      <c r="D846" s="43"/>
      <c r="E846" s="43"/>
      <c r="F846" s="43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2"/>
      <c r="D847" s="43"/>
      <c r="E847" s="43"/>
      <c r="F847" s="43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2"/>
      <c r="D848" s="43"/>
      <c r="E848" s="43"/>
      <c r="F848" s="43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2"/>
      <c r="D849" s="43"/>
      <c r="E849" s="43"/>
      <c r="F849" s="43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2"/>
      <c r="D850" s="43"/>
      <c r="E850" s="43"/>
      <c r="F850" s="43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2"/>
      <c r="D851" s="43"/>
      <c r="E851" s="43"/>
      <c r="F851" s="43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2"/>
      <c r="D852" s="43"/>
      <c r="E852" s="43"/>
      <c r="F852" s="43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2"/>
      <c r="D853" s="43"/>
      <c r="E853" s="43"/>
      <c r="F853" s="43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2"/>
      <c r="D854" s="43"/>
      <c r="E854" s="43"/>
      <c r="F854" s="43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2"/>
      <c r="D855" s="43"/>
      <c r="E855" s="43"/>
      <c r="F855" s="43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2"/>
      <c r="D856" s="43"/>
      <c r="E856" s="43"/>
      <c r="F856" s="43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2"/>
      <c r="D857" s="43"/>
      <c r="E857" s="43"/>
      <c r="F857" s="43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2"/>
      <c r="D858" s="43"/>
      <c r="E858" s="43"/>
      <c r="F858" s="43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2"/>
      <c r="D859" s="43"/>
      <c r="E859" s="43"/>
      <c r="F859" s="43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2"/>
      <c r="D860" s="43"/>
      <c r="E860" s="43"/>
      <c r="F860" s="43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2"/>
      <c r="D861" s="43"/>
      <c r="E861" s="43"/>
      <c r="F861" s="43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2"/>
      <c r="D862" s="43"/>
      <c r="E862" s="43"/>
      <c r="F862" s="43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2"/>
      <c r="D863" s="43"/>
      <c r="E863" s="43"/>
      <c r="F863" s="43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2"/>
      <c r="D864" s="43"/>
      <c r="E864" s="43"/>
      <c r="F864" s="43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2"/>
      <c r="D865" s="43"/>
      <c r="E865" s="43"/>
      <c r="F865" s="43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2"/>
      <c r="D866" s="43"/>
      <c r="E866" s="43"/>
      <c r="F866" s="43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2"/>
      <c r="D867" s="43"/>
      <c r="E867" s="43"/>
      <c r="F867" s="43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2"/>
      <c r="D868" s="43"/>
      <c r="E868" s="43"/>
      <c r="F868" s="43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2"/>
      <c r="D869" s="43"/>
      <c r="E869" s="43"/>
      <c r="F869" s="43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2"/>
      <c r="D870" s="43"/>
      <c r="E870" s="43"/>
      <c r="F870" s="43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2"/>
      <c r="D871" s="43"/>
      <c r="E871" s="43"/>
      <c r="F871" s="43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2"/>
      <c r="D872" s="43"/>
      <c r="E872" s="43"/>
      <c r="F872" s="43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2"/>
      <c r="D873" s="43"/>
      <c r="E873" s="43"/>
      <c r="F873" s="43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2"/>
      <c r="D874" s="43"/>
      <c r="E874" s="43"/>
      <c r="F874" s="43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2"/>
      <c r="D875" s="43"/>
      <c r="E875" s="43"/>
      <c r="F875" s="43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2"/>
      <c r="D876" s="43"/>
      <c r="E876" s="43"/>
      <c r="F876" s="43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2"/>
      <c r="D877" s="43"/>
      <c r="E877" s="43"/>
      <c r="F877" s="43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2"/>
      <c r="D878" s="43"/>
      <c r="E878" s="43"/>
      <c r="F878" s="43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2"/>
      <c r="D879" s="43"/>
      <c r="E879" s="43"/>
      <c r="F879" s="43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2"/>
      <c r="D880" s="43"/>
      <c r="E880" s="43"/>
      <c r="F880" s="43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2"/>
      <c r="D881" s="43"/>
      <c r="E881" s="43"/>
      <c r="F881" s="43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2"/>
      <c r="D882" s="43"/>
      <c r="E882" s="43"/>
      <c r="F882" s="43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2"/>
      <c r="D883" s="43"/>
      <c r="E883" s="43"/>
      <c r="F883" s="43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2"/>
      <c r="D884" s="43"/>
      <c r="E884" s="43"/>
      <c r="F884" s="43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2"/>
      <c r="D885" s="43"/>
      <c r="E885" s="43"/>
      <c r="F885" s="43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2"/>
      <c r="D886" s="43"/>
      <c r="E886" s="43"/>
      <c r="F886" s="43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2"/>
      <c r="D887" s="43"/>
      <c r="E887" s="43"/>
      <c r="F887" s="43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2"/>
      <c r="D888" s="43"/>
      <c r="E888" s="43"/>
      <c r="F888" s="43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2"/>
      <c r="D889" s="43"/>
      <c r="E889" s="43"/>
      <c r="F889" s="43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2"/>
      <c r="D890" s="43"/>
      <c r="E890" s="43"/>
      <c r="F890" s="43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2"/>
      <c r="D891" s="43"/>
      <c r="E891" s="43"/>
      <c r="F891" s="43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2"/>
      <c r="D892" s="43"/>
      <c r="E892" s="43"/>
      <c r="F892" s="43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2"/>
      <c r="D893" s="43"/>
      <c r="E893" s="43"/>
      <c r="F893" s="43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2"/>
      <c r="D894" s="43"/>
      <c r="E894" s="43"/>
      <c r="F894" s="43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2"/>
      <c r="D895" s="43"/>
      <c r="E895" s="43"/>
      <c r="F895" s="43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2"/>
      <c r="D896" s="43"/>
      <c r="E896" s="43"/>
      <c r="F896" s="43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2"/>
      <c r="D897" s="43"/>
      <c r="E897" s="43"/>
      <c r="F897" s="43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2"/>
      <c r="D898" s="43"/>
      <c r="E898" s="43"/>
      <c r="F898" s="43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2"/>
      <c r="D899" s="43"/>
      <c r="E899" s="43"/>
      <c r="F899" s="43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2"/>
      <c r="D900" s="43"/>
      <c r="E900" s="43"/>
      <c r="F900" s="43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2"/>
      <c r="D901" s="43"/>
      <c r="E901" s="43"/>
      <c r="F901" s="43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2"/>
      <c r="D902" s="43"/>
      <c r="E902" s="43"/>
      <c r="F902" s="43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2"/>
      <c r="D903" s="43"/>
      <c r="E903" s="43"/>
      <c r="F903" s="43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2"/>
      <c r="D904" s="43"/>
      <c r="E904" s="43"/>
      <c r="F904" s="43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2"/>
      <c r="D905" s="43"/>
      <c r="E905" s="43"/>
      <c r="F905" s="43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2"/>
      <c r="D906" s="43"/>
      <c r="E906" s="43"/>
      <c r="F906" s="43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2"/>
      <c r="D907" s="43"/>
      <c r="E907" s="43"/>
      <c r="F907" s="43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2"/>
      <c r="D908" s="43"/>
      <c r="E908" s="43"/>
      <c r="F908" s="43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2"/>
      <c r="D909" s="43"/>
      <c r="E909" s="43"/>
      <c r="F909" s="43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2"/>
      <c r="D910" s="43"/>
      <c r="E910" s="43"/>
      <c r="F910" s="43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2"/>
      <c r="D911" s="43"/>
      <c r="E911" s="43"/>
      <c r="F911" s="43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2"/>
      <c r="D912" s="43"/>
      <c r="E912" s="43"/>
      <c r="F912" s="43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2"/>
      <c r="D913" s="43"/>
      <c r="E913" s="43"/>
      <c r="F913" s="43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2"/>
      <c r="D914" s="43"/>
      <c r="E914" s="43"/>
      <c r="F914" s="43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2"/>
      <c r="D915" s="43"/>
      <c r="E915" s="43"/>
      <c r="F915" s="43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2"/>
      <c r="D916" s="43"/>
      <c r="E916" s="43"/>
      <c r="F916" s="43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2"/>
      <c r="D917" s="43"/>
      <c r="E917" s="43"/>
      <c r="F917" s="43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2"/>
      <c r="D918" s="43"/>
      <c r="E918" s="43"/>
      <c r="F918" s="43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2"/>
      <c r="D919" s="43"/>
      <c r="E919" s="43"/>
      <c r="F919" s="43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2"/>
      <c r="D920" s="43"/>
      <c r="E920" s="43"/>
      <c r="F920" s="43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2"/>
      <c r="D921" s="43"/>
      <c r="E921" s="43"/>
      <c r="F921" s="43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2"/>
      <c r="D922" s="43"/>
      <c r="E922" s="43"/>
      <c r="F922" s="43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2"/>
      <c r="D923" s="43"/>
      <c r="E923" s="43"/>
      <c r="F923" s="43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2"/>
      <c r="D924" s="43"/>
      <c r="E924" s="43"/>
      <c r="F924" s="43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2"/>
      <c r="D925" s="43"/>
      <c r="E925" s="43"/>
      <c r="F925" s="43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2"/>
      <c r="D926" s="43"/>
      <c r="E926" s="43"/>
      <c r="F926" s="43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2"/>
      <c r="D927" s="43"/>
      <c r="E927" s="43"/>
      <c r="F927" s="43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2"/>
      <c r="D928" s="43"/>
      <c r="E928" s="43"/>
      <c r="F928" s="43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2"/>
      <c r="D929" s="43"/>
      <c r="E929" s="43"/>
      <c r="F929" s="43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2"/>
      <c r="D930" s="43"/>
      <c r="E930" s="43"/>
      <c r="F930" s="43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2"/>
      <c r="D931" s="43"/>
      <c r="E931" s="43"/>
      <c r="F931" s="43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2"/>
      <c r="D932" s="43"/>
      <c r="E932" s="43"/>
      <c r="F932" s="43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2"/>
      <c r="D933" s="43"/>
      <c r="E933" s="43"/>
      <c r="F933" s="43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2"/>
      <c r="D934" s="43"/>
      <c r="E934" s="43"/>
      <c r="F934" s="43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2"/>
      <c r="D935" s="43"/>
      <c r="E935" s="43"/>
      <c r="F935" s="43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2"/>
      <c r="D936" s="43"/>
      <c r="E936" s="43"/>
      <c r="F936" s="43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2"/>
      <c r="D937" s="43"/>
      <c r="E937" s="43"/>
      <c r="F937" s="43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2"/>
      <c r="D938" s="43"/>
      <c r="E938" s="43"/>
      <c r="F938" s="43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2"/>
      <c r="D939" s="43"/>
      <c r="E939" s="43"/>
      <c r="F939" s="43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2"/>
      <c r="D940" s="43"/>
      <c r="E940" s="43"/>
      <c r="F940" s="43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2"/>
      <c r="D941" s="43"/>
      <c r="E941" s="43"/>
      <c r="F941" s="43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2"/>
      <c r="D942" s="43"/>
      <c r="E942" s="43"/>
      <c r="F942" s="43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2"/>
      <c r="D943" s="43"/>
      <c r="E943" s="43"/>
      <c r="F943" s="43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2"/>
      <c r="D944" s="43"/>
      <c r="E944" s="43"/>
      <c r="F944" s="43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2"/>
      <c r="D945" s="43"/>
      <c r="E945" s="43"/>
      <c r="F945" s="43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2"/>
      <c r="D946" s="43"/>
      <c r="E946" s="43"/>
      <c r="F946" s="43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2"/>
      <c r="D947" s="43"/>
      <c r="E947" s="43"/>
      <c r="F947" s="43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2"/>
      <c r="D948" s="43"/>
      <c r="E948" s="43"/>
      <c r="F948" s="43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2"/>
      <c r="D949" s="43"/>
      <c r="E949" s="43"/>
      <c r="F949" s="43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2"/>
      <c r="D950" s="43"/>
      <c r="E950" s="43"/>
      <c r="F950" s="43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2"/>
      <c r="D951" s="43"/>
      <c r="E951" s="43"/>
      <c r="F951" s="43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2"/>
      <c r="D952" s="43"/>
      <c r="E952" s="43"/>
      <c r="F952" s="43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2"/>
      <c r="D953" s="43"/>
      <c r="E953" s="43"/>
      <c r="F953" s="43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2"/>
      <c r="D954" s="43"/>
      <c r="E954" s="43"/>
      <c r="F954" s="43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2"/>
      <c r="D955" s="43"/>
      <c r="E955" s="43"/>
      <c r="F955" s="43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2"/>
      <c r="D956" s="43"/>
      <c r="E956" s="43"/>
      <c r="F956" s="43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2"/>
      <c r="D957" s="43"/>
      <c r="E957" s="43"/>
      <c r="F957" s="43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2"/>
      <c r="D958" s="43"/>
      <c r="E958" s="43"/>
      <c r="F958" s="43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2"/>
      <c r="D959" s="43"/>
      <c r="E959" s="43"/>
      <c r="F959" s="43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2"/>
      <c r="D960" s="43"/>
      <c r="E960" s="43"/>
      <c r="F960" s="43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2"/>
      <c r="D961" s="43"/>
      <c r="E961" s="43"/>
      <c r="F961" s="43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2"/>
      <c r="D962" s="43"/>
      <c r="E962" s="43"/>
      <c r="F962" s="43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2"/>
      <c r="D963" s="43"/>
      <c r="E963" s="43"/>
      <c r="F963" s="43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2"/>
      <c r="D964" s="43"/>
      <c r="E964" s="43"/>
      <c r="F964" s="43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2"/>
      <c r="D965" s="43"/>
      <c r="E965" s="43"/>
      <c r="F965" s="43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2"/>
      <c r="D966" s="43"/>
      <c r="E966" s="43"/>
      <c r="F966" s="43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2"/>
      <c r="D967" s="43"/>
      <c r="E967" s="43"/>
      <c r="F967" s="43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2"/>
      <c r="D968" s="43"/>
      <c r="E968" s="43"/>
      <c r="F968" s="43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2"/>
      <c r="D969" s="43"/>
      <c r="E969" s="43"/>
      <c r="F969" s="43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2"/>
      <c r="D970" s="43"/>
      <c r="E970" s="43"/>
      <c r="F970" s="43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2"/>
      <c r="D971" s="43"/>
      <c r="E971" s="43"/>
      <c r="F971" s="43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2"/>
      <c r="D972" s="43"/>
      <c r="E972" s="43"/>
      <c r="F972" s="43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2"/>
      <c r="D973" s="43"/>
      <c r="E973" s="43"/>
      <c r="F973" s="43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2"/>
      <c r="D974" s="43"/>
      <c r="E974" s="43"/>
      <c r="F974" s="43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2"/>
      <c r="D975" s="43"/>
      <c r="E975" s="43"/>
      <c r="F975" s="43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2"/>
      <c r="D976" s="43"/>
      <c r="E976" s="43"/>
      <c r="F976" s="43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2"/>
      <c r="D977" s="43"/>
      <c r="E977" s="43"/>
      <c r="F977" s="43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2"/>
      <c r="D978" s="43"/>
      <c r="E978" s="43"/>
      <c r="F978" s="43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2"/>
      <c r="D979" s="43"/>
      <c r="E979" s="43"/>
      <c r="F979" s="43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2"/>
      <c r="D980" s="43"/>
      <c r="E980" s="43"/>
      <c r="F980" s="43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2"/>
      <c r="D981" s="43"/>
      <c r="E981" s="43"/>
      <c r="F981" s="43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2"/>
      <c r="D982" s="43"/>
      <c r="E982" s="43"/>
      <c r="F982" s="43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2"/>
      <c r="D983" s="43"/>
      <c r="E983" s="43"/>
      <c r="F983" s="43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2"/>
      <c r="D984" s="43"/>
      <c r="E984" s="43"/>
      <c r="F984" s="43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2"/>
      <c r="D985" s="43"/>
      <c r="E985" s="43"/>
      <c r="F985" s="43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2"/>
      <c r="D986" s="43"/>
      <c r="E986" s="43"/>
      <c r="F986" s="43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2"/>
      <c r="D987" s="43"/>
      <c r="E987" s="43"/>
      <c r="F987" s="43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2"/>
      <c r="D988" s="43"/>
      <c r="E988" s="43"/>
      <c r="F988" s="43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2"/>
      <c r="D989" s="43"/>
      <c r="E989" s="43"/>
      <c r="F989" s="43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2"/>
      <c r="D990" s="43"/>
      <c r="E990" s="43"/>
      <c r="F990" s="43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2"/>
      <c r="D991" s="43"/>
      <c r="E991" s="43"/>
      <c r="F991" s="43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2"/>
      <c r="D992" s="43"/>
      <c r="E992" s="43"/>
      <c r="F992" s="43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2"/>
      <c r="D993" s="43"/>
      <c r="E993" s="43"/>
      <c r="F993" s="43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2"/>
      <c r="D994" s="43"/>
      <c r="E994" s="43"/>
      <c r="F994" s="43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2"/>
      <c r="D995" s="43"/>
      <c r="E995" s="43"/>
      <c r="F995" s="43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2"/>
      <c r="D996" s="43"/>
      <c r="E996" s="43"/>
      <c r="F996" s="43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2"/>
      <c r="D997" s="43"/>
      <c r="E997" s="43"/>
      <c r="F997" s="43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3"/>
  <sheetViews>
    <sheetView workbookViewId="0">
      <selection activeCell="E11" sqref="E11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14.33203125" customWidth="1"/>
    <col min="6" max="6" width="12.88671875" bestFit="1" customWidth="1"/>
    <col min="7" max="24" width="9.33203125" customWidth="1"/>
  </cols>
  <sheetData>
    <row r="1" spans="1:24" ht="12.75" customHeight="1" x14ac:dyDescent="0.3">
      <c r="A1" s="3" t="s">
        <v>484</v>
      </c>
      <c r="B1" s="3" t="s">
        <v>485</v>
      </c>
      <c r="C1" s="3" t="str">
        <f>VLOOKUP(Table_1[[#This Row],[Column2]],E:F,2,0)</f>
        <v>ESITO</v>
      </c>
      <c r="D1" s="1"/>
      <c r="E1" s="9" t="s">
        <v>571</v>
      </c>
      <c r="F1" s="9" t="s">
        <v>572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3">
      <c r="A2" s="4" t="s">
        <v>486</v>
      </c>
      <c r="B2" s="45">
        <v>40</v>
      </c>
      <c r="C2" s="4" t="str">
        <f>VLOOKUP(Table_1[[#This Row],[Column2]],E:F,2,0)</f>
        <v>SUFFICIENTE</v>
      </c>
      <c r="D2" s="5"/>
      <c r="E2" s="11">
        <v>0</v>
      </c>
      <c r="F2" s="11" t="s">
        <v>576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customHeight="1" x14ac:dyDescent="0.3">
      <c r="A3" s="4" t="s">
        <v>487</v>
      </c>
      <c r="B3" s="45">
        <v>60</v>
      </c>
      <c r="C3" s="4" t="str">
        <f>VLOOKUP(Table_1[[#This Row],[Column2]],E:F,2,0)</f>
        <v>DISCRETO</v>
      </c>
      <c r="E3" s="11">
        <v>40</v>
      </c>
      <c r="F3" s="11" t="s">
        <v>575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customHeight="1" x14ac:dyDescent="0.3">
      <c r="A4" s="4" t="s">
        <v>488</v>
      </c>
      <c r="B4" s="45">
        <v>60</v>
      </c>
      <c r="C4" s="4" t="str">
        <f>VLOOKUP(Table_1[[#This Row],[Column2]],E:F,2,0)</f>
        <v>DISCRETO</v>
      </c>
      <c r="E4" s="11">
        <v>60</v>
      </c>
      <c r="F4" s="11" t="s">
        <v>574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2.75" customHeight="1" x14ac:dyDescent="0.3">
      <c r="A5" s="4" t="s">
        <v>489</v>
      </c>
      <c r="B5" s="45">
        <v>40</v>
      </c>
      <c r="C5" s="4" t="str">
        <f>VLOOKUP(Table_1[[#This Row],[Column2]],E:F,2,0)</f>
        <v>SUFFICIENTE</v>
      </c>
      <c r="E5" s="11">
        <v>70</v>
      </c>
      <c r="F5" s="11" t="s">
        <v>573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2.75" customHeight="1" x14ac:dyDescent="0.3">
      <c r="A6" s="4" t="s">
        <v>490</v>
      </c>
      <c r="B6" s="45">
        <v>70</v>
      </c>
      <c r="C6" s="4" t="str">
        <f>VLOOKUP(Table_1[[#This Row],[Column2]],E:F,2,0)</f>
        <v>BUONO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customHeight="1" x14ac:dyDescent="0.3">
      <c r="A7" s="4" t="s">
        <v>491</v>
      </c>
      <c r="B7" s="45">
        <v>0</v>
      </c>
      <c r="C7" s="4" t="str">
        <f>VLOOKUP(Table_1[[#This Row],[Column2]],E:F,2,0)</f>
        <v>RESPINTO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 customHeight="1" x14ac:dyDescent="0.3">
      <c r="A8" s="4" t="s">
        <v>492</v>
      </c>
      <c r="B8" s="45">
        <v>0</v>
      </c>
      <c r="C8" s="4" t="str">
        <f>VLOOKUP(Table_1[[#This Row],[Column2]],E:F,2,0)</f>
        <v>RESPINTO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2.75" customHeight="1" x14ac:dyDescent="0.3">
      <c r="A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customHeight="1" x14ac:dyDescent="0.3">
      <c r="A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1"/>
  <sheetViews>
    <sheetView tabSelected="1" workbookViewId="0">
      <selection activeCell="L19" sqref="L19"/>
    </sheetView>
  </sheetViews>
  <sheetFormatPr defaultColWidth="14.44140625" defaultRowHeight="15" customHeight="1" x14ac:dyDescent="0.3"/>
  <cols>
    <col min="1" max="1" width="28.33203125" customWidth="1"/>
    <col min="2" max="2" width="21.33203125" customWidth="1"/>
    <col min="3" max="3" width="18" customWidth="1"/>
    <col min="4" max="4" width="21.6640625" customWidth="1"/>
    <col min="5" max="5" width="48.5546875" customWidth="1"/>
    <col min="6" max="6" width="7.77734375" customWidth="1"/>
    <col min="7" max="8" width="21.33203125" bestFit="1" customWidth="1"/>
    <col min="9" max="9" width="12.77734375" bestFit="1" customWidth="1"/>
    <col min="10" max="10" width="21.33203125" bestFit="1" customWidth="1"/>
    <col min="11" max="11" width="12.33203125" bestFit="1" customWidth="1"/>
    <col min="12" max="12" width="17.6640625" bestFit="1" customWidth="1"/>
    <col min="13" max="13" width="18.77734375" bestFit="1" customWidth="1"/>
    <col min="14" max="14" width="17.6640625" bestFit="1" customWidth="1"/>
    <col min="15" max="15" width="12.77734375" bestFit="1" customWidth="1"/>
    <col min="16" max="16" width="21.33203125" bestFit="1" customWidth="1"/>
    <col min="17" max="23" width="8.6640625" customWidth="1"/>
  </cols>
  <sheetData>
    <row r="1" spans="1:23" ht="15" customHeight="1" thickBot="1" x14ac:dyDescent="0.35"/>
    <row r="2" spans="1:23" s="14" customFormat="1" ht="18" thickBot="1" x14ac:dyDescent="0.35">
      <c r="A2" s="12" t="s">
        <v>493</v>
      </c>
      <c r="B2" s="12" t="s">
        <v>494</v>
      </c>
      <c r="C2" s="12" t="s">
        <v>495</v>
      </c>
      <c r="D2" s="12" t="s">
        <v>496</v>
      </c>
      <c r="E2" s="12" t="s">
        <v>497</v>
      </c>
      <c r="G2" s="38" t="s">
        <v>583</v>
      </c>
      <c r="H2" s="46"/>
      <c r="I2" s="38" t="s">
        <v>585</v>
      </c>
      <c r="J2" s="39"/>
      <c r="K2" s="38" t="s">
        <v>588</v>
      </c>
      <c r="L2" s="39"/>
      <c r="M2" s="38" t="s">
        <v>590</v>
      </c>
      <c r="N2" s="39"/>
      <c r="Q2" s="13"/>
      <c r="R2" s="13"/>
      <c r="S2" s="13"/>
      <c r="T2" s="13"/>
      <c r="U2" s="13"/>
      <c r="V2" s="13"/>
      <c r="W2" s="13"/>
    </row>
    <row r="3" spans="1:23" ht="13.5" customHeight="1" thickTop="1" thickBot="1" x14ac:dyDescent="0.35">
      <c r="A3" s="6">
        <v>36596</v>
      </c>
      <c r="B3" s="7" t="s">
        <v>532</v>
      </c>
      <c r="C3" s="7" t="s">
        <v>499</v>
      </c>
      <c r="D3" s="8">
        <v>163500</v>
      </c>
      <c r="E3" s="8">
        <v>18</v>
      </c>
      <c r="G3" s="20" t="s">
        <v>577</v>
      </c>
      <c r="H3" s="47" t="s">
        <v>582</v>
      </c>
      <c r="I3" s="36" t="s">
        <v>584</v>
      </c>
      <c r="J3" s="37" t="s">
        <v>582</v>
      </c>
      <c r="K3" s="20" t="s">
        <v>586</v>
      </c>
      <c r="L3" s="21" t="s">
        <v>587</v>
      </c>
      <c r="M3" s="36" t="s">
        <v>584</v>
      </c>
      <c r="N3" s="37" t="s">
        <v>587</v>
      </c>
    </row>
    <row r="4" spans="1:23" ht="13.5" customHeight="1" x14ac:dyDescent="0.3">
      <c r="A4" s="6">
        <v>36632</v>
      </c>
      <c r="B4" s="7" t="s">
        <v>532</v>
      </c>
      <c r="C4" s="7" t="s">
        <v>499</v>
      </c>
      <c r="D4" s="8">
        <v>51800</v>
      </c>
      <c r="E4" s="8">
        <v>21</v>
      </c>
      <c r="G4" s="22" t="s">
        <v>499</v>
      </c>
      <c r="H4" s="54">
        <f>VLOOKUP(G4,Pivot!A4:B26,2,0)</f>
        <v>11</v>
      </c>
      <c r="I4" s="27" t="s">
        <v>501</v>
      </c>
      <c r="J4" s="24">
        <f>VLOOKUP(I4,Pivot!D:E,2,0)</f>
        <v>2</v>
      </c>
      <c r="K4" s="23" t="s">
        <v>499</v>
      </c>
      <c r="L4" s="29">
        <f>SUMIF(C:C,K4,D:D)+SUMIF(C:C,K4,E:E)</f>
        <v>611998</v>
      </c>
      <c r="M4" s="27" t="s">
        <v>501</v>
      </c>
      <c r="N4" s="29">
        <f>SUMIF(B:B,M4,D:D)+SUMIF(B:B,M4,E:E)</f>
        <v>73489</v>
      </c>
    </row>
    <row r="5" spans="1:23" ht="13.5" customHeight="1" x14ac:dyDescent="0.3">
      <c r="A5" s="6">
        <v>36554</v>
      </c>
      <c r="B5" s="7" t="s">
        <v>514</v>
      </c>
      <c r="C5" s="7" t="s">
        <v>515</v>
      </c>
      <c r="D5" s="8">
        <v>295000</v>
      </c>
      <c r="E5" s="8">
        <v>27</v>
      </c>
      <c r="G5" s="23" t="s">
        <v>558</v>
      </c>
      <c r="H5" s="52">
        <f>VLOOKUP(G5,Pivot!A5:B27,2,0)</f>
        <v>5</v>
      </c>
      <c r="I5" s="27" t="s">
        <v>507</v>
      </c>
      <c r="J5" s="24">
        <f>VLOOKUP(I5,Pivot!D:E,2,0)</f>
        <v>1</v>
      </c>
      <c r="K5" s="23" t="s">
        <v>558</v>
      </c>
      <c r="L5" s="29">
        <f t="shared" ref="L5:L7" si="0">SUMIF(C:C,K5,D:D)+SUMIF(C:C,K5,E:E)</f>
        <v>30962</v>
      </c>
      <c r="M5" s="27" t="s">
        <v>507</v>
      </c>
      <c r="N5" s="29">
        <f t="shared" ref="N5:N9" si="1">SUMIF(B:B,M5,D:D)+SUMIF(B:B,M5,E:E)</f>
        <v>50822</v>
      </c>
    </row>
    <row r="6" spans="1:23" ht="13.5" customHeight="1" x14ac:dyDescent="0.3">
      <c r="A6" s="6">
        <v>36593</v>
      </c>
      <c r="B6" s="7" t="s">
        <v>526</v>
      </c>
      <c r="C6" s="7" t="s">
        <v>527</v>
      </c>
      <c r="D6" s="8">
        <v>17000</v>
      </c>
      <c r="E6" s="8">
        <v>18</v>
      </c>
      <c r="G6" s="23" t="s">
        <v>506</v>
      </c>
      <c r="H6" s="52">
        <f>VLOOKUP(G6,Pivot!A6:B28,2,0)</f>
        <v>4</v>
      </c>
      <c r="I6" s="27" t="s">
        <v>509</v>
      </c>
      <c r="J6" s="24">
        <f>VLOOKUP(I6,Pivot!D:E,2,0)</f>
        <v>1</v>
      </c>
      <c r="K6" s="23" t="s">
        <v>506</v>
      </c>
      <c r="L6" s="29">
        <f t="shared" si="0"/>
        <v>54074</v>
      </c>
      <c r="M6" s="27" t="s">
        <v>509</v>
      </c>
      <c r="N6" s="29">
        <f t="shared" si="1"/>
        <v>98471</v>
      </c>
    </row>
    <row r="7" spans="1:23" ht="13.5" customHeight="1" thickBot="1" x14ac:dyDescent="0.35">
      <c r="A7" s="6">
        <v>36644</v>
      </c>
      <c r="B7" s="7" t="s">
        <v>526</v>
      </c>
      <c r="C7" s="7" t="s">
        <v>527</v>
      </c>
      <c r="D7" s="8">
        <v>18000</v>
      </c>
      <c r="E7" s="8">
        <v>21</v>
      </c>
      <c r="G7" s="25" t="s">
        <v>547</v>
      </c>
      <c r="H7" s="55">
        <f>VLOOKUP(G7,Pivot!A7:B29,2,0)</f>
        <v>4</v>
      </c>
      <c r="I7" s="27" t="s">
        <v>511</v>
      </c>
      <c r="J7" s="24">
        <f>VLOOKUP(I7,Pivot!D:E,2,0)</f>
        <v>1</v>
      </c>
      <c r="K7" s="25" t="s">
        <v>547</v>
      </c>
      <c r="L7" s="30">
        <f t="shared" si="0"/>
        <v>6765662</v>
      </c>
      <c r="M7" s="27" t="s">
        <v>511</v>
      </c>
      <c r="N7" s="29">
        <f t="shared" si="1"/>
        <v>7973</v>
      </c>
    </row>
    <row r="8" spans="1:23" ht="13.5" customHeight="1" x14ac:dyDescent="0.3">
      <c r="A8" s="6">
        <v>36645</v>
      </c>
      <c r="B8" s="7" t="s">
        <v>526</v>
      </c>
      <c r="C8" s="7" t="s">
        <v>527</v>
      </c>
      <c r="D8" s="8">
        <v>19000</v>
      </c>
      <c r="E8" s="8">
        <v>12</v>
      </c>
      <c r="I8" s="27" t="s">
        <v>525</v>
      </c>
      <c r="J8" s="24">
        <f>VLOOKUP(I8,Pivot!D:E,2,0)</f>
        <v>4</v>
      </c>
      <c r="M8" s="27" t="s">
        <v>525</v>
      </c>
      <c r="N8" s="29">
        <f t="shared" si="1"/>
        <v>283071</v>
      </c>
    </row>
    <row r="9" spans="1:23" ht="13.5" customHeight="1" thickBot="1" x14ac:dyDescent="0.35">
      <c r="A9" s="6">
        <v>36573</v>
      </c>
      <c r="B9" s="7" t="s">
        <v>520</v>
      </c>
      <c r="C9" s="7" t="s">
        <v>521</v>
      </c>
      <c r="D9" s="8">
        <v>201000</v>
      </c>
      <c r="E9" s="8">
        <v>14</v>
      </c>
      <c r="I9" s="28" t="s">
        <v>528</v>
      </c>
      <c r="J9" s="26">
        <f>VLOOKUP(I9,Pivot!D:E,2,0)</f>
        <v>2</v>
      </c>
      <c r="M9" s="28" t="s">
        <v>528</v>
      </c>
      <c r="N9" s="30">
        <f t="shared" si="1"/>
        <v>107734</v>
      </c>
    </row>
    <row r="10" spans="1:23" ht="13.5" customHeight="1" thickBot="1" x14ac:dyDescent="0.35">
      <c r="A10" s="6">
        <v>36547</v>
      </c>
      <c r="B10" s="7" t="s">
        <v>507</v>
      </c>
      <c r="C10" s="7" t="s">
        <v>508</v>
      </c>
      <c r="D10" s="8">
        <v>50800</v>
      </c>
      <c r="E10" s="8">
        <v>22</v>
      </c>
      <c r="I10" s="7"/>
      <c r="J10" s="14"/>
    </row>
    <row r="11" spans="1:23" ht="13.5" customHeight="1" x14ac:dyDescent="0.3">
      <c r="A11" s="6">
        <v>36552</v>
      </c>
      <c r="B11" s="7" t="s">
        <v>511</v>
      </c>
      <c r="C11" s="7" t="s">
        <v>512</v>
      </c>
      <c r="D11" s="8">
        <v>7950</v>
      </c>
      <c r="E11" s="8">
        <v>23</v>
      </c>
      <c r="G11" s="38" t="s">
        <v>593</v>
      </c>
      <c r="H11" s="39"/>
      <c r="I11" s="38" t="s">
        <v>594</v>
      </c>
      <c r="J11" s="39"/>
    </row>
    <row r="12" spans="1:23" ht="13.5" customHeight="1" thickBot="1" x14ac:dyDescent="0.35">
      <c r="A12" s="6">
        <v>36573</v>
      </c>
      <c r="B12" s="7" t="s">
        <v>522</v>
      </c>
      <c r="C12" s="7" t="s">
        <v>521</v>
      </c>
      <c r="D12" s="8">
        <v>1368000</v>
      </c>
      <c r="E12" s="8">
        <v>28</v>
      </c>
      <c r="G12" s="36" t="s">
        <v>577</v>
      </c>
      <c r="H12" s="37" t="s">
        <v>582</v>
      </c>
      <c r="I12" s="36" t="s">
        <v>584</v>
      </c>
      <c r="J12" s="37" t="s">
        <v>582</v>
      </c>
    </row>
    <row r="13" spans="1:23" ht="13.5" customHeight="1" x14ac:dyDescent="0.3">
      <c r="A13" s="6">
        <v>36597</v>
      </c>
      <c r="B13" s="7" t="s">
        <v>539</v>
      </c>
      <c r="C13" s="7" t="s">
        <v>540</v>
      </c>
      <c r="D13" s="8">
        <v>20000</v>
      </c>
      <c r="E13" s="8">
        <v>23</v>
      </c>
      <c r="G13" s="48" t="s">
        <v>499</v>
      </c>
      <c r="H13" s="49">
        <f>COUNTIF(C:C,G13)</f>
        <v>11</v>
      </c>
      <c r="I13" s="27" t="s">
        <v>501</v>
      </c>
      <c r="J13" s="24">
        <f>COUNTIF(B:B,I13)</f>
        <v>2</v>
      </c>
    </row>
    <row r="14" spans="1:23" ht="13.5" customHeight="1" x14ac:dyDescent="0.3">
      <c r="A14" s="6">
        <v>36596</v>
      </c>
      <c r="B14" s="7" t="s">
        <v>538</v>
      </c>
      <c r="C14" s="7" t="s">
        <v>527</v>
      </c>
      <c r="D14" s="8">
        <v>127950</v>
      </c>
      <c r="E14" s="8">
        <v>20</v>
      </c>
      <c r="G14" s="50" t="s">
        <v>558</v>
      </c>
      <c r="H14" s="49">
        <f t="shared" ref="H14:H16" si="2">COUNTIF(C:C,G14)</f>
        <v>5</v>
      </c>
      <c r="I14" s="27" t="s">
        <v>507</v>
      </c>
      <c r="J14" s="24">
        <f t="shared" ref="J14:J18" si="3">COUNTIF(B:B,I14)</f>
        <v>1</v>
      </c>
    </row>
    <row r="15" spans="1:23" ht="13.5" customHeight="1" x14ac:dyDescent="0.3">
      <c r="A15" s="6">
        <v>36609</v>
      </c>
      <c r="B15" s="7" t="s">
        <v>538</v>
      </c>
      <c r="C15" s="7" t="s">
        <v>527</v>
      </c>
      <c r="D15" s="8">
        <v>78530</v>
      </c>
      <c r="E15" s="8">
        <v>25</v>
      </c>
      <c r="G15" s="50" t="s">
        <v>506</v>
      </c>
      <c r="H15" s="49">
        <f t="shared" si="2"/>
        <v>4</v>
      </c>
      <c r="I15" s="27" t="s">
        <v>509</v>
      </c>
      <c r="J15" s="24">
        <f t="shared" si="3"/>
        <v>1</v>
      </c>
    </row>
    <row r="16" spans="1:23" ht="13.5" customHeight="1" thickBot="1" x14ac:dyDescent="0.35">
      <c r="A16" s="6">
        <v>36598</v>
      </c>
      <c r="B16" s="7" t="s">
        <v>542</v>
      </c>
      <c r="C16" s="7" t="s">
        <v>524</v>
      </c>
      <c r="D16" s="8">
        <v>3950</v>
      </c>
      <c r="E16" s="8">
        <v>17</v>
      </c>
      <c r="G16" s="51" t="s">
        <v>547</v>
      </c>
      <c r="H16" s="53">
        <f t="shared" si="2"/>
        <v>4</v>
      </c>
      <c r="I16" s="27" t="s">
        <v>511</v>
      </c>
      <c r="J16" s="24">
        <f t="shared" si="3"/>
        <v>1</v>
      </c>
    </row>
    <row r="17" spans="1:10" ht="13.5" customHeight="1" x14ac:dyDescent="0.3">
      <c r="A17" s="6">
        <v>36614</v>
      </c>
      <c r="B17" s="7" t="s">
        <v>542</v>
      </c>
      <c r="C17" s="7" t="s">
        <v>524</v>
      </c>
      <c r="D17" s="8">
        <v>8000</v>
      </c>
      <c r="E17" s="8">
        <v>22</v>
      </c>
      <c r="I17" s="27" t="s">
        <v>525</v>
      </c>
      <c r="J17" s="24">
        <f t="shared" si="3"/>
        <v>4</v>
      </c>
    </row>
    <row r="18" spans="1:10" ht="13.5" customHeight="1" thickBot="1" x14ac:dyDescent="0.35">
      <c r="A18" s="6">
        <v>36667</v>
      </c>
      <c r="B18" s="7" t="s">
        <v>565</v>
      </c>
      <c r="C18" s="7" t="s">
        <v>543</v>
      </c>
      <c r="D18" s="8">
        <v>27350</v>
      </c>
      <c r="E18" s="8">
        <v>19</v>
      </c>
      <c r="I18" s="28" t="s">
        <v>528</v>
      </c>
      <c r="J18" s="26">
        <f t="shared" si="3"/>
        <v>2</v>
      </c>
    </row>
    <row r="19" spans="1:10" ht="13.5" customHeight="1" x14ac:dyDescent="0.3">
      <c r="A19" s="6">
        <v>36545</v>
      </c>
      <c r="B19" s="7" t="s">
        <v>505</v>
      </c>
      <c r="C19" s="7" t="s">
        <v>506</v>
      </c>
      <c r="D19" s="8">
        <v>13500</v>
      </c>
      <c r="E19" s="8">
        <v>15</v>
      </c>
      <c r="I19" s="7"/>
      <c r="J19" s="14"/>
    </row>
    <row r="20" spans="1:10" ht="13.5" customHeight="1" x14ac:dyDescent="0.3">
      <c r="A20" s="6">
        <v>36589</v>
      </c>
      <c r="B20" s="7" t="s">
        <v>505</v>
      </c>
      <c r="C20" s="7" t="s">
        <v>506</v>
      </c>
      <c r="D20" s="8">
        <v>13500</v>
      </c>
      <c r="E20" s="8">
        <v>20</v>
      </c>
      <c r="I20" s="7"/>
      <c r="J20" s="14"/>
    </row>
    <row r="21" spans="1:10" ht="13.5" customHeight="1" x14ac:dyDescent="0.3">
      <c r="A21" s="6">
        <v>36637</v>
      </c>
      <c r="B21" s="7" t="s">
        <v>505</v>
      </c>
      <c r="C21" s="7" t="s">
        <v>506</v>
      </c>
      <c r="D21" s="8">
        <v>13500</v>
      </c>
      <c r="E21" s="8">
        <v>18</v>
      </c>
      <c r="I21" s="7"/>
      <c r="J21" s="14"/>
    </row>
    <row r="22" spans="1:10" ht="13.5" customHeight="1" x14ac:dyDescent="0.3">
      <c r="A22" s="6">
        <v>36681</v>
      </c>
      <c r="B22" s="7" t="s">
        <v>505</v>
      </c>
      <c r="C22" s="7" t="s">
        <v>506</v>
      </c>
      <c r="D22" s="8">
        <v>13500</v>
      </c>
      <c r="E22" s="8">
        <v>21</v>
      </c>
      <c r="I22" s="7"/>
      <c r="J22" s="14"/>
    </row>
    <row r="23" spans="1:10" ht="13.5" customHeight="1" x14ac:dyDescent="0.3">
      <c r="A23" s="6">
        <v>36665</v>
      </c>
      <c r="B23" s="7" t="s">
        <v>563</v>
      </c>
      <c r="C23" s="7" t="s">
        <v>504</v>
      </c>
      <c r="D23" s="8">
        <v>29980</v>
      </c>
      <c r="E23" s="8">
        <v>19</v>
      </c>
    </row>
    <row r="24" spans="1:10" ht="13.5" customHeight="1" x14ac:dyDescent="0.3">
      <c r="A24" s="6">
        <v>36594</v>
      </c>
      <c r="B24" s="7" t="s">
        <v>529</v>
      </c>
      <c r="C24" s="7" t="s">
        <v>530</v>
      </c>
      <c r="D24" s="8">
        <v>27270</v>
      </c>
      <c r="E24" s="8">
        <v>14</v>
      </c>
    </row>
    <row r="25" spans="1:10" ht="13.5" customHeight="1" x14ac:dyDescent="0.3">
      <c r="A25" s="6">
        <v>36580</v>
      </c>
      <c r="B25" s="7" t="s">
        <v>525</v>
      </c>
      <c r="C25" s="7" t="s">
        <v>499</v>
      </c>
      <c r="D25" s="8">
        <v>151500</v>
      </c>
      <c r="E25" s="8">
        <v>13</v>
      </c>
    </row>
    <row r="26" spans="1:10" ht="13.5" customHeight="1" x14ac:dyDescent="0.3">
      <c r="A26" s="6">
        <v>36595</v>
      </c>
      <c r="B26" s="7" t="s">
        <v>525</v>
      </c>
      <c r="C26" s="7" t="s">
        <v>499</v>
      </c>
      <c r="D26" s="8">
        <v>19000</v>
      </c>
      <c r="E26" s="8">
        <v>17</v>
      </c>
    </row>
    <row r="27" spans="1:10" ht="13.5" customHeight="1" x14ac:dyDescent="0.3">
      <c r="A27" s="6">
        <v>36632</v>
      </c>
      <c r="B27" s="7" t="s">
        <v>525</v>
      </c>
      <c r="C27" s="7" t="s">
        <v>499</v>
      </c>
      <c r="D27" s="8">
        <v>31000</v>
      </c>
      <c r="E27" s="8">
        <v>16</v>
      </c>
    </row>
    <row r="28" spans="1:10" ht="13.5" customHeight="1" x14ac:dyDescent="0.3">
      <c r="A28" s="6">
        <v>36637</v>
      </c>
      <c r="B28" s="7" t="s">
        <v>525</v>
      </c>
      <c r="C28" s="7" t="s">
        <v>499</v>
      </c>
      <c r="D28" s="8">
        <v>81500</v>
      </c>
      <c r="E28" s="8">
        <v>25</v>
      </c>
    </row>
    <row r="29" spans="1:10" ht="13.5" customHeight="1" x14ac:dyDescent="0.3">
      <c r="A29" s="6">
        <v>36697</v>
      </c>
      <c r="B29" s="7" t="s">
        <v>566</v>
      </c>
      <c r="C29" s="7" t="s">
        <v>524</v>
      </c>
      <c r="D29" s="8">
        <v>40650</v>
      </c>
      <c r="E29" s="8">
        <v>17</v>
      </c>
    </row>
    <row r="30" spans="1:10" ht="13.5" customHeight="1" x14ac:dyDescent="0.3">
      <c r="A30" s="6">
        <v>36608</v>
      </c>
      <c r="B30" s="7" t="s">
        <v>548</v>
      </c>
      <c r="C30" s="7" t="s">
        <v>499</v>
      </c>
      <c r="D30" s="8">
        <v>18230</v>
      </c>
      <c r="E30" s="8">
        <v>21</v>
      </c>
    </row>
    <row r="31" spans="1:10" ht="13.5" customHeight="1" x14ac:dyDescent="0.3">
      <c r="A31" s="6">
        <v>36642</v>
      </c>
      <c r="B31" s="7" t="s">
        <v>548</v>
      </c>
      <c r="C31" s="7" t="s">
        <v>499</v>
      </c>
      <c r="D31" s="8">
        <v>7640</v>
      </c>
      <c r="E31" s="8">
        <v>20</v>
      </c>
    </row>
    <row r="32" spans="1:10" ht="13.5" customHeight="1" x14ac:dyDescent="0.3">
      <c r="A32" s="6">
        <v>36686</v>
      </c>
      <c r="B32" s="7" t="s">
        <v>548</v>
      </c>
      <c r="C32" s="7" t="s">
        <v>499</v>
      </c>
      <c r="D32" s="8">
        <v>7640</v>
      </c>
      <c r="E32" s="8">
        <v>22</v>
      </c>
    </row>
    <row r="33" spans="1:5" ht="13.5" customHeight="1" x14ac:dyDescent="0.3">
      <c r="A33" s="6">
        <v>36548</v>
      </c>
      <c r="B33" s="7" t="s">
        <v>509</v>
      </c>
      <c r="C33" s="7" t="s">
        <v>510</v>
      </c>
      <c r="D33" s="8">
        <v>98450</v>
      </c>
      <c r="E33" s="8">
        <v>21</v>
      </c>
    </row>
    <row r="34" spans="1:5" ht="13.5" customHeight="1" x14ac:dyDescent="0.3">
      <c r="A34" s="6">
        <v>36596</v>
      </c>
      <c r="B34" s="7" t="s">
        <v>536</v>
      </c>
      <c r="C34" s="7" t="s">
        <v>530</v>
      </c>
      <c r="D34" s="8">
        <v>10730</v>
      </c>
      <c r="E34" s="8">
        <v>17</v>
      </c>
    </row>
    <row r="35" spans="1:5" ht="13.5" customHeight="1" x14ac:dyDescent="0.3">
      <c r="A35" s="6">
        <v>36666</v>
      </c>
      <c r="B35" s="7" t="s">
        <v>564</v>
      </c>
      <c r="C35" s="7" t="s">
        <v>502</v>
      </c>
      <c r="D35" s="8">
        <v>17950</v>
      </c>
      <c r="E35" s="8">
        <v>17</v>
      </c>
    </row>
    <row r="36" spans="1:5" ht="13.5" customHeight="1" x14ac:dyDescent="0.3">
      <c r="A36" s="6">
        <v>36596</v>
      </c>
      <c r="B36" s="7" t="s">
        <v>534</v>
      </c>
      <c r="C36" s="7" t="s">
        <v>535</v>
      </c>
      <c r="D36" s="8">
        <v>43500</v>
      </c>
      <c r="E36" s="8">
        <v>16</v>
      </c>
    </row>
    <row r="37" spans="1:5" ht="13.5" customHeight="1" x14ac:dyDescent="0.3">
      <c r="A37" s="6">
        <v>36534</v>
      </c>
      <c r="B37" s="7" t="s">
        <v>500</v>
      </c>
      <c r="C37" s="7" t="s">
        <v>499</v>
      </c>
      <c r="D37" s="8">
        <v>29970</v>
      </c>
      <c r="E37" s="8">
        <v>29</v>
      </c>
    </row>
    <row r="38" spans="1:5" ht="13.5" customHeight="1" x14ac:dyDescent="0.3">
      <c r="A38" s="6">
        <v>36600</v>
      </c>
      <c r="B38" s="7" t="s">
        <v>544</v>
      </c>
      <c r="C38" s="7" t="s">
        <v>545</v>
      </c>
      <c r="D38" s="8">
        <v>16650</v>
      </c>
      <c r="E38" s="8">
        <v>24</v>
      </c>
    </row>
    <row r="39" spans="1:5" ht="13.5" customHeight="1" x14ac:dyDescent="0.3">
      <c r="A39" s="6">
        <v>36558</v>
      </c>
      <c r="B39" s="7" t="s">
        <v>519</v>
      </c>
      <c r="C39" s="7" t="s">
        <v>502</v>
      </c>
      <c r="D39" s="8">
        <v>49400</v>
      </c>
      <c r="E39" s="8">
        <v>13</v>
      </c>
    </row>
    <row r="40" spans="1:5" ht="13.5" customHeight="1" x14ac:dyDescent="0.3">
      <c r="A40" s="6">
        <v>36603</v>
      </c>
      <c r="B40" s="7" t="s">
        <v>519</v>
      </c>
      <c r="C40" s="7" t="s">
        <v>502</v>
      </c>
      <c r="D40" s="8">
        <v>87300</v>
      </c>
      <c r="E40" s="8">
        <v>18</v>
      </c>
    </row>
    <row r="41" spans="1:5" ht="13.5" customHeight="1" x14ac:dyDescent="0.3">
      <c r="A41" s="6">
        <v>36609</v>
      </c>
      <c r="B41" s="7" t="s">
        <v>549</v>
      </c>
      <c r="C41" s="7" t="s">
        <v>527</v>
      </c>
      <c r="D41" s="8">
        <v>21000</v>
      </c>
      <c r="E41" s="8">
        <v>18</v>
      </c>
    </row>
    <row r="42" spans="1:5" ht="13.5" customHeight="1" x14ac:dyDescent="0.3">
      <c r="A42" s="6">
        <v>36597</v>
      </c>
      <c r="B42" s="7" t="s">
        <v>541</v>
      </c>
      <c r="C42" s="7" t="s">
        <v>530</v>
      </c>
      <c r="D42" s="8">
        <v>7850</v>
      </c>
      <c r="E42" s="8">
        <v>25</v>
      </c>
    </row>
    <row r="43" spans="1:5" ht="13.5" customHeight="1" x14ac:dyDescent="0.3">
      <c r="A43" s="6">
        <v>36596</v>
      </c>
      <c r="B43" s="7" t="s">
        <v>533</v>
      </c>
      <c r="C43" s="7" t="s">
        <v>516</v>
      </c>
      <c r="D43" s="8">
        <v>183900</v>
      </c>
      <c r="E43" s="8">
        <v>26</v>
      </c>
    </row>
    <row r="44" spans="1:5" ht="13.5" customHeight="1" x14ac:dyDescent="0.3">
      <c r="A44" s="6">
        <v>36637</v>
      </c>
      <c r="B44" s="7" t="s">
        <v>533</v>
      </c>
      <c r="C44" s="7" t="s">
        <v>516</v>
      </c>
      <c r="D44" s="8">
        <v>183900</v>
      </c>
      <c r="E44" s="8">
        <v>18</v>
      </c>
    </row>
    <row r="45" spans="1:5" ht="13.5" customHeight="1" x14ac:dyDescent="0.3">
      <c r="A45" s="6">
        <v>36596</v>
      </c>
      <c r="B45" s="7" t="s">
        <v>537</v>
      </c>
      <c r="C45" s="7" t="s">
        <v>530</v>
      </c>
      <c r="D45" s="8">
        <v>11210</v>
      </c>
      <c r="E45" s="8">
        <v>25</v>
      </c>
    </row>
    <row r="46" spans="1:5" ht="13.5" customHeight="1" x14ac:dyDescent="0.3">
      <c r="A46" s="6">
        <v>36612</v>
      </c>
      <c r="B46" s="7" t="s">
        <v>550</v>
      </c>
      <c r="C46" s="7" t="s">
        <v>551</v>
      </c>
      <c r="D46" s="8">
        <v>34900</v>
      </c>
      <c r="E46" s="8">
        <v>16</v>
      </c>
    </row>
    <row r="47" spans="1:5" ht="13.5" customHeight="1" x14ac:dyDescent="0.3">
      <c r="A47" s="6">
        <v>36576</v>
      </c>
      <c r="B47" s="7" t="s">
        <v>523</v>
      </c>
      <c r="C47" s="7" t="s">
        <v>524</v>
      </c>
      <c r="D47" s="8">
        <v>36850</v>
      </c>
      <c r="E47" s="8">
        <v>16</v>
      </c>
    </row>
    <row r="48" spans="1:5" ht="13.5" customHeight="1" x14ac:dyDescent="0.3">
      <c r="A48" s="6">
        <v>36629</v>
      </c>
      <c r="B48" s="7" t="s">
        <v>555</v>
      </c>
      <c r="C48" s="7" t="s">
        <v>556</v>
      </c>
      <c r="D48" s="8">
        <v>84500</v>
      </c>
      <c r="E48" s="8">
        <v>21</v>
      </c>
    </row>
    <row r="49" spans="1:5" ht="13.5" customHeight="1" x14ac:dyDescent="0.3">
      <c r="A49" s="6">
        <v>36553</v>
      </c>
      <c r="B49" s="7" t="s">
        <v>513</v>
      </c>
      <c r="C49" s="7" t="s">
        <v>510</v>
      </c>
      <c r="D49" s="8">
        <v>87450</v>
      </c>
      <c r="E49" s="8">
        <v>24</v>
      </c>
    </row>
    <row r="50" spans="1:5" ht="13.5" customHeight="1" x14ac:dyDescent="0.3">
      <c r="A50" s="6">
        <v>36594</v>
      </c>
      <c r="B50" s="7" t="s">
        <v>531</v>
      </c>
      <c r="C50" s="7" t="s">
        <v>530</v>
      </c>
      <c r="D50" s="8">
        <v>13400</v>
      </c>
      <c r="E50" s="8">
        <v>14</v>
      </c>
    </row>
    <row r="51" spans="1:5" ht="13.5" customHeight="1" x14ac:dyDescent="0.3">
      <c r="A51" s="6">
        <v>36595</v>
      </c>
      <c r="B51" s="7" t="s">
        <v>531</v>
      </c>
      <c r="C51" s="7" t="s">
        <v>530</v>
      </c>
      <c r="D51" s="8">
        <v>12280</v>
      </c>
      <c r="E51" s="8">
        <v>14</v>
      </c>
    </row>
    <row r="52" spans="1:5" ht="13.5" customHeight="1" x14ac:dyDescent="0.3">
      <c r="A52" s="6">
        <v>36595</v>
      </c>
      <c r="B52" s="7" t="s">
        <v>531</v>
      </c>
      <c r="C52" s="7" t="s">
        <v>530</v>
      </c>
      <c r="D52" s="8">
        <v>14670</v>
      </c>
      <c r="E52" s="8">
        <v>17</v>
      </c>
    </row>
    <row r="53" spans="1:5" ht="13.5" customHeight="1" x14ac:dyDescent="0.3">
      <c r="A53" s="6">
        <v>36624</v>
      </c>
      <c r="B53" s="7" t="s">
        <v>554</v>
      </c>
      <c r="C53" s="7" t="s">
        <v>547</v>
      </c>
      <c r="D53" s="8">
        <v>55600</v>
      </c>
      <c r="E53" s="8">
        <v>11</v>
      </c>
    </row>
    <row r="54" spans="1:5" ht="13.5" customHeight="1" x14ac:dyDescent="0.3">
      <c r="A54" s="6">
        <v>36594</v>
      </c>
      <c r="B54" s="7" t="s">
        <v>528</v>
      </c>
      <c r="C54" s="7" t="s">
        <v>502</v>
      </c>
      <c r="D54" s="8">
        <v>35900</v>
      </c>
      <c r="E54" s="8">
        <v>16</v>
      </c>
    </row>
    <row r="55" spans="1:5" ht="13.5" customHeight="1" x14ac:dyDescent="0.3">
      <c r="A55" s="6">
        <v>36595</v>
      </c>
      <c r="B55" s="7" t="s">
        <v>528</v>
      </c>
      <c r="C55" s="7" t="s">
        <v>502</v>
      </c>
      <c r="D55" s="8">
        <v>71800</v>
      </c>
      <c r="E55" s="8">
        <v>18</v>
      </c>
    </row>
    <row r="56" spans="1:5" ht="13.5" customHeight="1" x14ac:dyDescent="0.3">
      <c r="A56" s="6">
        <v>36614</v>
      </c>
      <c r="B56" s="7" t="s">
        <v>552</v>
      </c>
      <c r="C56" s="7" t="s">
        <v>502</v>
      </c>
      <c r="D56" s="8">
        <v>24660</v>
      </c>
      <c r="E56" s="8">
        <v>27</v>
      </c>
    </row>
    <row r="57" spans="1:5" ht="13.5" customHeight="1" x14ac:dyDescent="0.3">
      <c r="A57" s="6">
        <v>36666</v>
      </c>
      <c r="B57" s="7" t="s">
        <v>552</v>
      </c>
      <c r="C57" s="7" t="s">
        <v>502</v>
      </c>
      <c r="D57" s="8">
        <v>32320</v>
      </c>
      <c r="E57" s="8">
        <v>20</v>
      </c>
    </row>
    <row r="58" spans="1:5" ht="13.5" customHeight="1" x14ac:dyDescent="0.3">
      <c r="A58" s="6">
        <v>36529</v>
      </c>
      <c r="B58" s="7" t="s">
        <v>498</v>
      </c>
      <c r="C58" s="7" t="s">
        <v>499</v>
      </c>
      <c r="D58" s="8">
        <v>50000</v>
      </c>
      <c r="E58" s="8">
        <v>16</v>
      </c>
    </row>
    <row r="59" spans="1:5" ht="13.5" customHeight="1" x14ac:dyDescent="0.3">
      <c r="A59" s="6">
        <v>36598</v>
      </c>
      <c r="B59" s="7" t="s">
        <v>498</v>
      </c>
      <c r="C59" s="7" t="s">
        <v>543</v>
      </c>
      <c r="D59" s="8">
        <v>50000</v>
      </c>
      <c r="E59" s="8">
        <v>15</v>
      </c>
    </row>
    <row r="60" spans="1:5" ht="13.5" customHeight="1" x14ac:dyDescent="0.3">
      <c r="A60" s="6">
        <v>36543</v>
      </c>
      <c r="B60" s="7" t="s">
        <v>503</v>
      </c>
      <c r="C60" s="7" t="s">
        <v>504</v>
      </c>
      <c r="D60" s="8">
        <v>43500</v>
      </c>
      <c r="E60" s="8">
        <v>29</v>
      </c>
    </row>
    <row r="61" spans="1:5" ht="13.5" customHeight="1" x14ac:dyDescent="0.3">
      <c r="A61" s="6">
        <v>36555</v>
      </c>
      <c r="B61" s="7" t="s">
        <v>503</v>
      </c>
      <c r="C61" s="7" t="s">
        <v>516</v>
      </c>
      <c r="D61" s="8">
        <v>348980</v>
      </c>
      <c r="E61" s="8">
        <v>15</v>
      </c>
    </row>
    <row r="62" spans="1:5" ht="13.5" customHeight="1" x14ac:dyDescent="0.3">
      <c r="A62" s="6">
        <v>36685</v>
      </c>
      <c r="B62" s="7" t="s">
        <v>503</v>
      </c>
      <c r="C62" s="7" t="s">
        <v>504</v>
      </c>
      <c r="D62" s="8">
        <v>15980</v>
      </c>
      <c r="E62" s="8">
        <v>14</v>
      </c>
    </row>
    <row r="63" spans="1:5" ht="13.5" customHeight="1" x14ac:dyDescent="0.3">
      <c r="A63" s="6">
        <v>36705</v>
      </c>
      <c r="B63" s="7" t="s">
        <v>568</v>
      </c>
      <c r="C63" s="7" t="s">
        <v>558</v>
      </c>
      <c r="D63" s="8">
        <v>4950</v>
      </c>
      <c r="E63" s="8">
        <v>28</v>
      </c>
    </row>
    <row r="64" spans="1:5" ht="13.5" customHeight="1" x14ac:dyDescent="0.3">
      <c r="A64" s="6">
        <v>36638</v>
      </c>
      <c r="B64" s="7" t="s">
        <v>557</v>
      </c>
      <c r="C64" s="7" t="s">
        <v>558</v>
      </c>
      <c r="D64" s="8">
        <v>2010</v>
      </c>
      <c r="E64" s="8">
        <v>21</v>
      </c>
    </row>
    <row r="65" spans="1:5" ht="13.5" customHeight="1" x14ac:dyDescent="0.3">
      <c r="A65" s="6">
        <v>36645</v>
      </c>
      <c r="B65" s="7" t="s">
        <v>557</v>
      </c>
      <c r="C65" s="7" t="s">
        <v>558</v>
      </c>
      <c r="D65" s="8">
        <v>8730</v>
      </c>
      <c r="E65" s="8">
        <v>18</v>
      </c>
    </row>
    <row r="66" spans="1:5" ht="13.5" customHeight="1" x14ac:dyDescent="0.3">
      <c r="A66" s="6">
        <v>36640</v>
      </c>
      <c r="B66" s="7" t="s">
        <v>559</v>
      </c>
      <c r="C66" s="7" t="s">
        <v>551</v>
      </c>
      <c r="D66" s="8">
        <v>36300</v>
      </c>
      <c r="E66" s="8">
        <v>23</v>
      </c>
    </row>
    <row r="67" spans="1:5" ht="13.5" customHeight="1" x14ac:dyDescent="0.3">
      <c r="A67" s="6">
        <v>36558</v>
      </c>
      <c r="B67" s="7" t="s">
        <v>517</v>
      </c>
      <c r="C67" s="7" t="s">
        <v>518</v>
      </c>
      <c r="D67" s="8">
        <v>127490</v>
      </c>
      <c r="E67" s="8">
        <v>17</v>
      </c>
    </row>
    <row r="68" spans="1:5" ht="13.5" customHeight="1" x14ac:dyDescent="0.3">
      <c r="A68" s="6">
        <v>36598</v>
      </c>
      <c r="B68" s="7" t="s">
        <v>517</v>
      </c>
      <c r="C68" s="7" t="s">
        <v>518</v>
      </c>
      <c r="D68" s="8">
        <v>127490</v>
      </c>
      <c r="E68" s="8">
        <v>21</v>
      </c>
    </row>
    <row r="69" spans="1:5" ht="13.5" customHeight="1" x14ac:dyDescent="0.3">
      <c r="A69" s="6">
        <v>36616</v>
      </c>
      <c r="B69" s="7" t="s">
        <v>553</v>
      </c>
      <c r="C69" s="7" t="s">
        <v>551</v>
      </c>
      <c r="D69" s="8">
        <v>22450</v>
      </c>
      <c r="E69" s="8">
        <v>18</v>
      </c>
    </row>
    <row r="70" spans="1:5" ht="13.5" customHeight="1" x14ac:dyDescent="0.3">
      <c r="A70" s="6">
        <v>36622</v>
      </c>
      <c r="B70" s="7" t="s">
        <v>553</v>
      </c>
      <c r="C70" s="7" t="s">
        <v>551</v>
      </c>
      <c r="D70" s="8">
        <v>44950</v>
      </c>
      <c r="E70" s="8">
        <v>20</v>
      </c>
    </row>
    <row r="71" spans="1:5" ht="13.5" customHeight="1" x14ac:dyDescent="0.3">
      <c r="A71" s="6">
        <v>36604</v>
      </c>
      <c r="B71" s="7" t="s">
        <v>546</v>
      </c>
      <c r="C71" s="7" t="s">
        <v>547</v>
      </c>
      <c r="D71" s="8">
        <v>2425000</v>
      </c>
      <c r="E71" s="8">
        <v>11</v>
      </c>
    </row>
    <row r="72" spans="1:5" ht="13.5" customHeight="1" x14ac:dyDescent="0.3">
      <c r="A72" s="6">
        <v>36649</v>
      </c>
      <c r="B72" s="7" t="s">
        <v>546</v>
      </c>
      <c r="C72" s="7" t="s">
        <v>547</v>
      </c>
      <c r="D72" s="8">
        <v>2425000</v>
      </c>
      <c r="E72" s="8">
        <v>21</v>
      </c>
    </row>
    <row r="73" spans="1:5" ht="13.5" customHeight="1" x14ac:dyDescent="0.3">
      <c r="A73" s="6">
        <v>36651</v>
      </c>
      <c r="B73" s="7" t="s">
        <v>546</v>
      </c>
      <c r="C73" s="7" t="s">
        <v>547</v>
      </c>
      <c r="D73" s="8">
        <v>1860000</v>
      </c>
      <c r="E73" s="8">
        <v>19</v>
      </c>
    </row>
    <row r="74" spans="1:5" ht="13.5" customHeight="1" x14ac:dyDescent="0.3">
      <c r="A74" s="6">
        <v>36653</v>
      </c>
      <c r="B74" s="7" t="s">
        <v>561</v>
      </c>
      <c r="C74" s="7" t="s">
        <v>562</v>
      </c>
      <c r="D74" s="8">
        <v>14000</v>
      </c>
      <c r="E74" s="8">
        <v>16</v>
      </c>
    </row>
    <row r="75" spans="1:5" ht="13.5" customHeight="1" x14ac:dyDescent="0.3">
      <c r="A75" s="6">
        <v>36672</v>
      </c>
      <c r="B75" s="7" t="s">
        <v>561</v>
      </c>
      <c r="C75" s="7" t="s">
        <v>562</v>
      </c>
      <c r="D75" s="8">
        <v>15000</v>
      </c>
      <c r="E75" s="8">
        <v>20</v>
      </c>
    </row>
    <row r="76" spans="1:5" ht="13.5" customHeight="1" x14ac:dyDescent="0.3">
      <c r="A76" s="6">
        <v>36652</v>
      </c>
      <c r="B76" s="7" t="s">
        <v>560</v>
      </c>
      <c r="C76" s="7" t="s">
        <v>558</v>
      </c>
      <c r="D76" s="8">
        <v>6570</v>
      </c>
      <c r="E76" s="8">
        <v>13</v>
      </c>
    </row>
    <row r="77" spans="1:5" ht="13.5" customHeight="1" x14ac:dyDescent="0.3">
      <c r="A77" s="6">
        <v>36682</v>
      </c>
      <c r="B77" s="7" t="s">
        <v>560</v>
      </c>
      <c r="C77" s="7" t="s">
        <v>558</v>
      </c>
      <c r="D77" s="8">
        <v>8600</v>
      </c>
      <c r="E77" s="8">
        <v>22</v>
      </c>
    </row>
    <row r="78" spans="1:5" ht="13.5" customHeight="1" x14ac:dyDescent="0.3">
      <c r="A78" s="6">
        <v>36700</v>
      </c>
      <c r="B78" s="7" t="s">
        <v>567</v>
      </c>
      <c r="C78" s="7" t="s">
        <v>502</v>
      </c>
      <c r="D78" s="8">
        <v>50280</v>
      </c>
      <c r="E78" s="8">
        <v>20</v>
      </c>
    </row>
    <row r="79" spans="1:5" ht="13.5" customHeight="1" x14ac:dyDescent="0.3">
      <c r="A79" s="6">
        <v>36700</v>
      </c>
      <c r="B79" s="7" t="s">
        <v>567</v>
      </c>
      <c r="C79" s="7" t="s">
        <v>502</v>
      </c>
      <c r="D79" s="8">
        <v>1050</v>
      </c>
      <c r="E79" s="8">
        <v>21</v>
      </c>
    </row>
    <row r="80" spans="1:5" ht="13.5" customHeight="1" x14ac:dyDescent="0.3">
      <c r="A80" s="6">
        <v>36537</v>
      </c>
      <c r="B80" s="7" t="s">
        <v>501</v>
      </c>
      <c r="C80" s="7" t="s">
        <v>502</v>
      </c>
      <c r="D80" s="8">
        <v>27560</v>
      </c>
      <c r="E80" s="8">
        <v>21</v>
      </c>
    </row>
    <row r="81" spans="1:5" ht="13.5" customHeight="1" x14ac:dyDescent="0.3">
      <c r="A81" s="6">
        <v>36551</v>
      </c>
      <c r="B81" s="7" t="s">
        <v>501</v>
      </c>
      <c r="C81" s="7" t="s">
        <v>502</v>
      </c>
      <c r="D81" s="8">
        <v>45890</v>
      </c>
      <c r="E81" s="8">
        <v>18</v>
      </c>
    </row>
    <row r="82" spans="1:5" ht="13.5" customHeight="1" x14ac:dyDescent="0.3">
      <c r="C82" s="8"/>
      <c r="D82" s="8"/>
    </row>
    <row r="83" spans="1:5" ht="13.5" customHeight="1" x14ac:dyDescent="0.3">
      <c r="C83" s="8"/>
      <c r="D83" s="8"/>
    </row>
    <row r="84" spans="1:5" ht="13.5" customHeight="1" x14ac:dyDescent="0.3">
      <c r="C84" s="8"/>
      <c r="D84" s="8"/>
    </row>
    <row r="85" spans="1:5" ht="13.5" customHeight="1" x14ac:dyDescent="0.3">
      <c r="C85" s="8"/>
      <c r="D85" s="8"/>
    </row>
    <row r="86" spans="1:5" ht="13.5" customHeight="1" x14ac:dyDescent="0.3">
      <c r="C86" s="8"/>
      <c r="D86" s="8"/>
    </row>
    <row r="87" spans="1:5" ht="13.5" customHeight="1" x14ac:dyDescent="0.3">
      <c r="C87" s="8"/>
      <c r="D87" s="8"/>
    </row>
    <row r="88" spans="1:5" ht="13.5" customHeight="1" x14ac:dyDescent="0.3">
      <c r="C88" s="8"/>
      <c r="D88" s="8"/>
    </row>
    <row r="89" spans="1:5" ht="13.5" customHeight="1" x14ac:dyDescent="0.3">
      <c r="C89" s="8"/>
      <c r="D89" s="8"/>
    </row>
    <row r="90" spans="1:5" ht="13.5" customHeight="1" x14ac:dyDescent="0.3">
      <c r="C90" s="8"/>
      <c r="D90" s="8"/>
    </row>
    <row r="91" spans="1:5" ht="13.5" customHeight="1" x14ac:dyDescent="0.3">
      <c r="C91" s="8"/>
      <c r="D91" s="8"/>
    </row>
    <row r="92" spans="1:5" ht="13.5" customHeight="1" x14ac:dyDescent="0.3">
      <c r="C92" s="8"/>
      <c r="D92" s="8"/>
    </row>
    <row r="93" spans="1:5" ht="13.5" customHeight="1" x14ac:dyDescent="0.3">
      <c r="C93" s="8"/>
      <c r="D93" s="8"/>
    </row>
    <row r="94" spans="1:5" ht="13.5" customHeight="1" x14ac:dyDescent="0.3">
      <c r="C94" s="8"/>
      <c r="D94" s="8"/>
    </row>
    <row r="95" spans="1:5" ht="13.5" customHeight="1" x14ac:dyDescent="0.3">
      <c r="C95" s="8"/>
      <c r="D95" s="8"/>
    </row>
    <row r="96" spans="1:5" ht="13.5" customHeight="1" x14ac:dyDescent="0.3">
      <c r="C96" s="8"/>
      <c r="D96" s="8"/>
    </row>
    <row r="97" spans="3:4" ht="13.5" customHeight="1" x14ac:dyDescent="0.3">
      <c r="C97" s="8"/>
      <c r="D97" s="8"/>
    </row>
    <row r="98" spans="3:4" ht="13.5" customHeight="1" x14ac:dyDescent="0.3">
      <c r="C98" s="8"/>
      <c r="D98" s="8"/>
    </row>
    <row r="99" spans="3:4" ht="13.5" customHeight="1" x14ac:dyDescent="0.3">
      <c r="C99" s="8"/>
      <c r="D99" s="8"/>
    </row>
    <row r="100" spans="3:4" ht="13.5" customHeight="1" x14ac:dyDescent="0.3">
      <c r="C100" s="8"/>
      <c r="D100" s="8"/>
    </row>
    <row r="101" spans="3:4" ht="13.5" customHeight="1" x14ac:dyDescent="0.3">
      <c r="C101" s="8"/>
      <c r="D101" s="8"/>
    </row>
    <row r="102" spans="3:4" ht="13.5" customHeight="1" x14ac:dyDescent="0.3">
      <c r="C102" s="8"/>
      <c r="D102" s="8"/>
    </row>
    <row r="103" spans="3:4" ht="13.5" customHeight="1" x14ac:dyDescent="0.3">
      <c r="C103" s="8"/>
      <c r="D103" s="8"/>
    </row>
    <row r="104" spans="3:4" ht="13.5" customHeight="1" x14ac:dyDescent="0.3">
      <c r="C104" s="8"/>
      <c r="D104" s="8"/>
    </row>
    <row r="105" spans="3:4" ht="13.5" customHeight="1" x14ac:dyDescent="0.3">
      <c r="C105" s="8"/>
      <c r="D105" s="8"/>
    </row>
    <row r="106" spans="3:4" ht="13.5" customHeight="1" x14ac:dyDescent="0.3">
      <c r="C106" s="8"/>
      <c r="D106" s="8"/>
    </row>
    <row r="107" spans="3:4" ht="13.5" customHeight="1" x14ac:dyDescent="0.3">
      <c r="C107" s="8"/>
      <c r="D107" s="8"/>
    </row>
    <row r="108" spans="3:4" ht="13.5" customHeight="1" x14ac:dyDescent="0.3">
      <c r="C108" s="8"/>
      <c r="D108" s="8"/>
    </row>
    <row r="109" spans="3:4" ht="13.5" customHeight="1" x14ac:dyDescent="0.3">
      <c r="C109" s="8"/>
      <c r="D109" s="8"/>
    </row>
    <row r="110" spans="3:4" ht="13.5" customHeight="1" x14ac:dyDescent="0.3">
      <c r="C110" s="8"/>
      <c r="D110" s="8"/>
    </row>
    <row r="111" spans="3:4" ht="13.5" customHeight="1" x14ac:dyDescent="0.3">
      <c r="C111" s="8"/>
      <c r="D111" s="8"/>
    </row>
    <row r="112" spans="3:4" ht="13.5" customHeight="1" x14ac:dyDescent="0.3">
      <c r="C112" s="8"/>
      <c r="D112" s="8"/>
    </row>
    <row r="113" spans="3:4" ht="13.5" customHeight="1" x14ac:dyDescent="0.3">
      <c r="C113" s="8"/>
      <c r="D113" s="8"/>
    </row>
    <row r="114" spans="3:4" ht="13.5" customHeight="1" x14ac:dyDescent="0.3">
      <c r="C114" s="8"/>
      <c r="D114" s="8"/>
    </row>
    <row r="115" spans="3:4" ht="13.5" customHeight="1" x14ac:dyDescent="0.3">
      <c r="C115" s="8"/>
      <c r="D115" s="8"/>
    </row>
    <row r="116" spans="3:4" ht="13.5" customHeight="1" x14ac:dyDescent="0.3">
      <c r="C116" s="8"/>
      <c r="D116" s="8"/>
    </row>
    <row r="117" spans="3:4" ht="13.5" customHeight="1" x14ac:dyDescent="0.3">
      <c r="C117" s="8"/>
      <c r="D117" s="8"/>
    </row>
    <row r="118" spans="3:4" ht="13.5" customHeight="1" x14ac:dyDescent="0.3">
      <c r="C118" s="8"/>
      <c r="D118" s="8"/>
    </row>
    <row r="119" spans="3:4" ht="13.5" customHeight="1" x14ac:dyDescent="0.3">
      <c r="C119" s="8"/>
      <c r="D119" s="8"/>
    </row>
    <row r="120" spans="3:4" ht="13.5" customHeight="1" x14ac:dyDescent="0.3">
      <c r="C120" s="8"/>
      <c r="D120" s="8"/>
    </row>
    <row r="121" spans="3:4" ht="13.5" customHeight="1" x14ac:dyDescent="0.3">
      <c r="C121" s="8"/>
      <c r="D121" s="8"/>
    </row>
    <row r="122" spans="3:4" ht="13.5" customHeight="1" x14ac:dyDescent="0.3">
      <c r="C122" s="8"/>
      <c r="D122" s="8"/>
    </row>
    <row r="123" spans="3:4" ht="13.5" customHeight="1" x14ac:dyDescent="0.3">
      <c r="C123" s="8"/>
      <c r="D123" s="8"/>
    </row>
    <row r="124" spans="3:4" ht="13.5" customHeight="1" x14ac:dyDescent="0.3">
      <c r="C124" s="8"/>
      <c r="D124" s="8"/>
    </row>
    <row r="125" spans="3:4" ht="13.5" customHeight="1" x14ac:dyDescent="0.3">
      <c r="C125" s="8"/>
      <c r="D125" s="8"/>
    </row>
    <row r="126" spans="3:4" ht="13.5" customHeight="1" x14ac:dyDescent="0.3">
      <c r="C126" s="8"/>
      <c r="D126" s="8"/>
    </row>
    <row r="127" spans="3:4" ht="13.5" customHeight="1" x14ac:dyDescent="0.3">
      <c r="C127" s="8"/>
      <c r="D127" s="8"/>
    </row>
    <row r="128" spans="3:4" ht="13.5" customHeight="1" x14ac:dyDescent="0.3">
      <c r="C128" s="8"/>
      <c r="D128" s="8"/>
    </row>
    <row r="129" spans="3:4" ht="13.5" customHeight="1" x14ac:dyDescent="0.3">
      <c r="C129" s="8"/>
      <c r="D129" s="8"/>
    </row>
    <row r="130" spans="3:4" ht="13.5" customHeight="1" x14ac:dyDescent="0.3">
      <c r="C130" s="8"/>
      <c r="D130" s="8"/>
    </row>
    <row r="131" spans="3:4" ht="13.5" customHeight="1" x14ac:dyDescent="0.3">
      <c r="C131" s="8"/>
      <c r="D131" s="8"/>
    </row>
    <row r="132" spans="3:4" ht="13.5" customHeight="1" x14ac:dyDescent="0.3">
      <c r="C132" s="8"/>
      <c r="D132" s="8"/>
    </row>
    <row r="133" spans="3:4" ht="13.5" customHeight="1" x14ac:dyDescent="0.3">
      <c r="C133" s="8"/>
      <c r="D133" s="8"/>
    </row>
    <row r="134" spans="3:4" ht="13.5" customHeight="1" x14ac:dyDescent="0.3">
      <c r="C134" s="8"/>
      <c r="D134" s="8"/>
    </row>
    <row r="135" spans="3:4" ht="13.5" customHeight="1" x14ac:dyDescent="0.3">
      <c r="C135" s="8"/>
      <c r="D135" s="8"/>
    </row>
    <row r="136" spans="3:4" ht="13.5" customHeight="1" x14ac:dyDescent="0.3">
      <c r="C136" s="8"/>
      <c r="D136" s="8"/>
    </row>
    <row r="137" spans="3:4" ht="13.5" customHeight="1" x14ac:dyDescent="0.3">
      <c r="C137" s="8"/>
      <c r="D137" s="8"/>
    </row>
    <row r="138" spans="3:4" ht="13.5" customHeight="1" x14ac:dyDescent="0.3">
      <c r="C138" s="8"/>
      <c r="D138" s="8"/>
    </row>
    <row r="139" spans="3:4" ht="13.5" customHeight="1" x14ac:dyDescent="0.3">
      <c r="C139" s="8"/>
      <c r="D139" s="8"/>
    </row>
    <row r="140" spans="3:4" ht="13.5" customHeight="1" x14ac:dyDescent="0.3">
      <c r="C140" s="8"/>
      <c r="D140" s="8"/>
    </row>
    <row r="141" spans="3:4" ht="13.5" customHeight="1" x14ac:dyDescent="0.3">
      <c r="C141" s="8"/>
      <c r="D141" s="8"/>
    </row>
    <row r="142" spans="3:4" ht="13.5" customHeight="1" x14ac:dyDescent="0.3">
      <c r="C142" s="8"/>
      <c r="D142" s="8"/>
    </row>
    <row r="143" spans="3:4" ht="13.5" customHeight="1" x14ac:dyDescent="0.3">
      <c r="C143" s="8"/>
      <c r="D143" s="8"/>
    </row>
    <row r="144" spans="3:4" ht="13.5" customHeight="1" x14ac:dyDescent="0.3">
      <c r="C144" s="8"/>
      <c r="D144" s="8"/>
    </row>
    <row r="145" spans="3:4" ht="13.5" customHeight="1" x14ac:dyDescent="0.3">
      <c r="C145" s="8"/>
      <c r="D145" s="8"/>
    </row>
    <row r="146" spans="3:4" ht="13.5" customHeight="1" x14ac:dyDescent="0.3">
      <c r="C146" s="8"/>
      <c r="D146" s="8"/>
    </row>
    <row r="147" spans="3:4" ht="13.5" customHeight="1" x14ac:dyDescent="0.3">
      <c r="C147" s="8"/>
      <c r="D147" s="8"/>
    </row>
    <row r="148" spans="3:4" ht="13.5" customHeight="1" x14ac:dyDescent="0.3">
      <c r="C148" s="8"/>
      <c r="D148" s="8"/>
    </row>
    <row r="149" spans="3:4" ht="13.5" customHeight="1" x14ac:dyDescent="0.3">
      <c r="C149" s="8"/>
      <c r="D149" s="8"/>
    </row>
    <row r="150" spans="3:4" ht="13.5" customHeight="1" x14ac:dyDescent="0.3">
      <c r="C150" s="8"/>
      <c r="D150" s="8"/>
    </row>
    <row r="151" spans="3:4" ht="13.5" customHeight="1" x14ac:dyDescent="0.3">
      <c r="C151" s="8"/>
      <c r="D151" s="8"/>
    </row>
    <row r="152" spans="3:4" ht="13.5" customHeight="1" x14ac:dyDescent="0.3">
      <c r="C152" s="8"/>
      <c r="D152" s="8"/>
    </row>
    <row r="153" spans="3:4" ht="13.5" customHeight="1" x14ac:dyDescent="0.3">
      <c r="C153" s="8"/>
      <c r="D153" s="8"/>
    </row>
    <row r="154" spans="3:4" ht="13.5" customHeight="1" x14ac:dyDescent="0.3">
      <c r="C154" s="8"/>
      <c r="D154" s="8"/>
    </row>
    <row r="155" spans="3:4" ht="13.5" customHeight="1" x14ac:dyDescent="0.3">
      <c r="C155" s="8"/>
      <c r="D155" s="8"/>
    </row>
    <row r="156" spans="3:4" ht="13.5" customHeight="1" x14ac:dyDescent="0.3">
      <c r="C156" s="8"/>
      <c r="D156" s="8"/>
    </row>
    <row r="157" spans="3:4" ht="13.5" customHeight="1" x14ac:dyDescent="0.3">
      <c r="C157" s="8"/>
      <c r="D157" s="8"/>
    </row>
    <row r="158" spans="3:4" ht="13.5" customHeight="1" x14ac:dyDescent="0.3">
      <c r="C158" s="8"/>
      <c r="D158" s="8"/>
    </row>
    <row r="159" spans="3:4" ht="13.5" customHeight="1" x14ac:dyDescent="0.3">
      <c r="C159" s="8"/>
      <c r="D159" s="8"/>
    </row>
    <row r="160" spans="3:4" ht="13.5" customHeight="1" x14ac:dyDescent="0.3">
      <c r="C160" s="8"/>
      <c r="D160" s="8"/>
    </row>
    <row r="161" spans="3:4" ht="13.5" customHeight="1" x14ac:dyDescent="0.3">
      <c r="C161" s="8"/>
      <c r="D161" s="8"/>
    </row>
    <row r="162" spans="3:4" ht="13.5" customHeight="1" x14ac:dyDescent="0.3">
      <c r="C162" s="8"/>
      <c r="D162" s="8"/>
    </row>
    <row r="163" spans="3:4" ht="13.5" customHeight="1" x14ac:dyDescent="0.3">
      <c r="C163" s="8"/>
      <c r="D163" s="8"/>
    </row>
    <row r="164" spans="3:4" ht="13.5" customHeight="1" x14ac:dyDescent="0.3">
      <c r="C164" s="8"/>
      <c r="D164" s="8"/>
    </row>
    <row r="165" spans="3:4" ht="13.5" customHeight="1" x14ac:dyDescent="0.3">
      <c r="C165" s="8"/>
      <c r="D165" s="8"/>
    </row>
    <row r="166" spans="3:4" ht="13.5" customHeight="1" x14ac:dyDescent="0.3">
      <c r="C166" s="8"/>
      <c r="D166" s="8"/>
    </row>
    <row r="167" spans="3:4" ht="13.5" customHeight="1" x14ac:dyDescent="0.3">
      <c r="C167" s="8"/>
      <c r="D167" s="8"/>
    </row>
    <row r="168" spans="3:4" ht="13.5" customHeight="1" x14ac:dyDescent="0.3">
      <c r="C168" s="8"/>
      <c r="D168" s="8"/>
    </row>
    <row r="169" spans="3:4" ht="13.5" customHeight="1" x14ac:dyDescent="0.3">
      <c r="C169" s="8"/>
      <c r="D169" s="8"/>
    </row>
    <row r="170" spans="3:4" ht="13.5" customHeight="1" x14ac:dyDescent="0.3">
      <c r="C170" s="8"/>
      <c r="D170" s="8"/>
    </row>
    <row r="171" spans="3:4" ht="13.5" customHeight="1" x14ac:dyDescent="0.3">
      <c r="C171" s="8"/>
      <c r="D171" s="8"/>
    </row>
    <row r="172" spans="3:4" ht="13.5" customHeight="1" x14ac:dyDescent="0.3">
      <c r="C172" s="8"/>
      <c r="D172" s="8"/>
    </row>
    <row r="173" spans="3:4" ht="13.5" customHeight="1" x14ac:dyDescent="0.3">
      <c r="C173" s="8"/>
      <c r="D173" s="8"/>
    </row>
    <row r="174" spans="3:4" ht="13.5" customHeight="1" x14ac:dyDescent="0.3">
      <c r="C174" s="8"/>
      <c r="D174" s="8"/>
    </row>
    <row r="175" spans="3:4" ht="13.5" customHeight="1" x14ac:dyDescent="0.3">
      <c r="C175" s="8"/>
      <c r="D175" s="8"/>
    </row>
    <row r="176" spans="3:4" ht="13.5" customHeight="1" x14ac:dyDescent="0.3">
      <c r="C176" s="8"/>
      <c r="D176" s="8"/>
    </row>
    <row r="177" spans="3:4" ht="13.5" customHeight="1" x14ac:dyDescent="0.3">
      <c r="C177" s="8"/>
      <c r="D177" s="8"/>
    </row>
    <row r="178" spans="3:4" ht="13.5" customHeight="1" x14ac:dyDescent="0.3">
      <c r="C178" s="8"/>
      <c r="D178" s="8"/>
    </row>
    <row r="179" spans="3:4" ht="13.5" customHeight="1" x14ac:dyDescent="0.3">
      <c r="C179" s="8"/>
      <c r="D179" s="8"/>
    </row>
    <row r="180" spans="3:4" ht="13.5" customHeight="1" x14ac:dyDescent="0.3">
      <c r="C180" s="8"/>
      <c r="D180" s="8"/>
    </row>
    <row r="181" spans="3:4" ht="13.5" customHeight="1" x14ac:dyDescent="0.3">
      <c r="C181" s="8"/>
      <c r="D181" s="8"/>
    </row>
    <row r="182" spans="3:4" ht="13.5" customHeight="1" x14ac:dyDescent="0.3">
      <c r="C182" s="8"/>
      <c r="D182" s="8"/>
    </row>
    <row r="183" spans="3:4" ht="13.5" customHeight="1" x14ac:dyDescent="0.3">
      <c r="C183" s="8"/>
      <c r="D183" s="8"/>
    </row>
    <row r="184" spans="3:4" ht="13.5" customHeight="1" x14ac:dyDescent="0.3">
      <c r="C184" s="8"/>
      <c r="D184" s="8"/>
    </row>
    <row r="185" spans="3:4" ht="13.5" customHeight="1" x14ac:dyDescent="0.3">
      <c r="C185" s="8"/>
      <c r="D185" s="8"/>
    </row>
    <row r="186" spans="3:4" ht="13.5" customHeight="1" x14ac:dyDescent="0.3">
      <c r="C186" s="8"/>
      <c r="D186" s="8"/>
    </row>
    <row r="187" spans="3:4" ht="13.5" customHeight="1" x14ac:dyDescent="0.3">
      <c r="C187" s="8"/>
      <c r="D187" s="8"/>
    </row>
    <row r="188" spans="3:4" ht="13.5" customHeight="1" x14ac:dyDescent="0.3">
      <c r="C188" s="8"/>
      <c r="D188" s="8"/>
    </row>
    <row r="189" spans="3:4" ht="13.5" customHeight="1" x14ac:dyDescent="0.3">
      <c r="C189" s="8"/>
      <c r="D189" s="8"/>
    </row>
    <row r="190" spans="3:4" ht="13.5" customHeight="1" x14ac:dyDescent="0.3">
      <c r="C190" s="8"/>
      <c r="D190" s="8"/>
    </row>
    <row r="191" spans="3:4" ht="13.5" customHeight="1" x14ac:dyDescent="0.3">
      <c r="C191" s="8"/>
      <c r="D191" s="8"/>
    </row>
    <row r="192" spans="3:4" ht="13.5" customHeight="1" x14ac:dyDescent="0.3">
      <c r="C192" s="8"/>
      <c r="D192" s="8"/>
    </row>
    <row r="193" spans="3:4" ht="13.5" customHeight="1" x14ac:dyDescent="0.3">
      <c r="C193" s="8"/>
      <c r="D193" s="8"/>
    </row>
    <row r="194" spans="3:4" ht="13.5" customHeight="1" x14ac:dyDescent="0.3">
      <c r="C194" s="8"/>
      <c r="D194" s="8"/>
    </row>
    <row r="195" spans="3:4" ht="13.5" customHeight="1" x14ac:dyDescent="0.3">
      <c r="C195" s="8"/>
      <c r="D195" s="8"/>
    </row>
    <row r="196" spans="3:4" ht="13.5" customHeight="1" x14ac:dyDescent="0.3">
      <c r="C196" s="8"/>
      <c r="D196" s="8"/>
    </row>
    <row r="197" spans="3:4" ht="13.5" customHeight="1" x14ac:dyDescent="0.3">
      <c r="C197" s="8"/>
      <c r="D197" s="8"/>
    </row>
    <row r="198" spans="3:4" ht="13.5" customHeight="1" x14ac:dyDescent="0.3">
      <c r="C198" s="8"/>
      <c r="D198" s="8"/>
    </row>
    <row r="199" spans="3:4" ht="13.5" customHeight="1" x14ac:dyDescent="0.3">
      <c r="C199" s="8"/>
      <c r="D199" s="8"/>
    </row>
    <row r="200" spans="3:4" ht="13.5" customHeight="1" x14ac:dyDescent="0.3">
      <c r="C200" s="8"/>
      <c r="D200" s="8"/>
    </row>
    <row r="201" spans="3:4" ht="13.5" customHeight="1" x14ac:dyDescent="0.3">
      <c r="C201" s="8"/>
      <c r="D201" s="8"/>
    </row>
    <row r="202" spans="3:4" ht="13.5" customHeight="1" x14ac:dyDescent="0.3">
      <c r="C202" s="8"/>
      <c r="D202" s="8"/>
    </row>
    <row r="203" spans="3:4" ht="13.5" customHeight="1" x14ac:dyDescent="0.3">
      <c r="C203" s="8"/>
      <c r="D203" s="8"/>
    </row>
    <row r="204" spans="3:4" ht="13.5" customHeight="1" x14ac:dyDescent="0.3">
      <c r="C204" s="8"/>
      <c r="D204" s="8"/>
    </row>
    <row r="205" spans="3:4" ht="13.5" customHeight="1" x14ac:dyDescent="0.3">
      <c r="C205" s="8"/>
      <c r="D205" s="8"/>
    </row>
    <row r="206" spans="3:4" ht="13.5" customHeight="1" x14ac:dyDescent="0.3">
      <c r="C206" s="8"/>
      <c r="D206" s="8"/>
    </row>
    <row r="207" spans="3:4" ht="13.5" customHeight="1" x14ac:dyDescent="0.3">
      <c r="C207" s="8"/>
      <c r="D207" s="8"/>
    </row>
    <row r="208" spans="3:4" ht="13.5" customHeight="1" x14ac:dyDescent="0.3">
      <c r="C208" s="8"/>
      <c r="D208" s="8"/>
    </row>
    <row r="209" spans="3:4" ht="13.5" customHeight="1" x14ac:dyDescent="0.3">
      <c r="C209" s="8"/>
      <c r="D209" s="8"/>
    </row>
    <row r="210" spans="3:4" ht="13.5" customHeight="1" x14ac:dyDescent="0.3">
      <c r="C210" s="8"/>
      <c r="D210" s="8"/>
    </row>
    <row r="211" spans="3:4" ht="13.5" customHeight="1" x14ac:dyDescent="0.3">
      <c r="C211" s="8"/>
      <c r="D211" s="8"/>
    </row>
    <row r="212" spans="3:4" ht="13.5" customHeight="1" x14ac:dyDescent="0.3">
      <c r="C212" s="8"/>
      <c r="D212" s="8"/>
    </row>
    <row r="213" spans="3:4" ht="13.5" customHeight="1" x14ac:dyDescent="0.3">
      <c r="C213" s="8"/>
      <c r="D213" s="8"/>
    </row>
    <row r="214" spans="3:4" ht="13.5" customHeight="1" x14ac:dyDescent="0.3">
      <c r="C214" s="8"/>
      <c r="D214" s="8"/>
    </row>
    <row r="215" spans="3:4" ht="13.5" customHeight="1" x14ac:dyDescent="0.3">
      <c r="C215" s="8"/>
      <c r="D215" s="8"/>
    </row>
    <row r="216" spans="3:4" ht="13.5" customHeight="1" x14ac:dyDescent="0.3">
      <c r="C216" s="8"/>
      <c r="D216" s="8"/>
    </row>
    <row r="217" spans="3:4" ht="13.5" customHeight="1" x14ac:dyDescent="0.3">
      <c r="C217" s="8"/>
      <c r="D217" s="8"/>
    </row>
    <row r="218" spans="3:4" ht="13.5" customHeight="1" x14ac:dyDescent="0.3">
      <c r="C218" s="8"/>
      <c r="D218" s="8"/>
    </row>
    <row r="219" spans="3:4" ht="13.5" customHeight="1" x14ac:dyDescent="0.3">
      <c r="C219" s="8"/>
      <c r="D219" s="8"/>
    </row>
    <row r="220" spans="3:4" ht="13.5" customHeight="1" x14ac:dyDescent="0.3">
      <c r="C220" s="8"/>
      <c r="D220" s="8"/>
    </row>
    <row r="221" spans="3:4" ht="13.5" customHeight="1" x14ac:dyDescent="0.3">
      <c r="C221" s="8"/>
      <c r="D221" s="8"/>
    </row>
    <row r="222" spans="3:4" ht="13.5" customHeight="1" x14ac:dyDescent="0.3">
      <c r="C222" s="8"/>
      <c r="D222" s="8"/>
    </row>
    <row r="223" spans="3:4" ht="13.5" customHeight="1" x14ac:dyDescent="0.3">
      <c r="C223" s="8"/>
      <c r="D223" s="8"/>
    </row>
    <row r="224" spans="3:4" ht="13.5" customHeight="1" x14ac:dyDescent="0.3">
      <c r="C224" s="8"/>
      <c r="D224" s="8"/>
    </row>
    <row r="225" spans="3:4" ht="13.5" customHeight="1" x14ac:dyDescent="0.3">
      <c r="C225" s="8"/>
      <c r="D225" s="8"/>
    </row>
    <row r="226" spans="3:4" ht="13.5" customHeight="1" x14ac:dyDescent="0.3">
      <c r="C226" s="8"/>
      <c r="D226" s="8"/>
    </row>
    <row r="227" spans="3:4" ht="13.5" customHeight="1" x14ac:dyDescent="0.3">
      <c r="C227" s="8"/>
      <c r="D227" s="8"/>
    </row>
    <row r="228" spans="3:4" ht="13.5" customHeight="1" x14ac:dyDescent="0.3">
      <c r="C228" s="8"/>
      <c r="D228" s="8"/>
    </row>
    <row r="229" spans="3:4" ht="13.5" customHeight="1" x14ac:dyDescent="0.3">
      <c r="C229" s="8"/>
      <c r="D229" s="8"/>
    </row>
    <row r="230" spans="3:4" ht="13.5" customHeight="1" x14ac:dyDescent="0.3">
      <c r="C230" s="8"/>
      <c r="D230" s="8"/>
    </row>
    <row r="231" spans="3:4" ht="13.5" customHeight="1" x14ac:dyDescent="0.3">
      <c r="C231" s="8"/>
      <c r="D231" s="8"/>
    </row>
    <row r="232" spans="3:4" ht="13.5" customHeight="1" x14ac:dyDescent="0.3">
      <c r="C232" s="8"/>
      <c r="D232" s="8"/>
    </row>
    <row r="233" spans="3:4" ht="13.5" customHeight="1" x14ac:dyDescent="0.3">
      <c r="C233" s="8"/>
      <c r="D233" s="8"/>
    </row>
    <row r="234" spans="3:4" ht="13.5" customHeight="1" x14ac:dyDescent="0.3">
      <c r="C234" s="8"/>
      <c r="D234" s="8"/>
    </row>
    <row r="235" spans="3:4" ht="13.5" customHeight="1" x14ac:dyDescent="0.3">
      <c r="C235" s="8"/>
      <c r="D235" s="8"/>
    </row>
    <row r="236" spans="3:4" ht="13.5" customHeight="1" x14ac:dyDescent="0.3">
      <c r="C236" s="8"/>
      <c r="D236" s="8"/>
    </row>
    <row r="237" spans="3:4" ht="13.5" customHeight="1" x14ac:dyDescent="0.3">
      <c r="C237" s="8"/>
      <c r="D237" s="8"/>
    </row>
    <row r="238" spans="3:4" ht="13.5" customHeight="1" x14ac:dyDescent="0.3">
      <c r="C238" s="8"/>
      <c r="D238" s="8"/>
    </row>
    <row r="239" spans="3:4" ht="13.5" customHeight="1" x14ac:dyDescent="0.3">
      <c r="C239" s="8"/>
      <c r="D239" s="8"/>
    </row>
    <row r="240" spans="3:4" ht="13.5" customHeight="1" x14ac:dyDescent="0.3">
      <c r="C240" s="8"/>
      <c r="D240" s="8"/>
    </row>
    <row r="241" spans="3:4" ht="13.5" customHeight="1" x14ac:dyDescent="0.3">
      <c r="C241" s="8"/>
      <c r="D241" s="8"/>
    </row>
    <row r="242" spans="3:4" ht="13.5" customHeight="1" x14ac:dyDescent="0.3">
      <c r="C242" s="8"/>
      <c r="D242" s="8"/>
    </row>
    <row r="243" spans="3:4" ht="13.5" customHeight="1" x14ac:dyDescent="0.3">
      <c r="C243" s="8"/>
      <c r="D243" s="8"/>
    </row>
    <row r="244" spans="3:4" ht="13.5" customHeight="1" x14ac:dyDescent="0.3">
      <c r="C244" s="8"/>
      <c r="D244" s="8"/>
    </row>
    <row r="245" spans="3:4" ht="13.5" customHeight="1" x14ac:dyDescent="0.3">
      <c r="C245" s="8"/>
      <c r="D245" s="8"/>
    </row>
    <row r="246" spans="3:4" ht="13.5" customHeight="1" x14ac:dyDescent="0.3">
      <c r="C246" s="8"/>
      <c r="D246" s="8"/>
    </row>
    <row r="247" spans="3:4" ht="13.5" customHeight="1" x14ac:dyDescent="0.3">
      <c r="C247" s="8"/>
      <c r="D247" s="8"/>
    </row>
    <row r="248" spans="3:4" ht="13.5" customHeight="1" x14ac:dyDescent="0.3">
      <c r="C248" s="8"/>
      <c r="D248" s="8"/>
    </row>
    <row r="249" spans="3:4" ht="13.5" customHeight="1" x14ac:dyDescent="0.3">
      <c r="C249" s="8"/>
      <c r="D249" s="8"/>
    </row>
    <row r="250" spans="3:4" ht="13.5" customHeight="1" x14ac:dyDescent="0.3">
      <c r="C250" s="8"/>
      <c r="D250" s="8"/>
    </row>
    <row r="251" spans="3:4" ht="13.5" customHeight="1" x14ac:dyDescent="0.3">
      <c r="C251" s="8"/>
      <c r="D251" s="8"/>
    </row>
    <row r="252" spans="3:4" ht="13.5" customHeight="1" x14ac:dyDescent="0.3">
      <c r="C252" s="8"/>
      <c r="D252" s="8"/>
    </row>
    <row r="253" spans="3:4" ht="13.5" customHeight="1" x14ac:dyDescent="0.3">
      <c r="C253" s="8"/>
      <c r="D253" s="8"/>
    </row>
    <row r="254" spans="3:4" ht="13.5" customHeight="1" x14ac:dyDescent="0.3">
      <c r="C254" s="8"/>
      <c r="D254" s="8"/>
    </row>
    <row r="255" spans="3:4" ht="13.5" customHeight="1" x14ac:dyDescent="0.3">
      <c r="C255" s="8"/>
      <c r="D255" s="8"/>
    </row>
    <row r="256" spans="3:4" ht="13.5" customHeight="1" x14ac:dyDescent="0.3">
      <c r="C256" s="8"/>
      <c r="D256" s="8"/>
    </row>
    <row r="257" spans="3:4" ht="13.5" customHeight="1" x14ac:dyDescent="0.3">
      <c r="C257" s="8"/>
      <c r="D257" s="8"/>
    </row>
    <row r="258" spans="3:4" ht="13.5" customHeight="1" x14ac:dyDescent="0.3">
      <c r="C258" s="8"/>
      <c r="D258" s="8"/>
    </row>
    <row r="259" spans="3:4" ht="13.5" customHeight="1" x14ac:dyDescent="0.3">
      <c r="C259" s="8"/>
      <c r="D259" s="8"/>
    </row>
    <row r="260" spans="3:4" ht="13.5" customHeight="1" x14ac:dyDescent="0.3">
      <c r="C260" s="8"/>
      <c r="D260" s="8"/>
    </row>
    <row r="261" spans="3:4" ht="13.5" customHeight="1" x14ac:dyDescent="0.3">
      <c r="C261" s="8"/>
      <c r="D261" s="8"/>
    </row>
    <row r="262" spans="3:4" ht="13.5" customHeight="1" x14ac:dyDescent="0.3">
      <c r="C262" s="8"/>
      <c r="D262" s="8"/>
    </row>
    <row r="263" spans="3:4" ht="13.5" customHeight="1" x14ac:dyDescent="0.3">
      <c r="C263" s="8"/>
      <c r="D263" s="8"/>
    </row>
    <row r="264" spans="3:4" ht="13.5" customHeight="1" x14ac:dyDescent="0.3">
      <c r="C264" s="8"/>
      <c r="D264" s="8"/>
    </row>
    <row r="265" spans="3:4" ht="13.5" customHeight="1" x14ac:dyDescent="0.3">
      <c r="C265" s="8"/>
      <c r="D265" s="8"/>
    </row>
    <row r="266" spans="3:4" ht="13.5" customHeight="1" x14ac:dyDescent="0.3">
      <c r="C266" s="8"/>
      <c r="D266" s="8"/>
    </row>
    <row r="267" spans="3:4" ht="13.5" customHeight="1" x14ac:dyDescent="0.3">
      <c r="C267" s="8"/>
      <c r="D267" s="8"/>
    </row>
    <row r="268" spans="3:4" ht="13.5" customHeight="1" x14ac:dyDescent="0.3">
      <c r="C268" s="8"/>
      <c r="D268" s="8"/>
    </row>
    <row r="269" spans="3:4" ht="13.5" customHeight="1" x14ac:dyDescent="0.3">
      <c r="C269" s="8"/>
      <c r="D269" s="8"/>
    </row>
    <row r="270" spans="3:4" ht="13.5" customHeight="1" x14ac:dyDescent="0.3">
      <c r="C270" s="8"/>
      <c r="D270" s="8"/>
    </row>
    <row r="271" spans="3:4" ht="13.5" customHeight="1" x14ac:dyDescent="0.3">
      <c r="C271" s="8"/>
      <c r="D271" s="8"/>
    </row>
    <row r="272" spans="3:4" ht="13.5" customHeight="1" x14ac:dyDescent="0.3">
      <c r="C272" s="8"/>
      <c r="D272" s="8"/>
    </row>
    <row r="273" spans="3:4" ht="13.5" customHeight="1" x14ac:dyDescent="0.3">
      <c r="C273" s="8"/>
      <c r="D273" s="8"/>
    </row>
    <row r="274" spans="3:4" ht="13.5" customHeight="1" x14ac:dyDescent="0.3">
      <c r="C274" s="8"/>
      <c r="D274" s="8"/>
    </row>
    <row r="275" spans="3:4" ht="13.5" customHeight="1" x14ac:dyDescent="0.3">
      <c r="C275" s="8"/>
      <c r="D275" s="8"/>
    </row>
    <row r="276" spans="3:4" ht="13.5" customHeight="1" x14ac:dyDescent="0.3">
      <c r="C276" s="8"/>
      <c r="D276" s="8"/>
    </row>
    <row r="277" spans="3:4" ht="13.5" customHeight="1" x14ac:dyDescent="0.3">
      <c r="C277" s="8"/>
      <c r="D277" s="8"/>
    </row>
    <row r="278" spans="3:4" ht="13.5" customHeight="1" x14ac:dyDescent="0.3">
      <c r="C278" s="8"/>
      <c r="D278" s="8"/>
    </row>
    <row r="279" spans="3:4" ht="13.5" customHeight="1" x14ac:dyDescent="0.3">
      <c r="C279" s="8"/>
      <c r="D279" s="8"/>
    </row>
    <row r="280" spans="3:4" ht="13.5" customHeight="1" x14ac:dyDescent="0.3">
      <c r="C280" s="8"/>
      <c r="D280" s="8"/>
    </row>
    <row r="281" spans="3:4" ht="13.5" customHeight="1" x14ac:dyDescent="0.3">
      <c r="C281" s="8"/>
      <c r="D281" s="8"/>
    </row>
    <row r="282" spans="3:4" ht="13.5" customHeight="1" x14ac:dyDescent="0.3">
      <c r="C282" s="8"/>
      <c r="D282" s="8"/>
    </row>
    <row r="283" spans="3:4" ht="13.5" customHeight="1" x14ac:dyDescent="0.3">
      <c r="C283" s="8"/>
      <c r="D283" s="8"/>
    </row>
    <row r="284" spans="3:4" ht="13.5" customHeight="1" x14ac:dyDescent="0.3">
      <c r="C284" s="8"/>
      <c r="D284" s="8"/>
    </row>
    <row r="285" spans="3:4" ht="13.5" customHeight="1" x14ac:dyDescent="0.3">
      <c r="C285" s="8"/>
      <c r="D285" s="8"/>
    </row>
    <row r="286" spans="3:4" ht="13.5" customHeight="1" x14ac:dyDescent="0.3">
      <c r="C286" s="8"/>
      <c r="D286" s="8"/>
    </row>
    <row r="287" spans="3:4" ht="13.5" customHeight="1" x14ac:dyDescent="0.3">
      <c r="C287" s="8"/>
      <c r="D287" s="8"/>
    </row>
    <row r="288" spans="3:4" ht="13.5" customHeight="1" x14ac:dyDescent="0.3">
      <c r="C288" s="8"/>
      <c r="D288" s="8"/>
    </row>
    <row r="289" spans="3:4" ht="13.5" customHeight="1" x14ac:dyDescent="0.3">
      <c r="C289" s="8"/>
      <c r="D289" s="8"/>
    </row>
    <row r="290" spans="3:4" ht="13.5" customHeight="1" x14ac:dyDescent="0.3">
      <c r="C290" s="8"/>
      <c r="D290" s="8"/>
    </row>
    <row r="291" spans="3:4" ht="13.5" customHeight="1" x14ac:dyDescent="0.3">
      <c r="C291" s="8"/>
      <c r="D291" s="8"/>
    </row>
    <row r="292" spans="3:4" ht="13.5" customHeight="1" x14ac:dyDescent="0.3">
      <c r="C292" s="8"/>
      <c r="D292" s="8"/>
    </row>
    <row r="293" spans="3:4" ht="13.5" customHeight="1" x14ac:dyDescent="0.3">
      <c r="C293" s="8"/>
      <c r="D293" s="8"/>
    </row>
    <row r="294" spans="3:4" ht="13.5" customHeight="1" x14ac:dyDescent="0.3">
      <c r="C294" s="8"/>
      <c r="D294" s="8"/>
    </row>
    <row r="295" spans="3:4" ht="13.5" customHeight="1" x14ac:dyDescent="0.3">
      <c r="C295" s="8"/>
      <c r="D295" s="8"/>
    </row>
    <row r="296" spans="3:4" ht="13.5" customHeight="1" x14ac:dyDescent="0.3">
      <c r="C296" s="8"/>
      <c r="D296" s="8"/>
    </row>
    <row r="297" spans="3:4" ht="13.5" customHeight="1" x14ac:dyDescent="0.3">
      <c r="C297" s="8"/>
      <c r="D297" s="8"/>
    </row>
    <row r="298" spans="3:4" ht="13.5" customHeight="1" x14ac:dyDescent="0.3">
      <c r="C298" s="8"/>
      <c r="D298" s="8"/>
    </row>
    <row r="299" spans="3:4" ht="13.5" customHeight="1" x14ac:dyDescent="0.3">
      <c r="C299" s="8"/>
      <c r="D299" s="8"/>
    </row>
    <row r="300" spans="3:4" ht="13.5" customHeight="1" x14ac:dyDescent="0.3">
      <c r="C300" s="8"/>
      <c r="D300" s="8"/>
    </row>
    <row r="301" spans="3:4" ht="13.5" customHeight="1" x14ac:dyDescent="0.3">
      <c r="C301" s="8"/>
      <c r="D301" s="8"/>
    </row>
    <row r="302" spans="3:4" ht="13.5" customHeight="1" x14ac:dyDescent="0.3">
      <c r="C302" s="8"/>
      <c r="D302" s="8"/>
    </row>
    <row r="303" spans="3:4" ht="13.5" customHeight="1" x14ac:dyDescent="0.3">
      <c r="C303" s="8"/>
      <c r="D303" s="8"/>
    </row>
    <row r="304" spans="3:4" ht="13.5" customHeight="1" x14ac:dyDescent="0.3">
      <c r="C304" s="8"/>
      <c r="D304" s="8"/>
    </row>
    <row r="305" spans="3:4" ht="13.5" customHeight="1" x14ac:dyDescent="0.3">
      <c r="C305" s="8"/>
      <c r="D305" s="8"/>
    </row>
    <row r="306" spans="3:4" ht="13.5" customHeight="1" x14ac:dyDescent="0.3">
      <c r="C306" s="8"/>
      <c r="D306" s="8"/>
    </row>
    <row r="307" spans="3:4" ht="13.5" customHeight="1" x14ac:dyDescent="0.3">
      <c r="C307" s="8"/>
      <c r="D307" s="8"/>
    </row>
    <row r="308" spans="3:4" ht="13.5" customHeight="1" x14ac:dyDescent="0.3">
      <c r="C308" s="8"/>
      <c r="D308" s="8"/>
    </row>
    <row r="309" spans="3:4" ht="13.5" customHeight="1" x14ac:dyDescent="0.3">
      <c r="C309" s="8"/>
      <c r="D309" s="8"/>
    </row>
    <row r="310" spans="3:4" ht="13.5" customHeight="1" x14ac:dyDescent="0.3">
      <c r="C310" s="8"/>
      <c r="D310" s="8"/>
    </row>
    <row r="311" spans="3:4" ht="13.5" customHeight="1" x14ac:dyDescent="0.3">
      <c r="C311" s="8"/>
      <c r="D311" s="8"/>
    </row>
    <row r="312" spans="3:4" ht="13.5" customHeight="1" x14ac:dyDescent="0.3">
      <c r="C312" s="8"/>
      <c r="D312" s="8"/>
    </row>
    <row r="313" spans="3:4" ht="13.5" customHeight="1" x14ac:dyDescent="0.3">
      <c r="C313" s="8"/>
      <c r="D313" s="8"/>
    </row>
    <row r="314" spans="3:4" ht="13.5" customHeight="1" x14ac:dyDescent="0.3">
      <c r="C314" s="8"/>
      <c r="D314" s="8"/>
    </row>
    <row r="315" spans="3:4" ht="13.5" customHeight="1" x14ac:dyDescent="0.3">
      <c r="C315" s="8"/>
      <c r="D315" s="8"/>
    </row>
    <row r="316" spans="3:4" ht="13.5" customHeight="1" x14ac:dyDescent="0.3">
      <c r="C316" s="8"/>
      <c r="D316" s="8"/>
    </row>
    <row r="317" spans="3:4" ht="13.5" customHeight="1" x14ac:dyDescent="0.3">
      <c r="C317" s="8"/>
      <c r="D317" s="8"/>
    </row>
    <row r="318" spans="3:4" ht="13.5" customHeight="1" x14ac:dyDescent="0.3">
      <c r="C318" s="8"/>
      <c r="D318" s="8"/>
    </row>
    <row r="319" spans="3:4" ht="13.5" customHeight="1" x14ac:dyDescent="0.3">
      <c r="C319" s="8"/>
      <c r="D319" s="8"/>
    </row>
    <row r="320" spans="3:4" ht="13.5" customHeight="1" x14ac:dyDescent="0.3">
      <c r="C320" s="8"/>
      <c r="D320" s="8"/>
    </row>
    <row r="321" spans="3:4" ht="13.5" customHeight="1" x14ac:dyDescent="0.3">
      <c r="C321" s="8"/>
      <c r="D321" s="8"/>
    </row>
    <row r="322" spans="3:4" ht="13.5" customHeight="1" x14ac:dyDescent="0.3">
      <c r="C322" s="8"/>
      <c r="D322" s="8"/>
    </row>
    <row r="323" spans="3:4" ht="13.5" customHeight="1" x14ac:dyDescent="0.3">
      <c r="C323" s="8"/>
      <c r="D323" s="8"/>
    </row>
    <row r="324" spans="3:4" ht="13.5" customHeight="1" x14ac:dyDescent="0.3">
      <c r="C324" s="8"/>
      <c r="D324" s="8"/>
    </row>
    <row r="325" spans="3:4" ht="13.5" customHeight="1" x14ac:dyDescent="0.3">
      <c r="C325" s="8"/>
      <c r="D325" s="8"/>
    </row>
    <row r="326" spans="3:4" ht="13.5" customHeight="1" x14ac:dyDescent="0.3">
      <c r="C326" s="8"/>
      <c r="D326" s="8"/>
    </row>
    <row r="327" spans="3:4" ht="13.5" customHeight="1" x14ac:dyDescent="0.3">
      <c r="C327" s="8"/>
      <c r="D327" s="8"/>
    </row>
    <row r="328" spans="3:4" ht="13.5" customHeight="1" x14ac:dyDescent="0.3">
      <c r="C328" s="8"/>
      <c r="D328" s="8"/>
    </row>
    <row r="329" spans="3:4" ht="13.5" customHeight="1" x14ac:dyDescent="0.3">
      <c r="C329" s="8"/>
      <c r="D329" s="8"/>
    </row>
    <row r="330" spans="3:4" ht="13.5" customHeight="1" x14ac:dyDescent="0.3">
      <c r="C330" s="8"/>
      <c r="D330" s="8"/>
    </row>
    <row r="331" spans="3:4" ht="13.5" customHeight="1" x14ac:dyDescent="0.3">
      <c r="C331" s="8"/>
      <c r="D331" s="8"/>
    </row>
    <row r="332" spans="3:4" ht="13.5" customHeight="1" x14ac:dyDescent="0.3">
      <c r="C332" s="8"/>
      <c r="D332" s="8"/>
    </row>
    <row r="333" spans="3:4" ht="13.5" customHeight="1" x14ac:dyDescent="0.3">
      <c r="C333" s="8"/>
      <c r="D333" s="8"/>
    </row>
    <row r="334" spans="3:4" ht="13.5" customHeight="1" x14ac:dyDescent="0.3">
      <c r="C334" s="8"/>
      <c r="D334" s="8"/>
    </row>
    <row r="335" spans="3:4" ht="13.5" customHeight="1" x14ac:dyDescent="0.3">
      <c r="C335" s="8"/>
      <c r="D335" s="8"/>
    </row>
    <row r="336" spans="3:4" ht="13.5" customHeight="1" x14ac:dyDescent="0.3">
      <c r="C336" s="8"/>
      <c r="D336" s="8"/>
    </row>
    <row r="337" spans="3:4" ht="13.5" customHeight="1" x14ac:dyDescent="0.3">
      <c r="C337" s="8"/>
      <c r="D337" s="8"/>
    </row>
    <row r="338" spans="3:4" ht="13.5" customHeight="1" x14ac:dyDescent="0.3">
      <c r="C338" s="8"/>
      <c r="D338" s="8"/>
    </row>
    <row r="339" spans="3:4" ht="13.5" customHeight="1" x14ac:dyDescent="0.3">
      <c r="C339" s="8"/>
      <c r="D339" s="8"/>
    </row>
    <row r="340" spans="3:4" ht="13.5" customHeight="1" x14ac:dyDescent="0.3">
      <c r="C340" s="8"/>
      <c r="D340" s="8"/>
    </row>
    <row r="341" spans="3:4" ht="13.5" customHeight="1" x14ac:dyDescent="0.3">
      <c r="C341" s="8"/>
      <c r="D341" s="8"/>
    </row>
    <row r="342" spans="3:4" ht="13.5" customHeight="1" x14ac:dyDescent="0.3">
      <c r="C342" s="8"/>
      <c r="D342" s="8"/>
    </row>
    <row r="343" spans="3:4" ht="13.5" customHeight="1" x14ac:dyDescent="0.3">
      <c r="C343" s="8"/>
      <c r="D343" s="8"/>
    </row>
    <row r="344" spans="3:4" ht="13.5" customHeight="1" x14ac:dyDescent="0.3">
      <c r="C344" s="8"/>
      <c r="D344" s="8"/>
    </row>
    <row r="345" spans="3:4" ht="13.5" customHeight="1" x14ac:dyDescent="0.3">
      <c r="C345" s="8"/>
      <c r="D345" s="8"/>
    </row>
    <row r="346" spans="3:4" ht="13.5" customHeight="1" x14ac:dyDescent="0.3">
      <c r="C346" s="8"/>
      <c r="D346" s="8"/>
    </row>
    <row r="347" spans="3:4" ht="13.5" customHeight="1" x14ac:dyDescent="0.3">
      <c r="C347" s="8"/>
      <c r="D347" s="8"/>
    </row>
    <row r="348" spans="3:4" ht="13.5" customHeight="1" x14ac:dyDescent="0.3">
      <c r="C348" s="8"/>
      <c r="D348" s="8"/>
    </row>
    <row r="349" spans="3:4" ht="13.5" customHeight="1" x14ac:dyDescent="0.3">
      <c r="C349" s="8"/>
      <c r="D349" s="8"/>
    </row>
    <row r="350" spans="3:4" ht="13.5" customHeight="1" x14ac:dyDescent="0.3">
      <c r="C350" s="8"/>
      <c r="D350" s="8"/>
    </row>
    <row r="351" spans="3:4" ht="13.5" customHeight="1" x14ac:dyDescent="0.3">
      <c r="C351" s="8"/>
      <c r="D351" s="8"/>
    </row>
    <row r="352" spans="3:4" ht="13.5" customHeight="1" x14ac:dyDescent="0.3">
      <c r="C352" s="8"/>
      <c r="D352" s="8"/>
    </row>
    <row r="353" spans="3:4" ht="13.5" customHeight="1" x14ac:dyDescent="0.3">
      <c r="C353" s="8"/>
      <c r="D353" s="8"/>
    </row>
    <row r="354" spans="3:4" ht="13.5" customHeight="1" x14ac:dyDescent="0.3">
      <c r="C354" s="8"/>
      <c r="D354" s="8"/>
    </row>
    <row r="355" spans="3:4" ht="13.5" customHeight="1" x14ac:dyDescent="0.3">
      <c r="C355" s="8"/>
      <c r="D355" s="8"/>
    </row>
    <row r="356" spans="3:4" ht="13.5" customHeight="1" x14ac:dyDescent="0.3">
      <c r="C356" s="8"/>
      <c r="D356" s="8"/>
    </row>
    <row r="357" spans="3:4" ht="13.5" customHeight="1" x14ac:dyDescent="0.3">
      <c r="C357" s="8"/>
      <c r="D357" s="8"/>
    </row>
    <row r="358" spans="3:4" ht="13.5" customHeight="1" x14ac:dyDescent="0.3">
      <c r="C358" s="8"/>
      <c r="D358" s="8"/>
    </row>
    <row r="359" spans="3:4" ht="13.5" customHeight="1" x14ac:dyDescent="0.3">
      <c r="C359" s="8"/>
      <c r="D359" s="8"/>
    </row>
    <row r="360" spans="3:4" ht="13.5" customHeight="1" x14ac:dyDescent="0.3">
      <c r="C360" s="8"/>
      <c r="D360" s="8"/>
    </row>
    <row r="361" spans="3:4" ht="13.5" customHeight="1" x14ac:dyDescent="0.3">
      <c r="C361" s="8"/>
      <c r="D361" s="8"/>
    </row>
    <row r="362" spans="3:4" ht="13.5" customHeight="1" x14ac:dyDescent="0.3">
      <c r="C362" s="8"/>
      <c r="D362" s="8"/>
    </row>
    <row r="363" spans="3:4" ht="13.5" customHeight="1" x14ac:dyDescent="0.3">
      <c r="C363" s="8"/>
      <c r="D363" s="8"/>
    </row>
    <row r="364" spans="3:4" ht="13.5" customHeight="1" x14ac:dyDescent="0.3">
      <c r="C364" s="8"/>
      <c r="D364" s="8"/>
    </row>
    <row r="365" spans="3:4" ht="13.5" customHeight="1" x14ac:dyDescent="0.3">
      <c r="C365" s="8"/>
      <c r="D365" s="8"/>
    </row>
    <row r="366" spans="3:4" ht="13.5" customHeight="1" x14ac:dyDescent="0.3">
      <c r="C366" s="8"/>
      <c r="D366" s="8"/>
    </row>
    <row r="367" spans="3:4" ht="13.5" customHeight="1" x14ac:dyDescent="0.3">
      <c r="C367" s="8"/>
      <c r="D367" s="8"/>
    </row>
    <row r="368" spans="3:4" ht="13.5" customHeight="1" x14ac:dyDescent="0.3">
      <c r="C368" s="8"/>
      <c r="D368" s="8"/>
    </row>
    <row r="369" spans="3:4" ht="13.5" customHeight="1" x14ac:dyDescent="0.3">
      <c r="C369" s="8"/>
      <c r="D369" s="8"/>
    </row>
    <row r="370" spans="3:4" ht="13.5" customHeight="1" x14ac:dyDescent="0.3">
      <c r="C370" s="8"/>
      <c r="D370" s="8"/>
    </row>
    <row r="371" spans="3:4" ht="13.5" customHeight="1" x14ac:dyDescent="0.3">
      <c r="C371" s="8"/>
      <c r="D371" s="8"/>
    </row>
    <row r="372" spans="3:4" ht="13.5" customHeight="1" x14ac:dyDescent="0.3">
      <c r="C372" s="8"/>
      <c r="D372" s="8"/>
    </row>
    <row r="373" spans="3:4" ht="13.5" customHeight="1" x14ac:dyDescent="0.3">
      <c r="C373" s="8"/>
      <c r="D373" s="8"/>
    </row>
    <row r="374" spans="3:4" ht="13.5" customHeight="1" x14ac:dyDescent="0.3">
      <c r="C374" s="8"/>
      <c r="D374" s="8"/>
    </row>
    <row r="375" spans="3:4" ht="13.5" customHeight="1" x14ac:dyDescent="0.3">
      <c r="C375" s="8"/>
      <c r="D375" s="8"/>
    </row>
    <row r="376" spans="3:4" ht="13.5" customHeight="1" x14ac:dyDescent="0.3">
      <c r="C376" s="8"/>
      <c r="D376" s="8"/>
    </row>
    <row r="377" spans="3:4" ht="13.5" customHeight="1" x14ac:dyDescent="0.3">
      <c r="C377" s="8"/>
      <c r="D377" s="8"/>
    </row>
    <row r="378" spans="3:4" ht="13.5" customHeight="1" x14ac:dyDescent="0.3">
      <c r="C378" s="8"/>
      <c r="D378" s="8"/>
    </row>
    <row r="379" spans="3:4" ht="13.5" customHeight="1" x14ac:dyDescent="0.3">
      <c r="C379" s="8"/>
      <c r="D379" s="8"/>
    </row>
    <row r="380" spans="3:4" ht="13.5" customHeight="1" x14ac:dyDescent="0.3">
      <c r="C380" s="8"/>
      <c r="D380" s="8"/>
    </row>
    <row r="381" spans="3:4" ht="13.5" customHeight="1" x14ac:dyDescent="0.3">
      <c r="C381" s="8"/>
      <c r="D381" s="8"/>
    </row>
    <row r="382" spans="3:4" ht="13.5" customHeight="1" x14ac:dyDescent="0.3">
      <c r="C382" s="8"/>
      <c r="D382" s="8"/>
    </row>
    <row r="383" spans="3:4" ht="13.5" customHeight="1" x14ac:dyDescent="0.3">
      <c r="C383" s="8"/>
      <c r="D383" s="8"/>
    </row>
    <row r="384" spans="3:4" ht="13.5" customHeight="1" x14ac:dyDescent="0.3">
      <c r="C384" s="8"/>
      <c r="D384" s="8"/>
    </row>
    <row r="385" spans="3:4" ht="13.5" customHeight="1" x14ac:dyDescent="0.3">
      <c r="C385" s="8"/>
      <c r="D385" s="8"/>
    </row>
    <row r="386" spans="3:4" ht="13.5" customHeight="1" x14ac:dyDescent="0.3">
      <c r="C386" s="8"/>
      <c r="D386" s="8"/>
    </row>
    <row r="387" spans="3:4" ht="13.5" customHeight="1" x14ac:dyDescent="0.3">
      <c r="C387" s="8"/>
      <c r="D387" s="8"/>
    </row>
    <row r="388" spans="3:4" ht="13.5" customHeight="1" x14ac:dyDescent="0.3">
      <c r="C388" s="8"/>
      <c r="D388" s="8"/>
    </row>
    <row r="389" spans="3:4" ht="13.5" customHeight="1" x14ac:dyDescent="0.3">
      <c r="C389" s="8"/>
      <c r="D389" s="8"/>
    </row>
    <row r="390" spans="3:4" ht="13.5" customHeight="1" x14ac:dyDescent="0.3">
      <c r="C390" s="8"/>
      <c r="D390" s="8"/>
    </row>
    <row r="391" spans="3:4" ht="13.5" customHeight="1" x14ac:dyDescent="0.3">
      <c r="C391" s="8"/>
      <c r="D391" s="8"/>
    </row>
    <row r="392" spans="3:4" ht="13.5" customHeight="1" x14ac:dyDescent="0.3">
      <c r="C392" s="8"/>
      <c r="D392" s="8"/>
    </row>
    <row r="393" spans="3:4" ht="13.5" customHeight="1" x14ac:dyDescent="0.3">
      <c r="C393" s="8"/>
      <c r="D393" s="8"/>
    </row>
    <row r="394" spans="3:4" ht="13.5" customHeight="1" x14ac:dyDescent="0.3">
      <c r="C394" s="8"/>
      <c r="D394" s="8"/>
    </row>
    <row r="395" spans="3:4" ht="13.5" customHeight="1" x14ac:dyDescent="0.3">
      <c r="C395" s="8"/>
      <c r="D395" s="8"/>
    </row>
    <row r="396" spans="3:4" ht="13.5" customHeight="1" x14ac:dyDescent="0.3">
      <c r="C396" s="8"/>
      <c r="D396" s="8"/>
    </row>
    <row r="397" spans="3:4" ht="13.5" customHeight="1" x14ac:dyDescent="0.3">
      <c r="C397" s="8"/>
      <c r="D397" s="8"/>
    </row>
    <row r="398" spans="3:4" ht="13.5" customHeight="1" x14ac:dyDescent="0.3">
      <c r="C398" s="8"/>
      <c r="D398" s="8"/>
    </row>
    <row r="399" spans="3:4" ht="13.5" customHeight="1" x14ac:dyDescent="0.3">
      <c r="C399" s="8"/>
      <c r="D399" s="8"/>
    </row>
    <row r="400" spans="3:4" ht="13.5" customHeight="1" x14ac:dyDescent="0.3">
      <c r="C400" s="8"/>
      <c r="D400" s="8"/>
    </row>
    <row r="401" spans="3:4" ht="13.5" customHeight="1" x14ac:dyDescent="0.3">
      <c r="C401" s="8"/>
      <c r="D401" s="8"/>
    </row>
    <row r="402" spans="3:4" ht="13.5" customHeight="1" x14ac:dyDescent="0.3">
      <c r="C402" s="8"/>
      <c r="D402" s="8"/>
    </row>
    <row r="403" spans="3:4" ht="13.5" customHeight="1" x14ac:dyDescent="0.3">
      <c r="C403" s="8"/>
      <c r="D403" s="8"/>
    </row>
    <row r="404" spans="3:4" ht="13.5" customHeight="1" x14ac:dyDescent="0.3">
      <c r="C404" s="8"/>
      <c r="D404" s="8"/>
    </row>
    <row r="405" spans="3:4" ht="13.5" customHeight="1" x14ac:dyDescent="0.3">
      <c r="C405" s="8"/>
      <c r="D405" s="8"/>
    </row>
    <row r="406" spans="3:4" ht="13.5" customHeight="1" x14ac:dyDescent="0.3">
      <c r="C406" s="8"/>
      <c r="D406" s="8"/>
    </row>
    <row r="407" spans="3:4" ht="13.5" customHeight="1" x14ac:dyDescent="0.3">
      <c r="C407" s="8"/>
      <c r="D407" s="8"/>
    </row>
    <row r="408" spans="3:4" ht="13.5" customHeight="1" x14ac:dyDescent="0.3">
      <c r="C408" s="8"/>
      <c r="D408" s="8"/>
    </row>
    <row r="409" spans="3:4" ht="13.5" customHeight="1" x14ac:dyDescent="0.3">
      <c r="C409" s="8"/>
      <c r="D409" s="8"/>
    </row>
    <row r="410" spans="3:4" ht="13.5" customHeight="1" x14ac:dyDescent="0.3">
      <c r="C410" s="8"/>
      <c r="D410" s="8"/>
    </row>
    <row r="411" spans="3:4" ht="13.5" customHeight="1" x14ac:dyDescent="0.3">
      <c r="C411" s="8"/>
      <c r="D411" s="8"/>
    </row>
    <row r="412" spans="3:4" ht="13.5" customHeight="1" x14ac:dyDescent="0.3">
      <c r="C412" s="8"/>
      <c r="D412" s="8"/>
    </row>
    <row r="413" spans="3:4" ht="13.5" customHeight="1" x14ac:dyDescent="0.3">
      <c r="C413" s="8"/>
      <c r="D413" s="8"/>
    </row>
    <row r="414" spans="3:4" ht="13.5" customHeight="1" x14ac:dyDescent="0.3">
      <c r="C414" s="8"/>
      <c r="D414" s="8"/>
    </row>
    <row r="415" spans="3:4" ht="13.5" customHeight="1" x14ac:dyDescent="0.3">
      <c r="C415" s="8"/>
      <c r="D415" s="8"/>
    </row>
    <row r="416" spans="3:4" ht="13.5" customHeight="1" x14ac:dyDescent="0.3">
      <c r="C416" s="8"/>
      <c r="D416" s="8"/>
    </row>
    <row r="417" spans="3:4" ht="13.5" customHeight="1" x14ac:dyDescent="0.3">
      <c r="C417" s="8"/>
      <c r="D417" s="8"/>
    </row>
    <row r="418" spans="3:4" ht="13.5" customHeight="1" x14ac:dyDescent="0.3">
      <c r="C418" s="8"/>
      <c r="D418" s="8"/>
    </row>
    <row r="419" spans="3:4" ht="13.5" customHeight="1" x14ac:dyDescent="0.3">
      <c r="C419" s="8"/>
      <c r="D419" s="8"/>
    </row>
    <row r="420" spans="3:4" ht="13.5" customHeight="1" x14ac:dyDescent="0.3">
      <c r="C420" s="8"/>
      <c r="D420" s="8"/>
    </row>
    <row r="421" spans="3:4" ht="13.5" customHeight="1" x14ac:dyDescent="0.3">
      <c r="C421" s="8"/>
      <c r="D421" s="8"/>
    </row>
    <row r="422" spans="3:4" ht="13.5" customHeight="1" x14ac:dyDescent="0.3">
      <c r="C422" s="8"/>
      <c r="D422" s="8"/>
    </row>
    <row r="423" spans="3:4" ht="13.5" customHeight="1" x14ac:dyDescent="0.3">
      <c r="C423" s="8"/>
      <c r="D423" s="8"/>
    </row>
    <row r="424" spans="3:4" ht="13.5" customHeight="1" x14ac:dyDescent="0.3">
      <c r="C424" s="8"/>
      <c r="D424" s="8"/>
    </row>
    <row r="425" spans="3:4" ht="13.5" customHeight="1" x14ac:dyDescent="0.3">
      <c r="C425" s="8"/>
      <c r="D425" s="8"/>
    </row>
    <row r="426" spans="3:4" ht="13.5" customHeight="1" x14ac:dyDescent="0.3">
      <c r="C426" s="8"/>
      <c r="D426" s="8"/>
    </row>
    <row r="427" spans="3:4" ht="13.5" customHeight="1" x14ac:dyDescent="0.3">
      <c r="C427" s="8"/>
      <c r="D427" s="8"/>
    </row>
    <row r="428" spans="3:4" ht="13.5" customHeight="1" x14ac:dyDescent="0.3">
      <c r="C428" s="8"/>
      <c r="D428" s="8"/>
    </row>
    <row r="429" spans="3:4" ht="13.5" customHeight="1" x14ac:dyDescent="0.3">
      <c r="C429" s="8"/>
      <c r="D429" s="8"/>
    </row>
    <row r="430" spans="3:4" ht="13.5" customHeight="1" x14ac:dyDescent="0.3">
      <c r="C430" s="8"/>
      <c r="D430" s="8"/>
    </row>
    <row r="431" spans="3:4" ht="13.5" customHeight="1" x14ac:dyDescent="0.3">
      <c r="C431" s="8"/>
      <c r="D431" s="8"/>
    </row>
    <row r="432" spans="3:4" ht="13.5" customHeight="1" x14ac:dyDescent="0.3">
      <c r="C432" s="8"/>
      <c r="D432" s="8"/>
    </row>
    <row r="433" spans="3:4" ht="13.5" customHeight="1" x14ac:dyDescent="0.3">
      <c r="C433" s="8"/>
      <c r="D433" s="8"/>
    </row>
    <row r="434" spans="3:4" ht="13.5" customHeight="1" x14ac:dyDescent="0.3">
      <c r="C434" s="8"/>
      <c r="D434" s="8"/>
    </row>
    <row r="435" spans="3:4" ht="13.5" customHeight="1" x14ac:dyDescent="0.3">
      <c r="C435" s="8"/>
      <c r="D435" s="8"/>
    </row>
    <row r="436" spans="3:4" ht="13.5" customHeight="1" x14ac:dyDescent="0.3">
      <c r="C436" s="8"/>
      <c r="D436" s="8"/>
    </row>
    <row r="437" spans="3:4" ht="13.5" customHeight="1" x14ac:dyDescent="0.3">
      <c r="C437" s="8"/>
      <c r="D437" s="8"/>
    </row>
    <row r="438" spans="3:4" ht="13.5" customHeight="1" x14ac:dyDescent="0.3">
      <c r="C438" s="8"/>
      <c r="D438" s="8"/>
    </row>
    <row r="439" spans="3:4" ht="13.5" customHeight="1" x14ac:dyDescent="0.3">
      <c r="C439" s="8"/>
      <c r="D439" s="8"/>
    </row>
    <row r="440" spans="3:4" ht="13.5" customHeight="1" x14ac:dyDescent="0.3">
      <c r="C440" s="8"/>
      <c r="D440" s="8"/>
    </row>
    <row r="441" spans="3:4" ht="13.5" customHeight="1" x14ac:dyDescent="0.3">
      <c r="C441" s="8"/>
      <c r="D441" s="8"/>
    </row>
    <row r="442" spans="3:4" ht="13.5" customHeight="1" x14ac:dyDescent="0.3">
      <c r="C442" s="8"/>
      <c r="D442" s="8"/>
    </row>
    <row r="443" spans="3:4" ht="13.5" customHeight="1" x14ac:dyDescent="0.3">
      <c r="C443" s="8"/>
      <c r="D443" s="8"/>
    </row>
    <row r="444" spans="3:4" ht="13.5" customHeight="1" x14ac:dyDescent="0.3">
      <c r="C444" s="8"/>
      <c r="D444" s="8"/>
    </row>
    <row r="445" spans="3:4" ht="13.5" customHeight="1" x14ac:dyDescent="0.3">
      <c r="C445" s="8"/>
      <c r="D445" s="8"/>
    </row>
    <row r="446" spans="3:4" ht="13.5" customHeight="1" x14ac:dyDescent="0.3">
      <c r="C446" s="8"/>
      <c r="D446" s="8"/>
    </row>
    <row r="447" spans="3:4" ht="13.5" customHeight="1" x14ac:dyDescent="0.3">
      <c r="C447" s="8"/>
      <c r="D447" s="8"/>
    </row>
    <row r="448" spans="3:4" ht="13.5" customHeight="1" x14ac:dyDescent="0.3">
      <c r="C448" s="8"/>
      <c r="D448" s="8"/>
    </row>
    <row r="449" spans="3:4" ht="13.5" customHeight="1" x14ac:dyDescent="0.3">
      <c r="C449" s="8"/>
      <c r="D449" s="8"/>
    </row>
    <row r="450" spans="3:4" ht="13.5" customHeight="1" x14ac:dyDescent="0.3">
      <c r="C450" s="8"/>
      <c r="D450" s="8"/>
    </row>
    <row r="451" spans="3:4" ht="13.5" customHeight="1" x14ac:dyDescent="0.3">
      <c r="C451" s="8"/>
      <c r="D451" s="8"/>
    </row>
    <row r="452" spans="3:4" ht="13.5" customHeight="1" x14ac:dyDescent="0.3">
      <c r="C452" s="8"/>
      <c r="D452" s="8"/>
    </row>
    <row r="453" spans="3:4" ht="13.5" customHeight="1" x14ac:dyDescent="0.3">
      <c r="C453" s="8"/>
      <c r="D453" s="8"/>
    </row>
    <row r="454" spans="3:4" ht="13.5" customHeight="1" x14ac:dyDescent="0.3">
      <c r="C454" s="8"/>
      <c r="D454" s="8"/>
    </row>
    <row r="455" spans="3:4" ht="13.5" customHeight="1" x14ac:dyDescent="0.3">
      <c r="C455" s="8"/>
      <c r="D455" s="8"/>
    </row>
    <row r="456" spans="3:4" ht="13.5" customHeight="1" x14ac:dyDescent="0.3">
      <c r="C456" s="8"/>
      <c r="D456" s="8"/>
    </row>
    <row r="457" spans="3:4" ht="13.5" customHeight="1" x14ac:dyDescent="0.3">
      <c r="C457" s="8"/>
      <c r="D457" s="8"/>
    </row>
    <row r="458" spans="3:4" ht="13.5" customHeight="1" x14ac:dyDescent="0.3">
      <c r="C458" s="8"/>
      <c r="D458" s="8"/>
    </row>
    <row r="459" spans="3:4" ht="13.5" customHeight="1" x14ac:dyDescent="0.3">
      <c r="C459" s="8"/>
      <c r="D459" s="8"/>
    </row>
    <row r="460" spans="3:4" ht="13.5" customHeight="1" x14ac:dyDescent="0.3">
      <c r="C460" s="8"/>
      <c r="D460" s="8"/>
    </row>
    <row r="461" spans="3:4" ht="13.5" customHeight="1" x14ac:dyDescent="0.3">
      <c r="C461" s="8"/>
      <c r="D461" s="8"/>
    </row>
    <row r="462" spans="3:4" ht="13.5" customHeight="1" x14ac:dyDescent="0.3">
      <c r="C462" s="8"/>
      <c r="D462" s="8"/>
    </row>
    <row r="463" spans="3:4" ht="13.5" customHeight="1" x14ac:dyDescent="0.3">
      <c r="C463" s="8"/>
      <c r="D463" s="8"/>
    </row>
    <row r="464" spans="3:4" ht="13.5" customHeight="1" x14ac:dyDescent="0.3">
      <c r="C464" s="8"/>
      <c r="D464" s="8"/>
    </row>
    <row r="465" spans="3:4" ht="13.5" customHeight="1" x14ac:dyDescent="0.3">
      <c r="C465" s="8"/>
      <c r="D465" s="8"/>
    </row>
    <row r="466" spans="3:4" ht="13.5" customHeight="1" x14ac:dyDescent="0.3">
      <c r="C466" s="8"/>
      <c r="D466" s="8"/>
    </row>
    <row r="467" spans="3:4" ht="13.5" customHeight="1" x14ac:dyDescent="0.3">
      <c r="C467" s="8"/>
      <c r="D467" s="8"/>
    </row>
    <row r="468" spans="3:4" ht="13.5" customHeight="1" x14ac:dyDescent="0.3">
      <c r="C468" s="8"/>
      <c r="D468" s="8"/>
    </row>
    <row r="469" spans="3:4" ht="13.5" customHeight="1" x14ac:dyDescent="0.3">
      <c r="C469" s="8"/>
      <c r="D469" s="8"/>
    </row>
    <row r="470" spans="3:4" ht="13.5" customHeight="1" x14ac:dyDescent="0.3">
      <c r="C470" s="8"/>
      <c r="D470" s="8"/>
    </row>
    <row r="471" spans="3:4" ht="13.5" customHeight="1" x14ac:dyDescent="0.3">
      <c r="C471" s="8"/>
      <c r="D471" s="8"/>
    </row>
    <row r="472" spans="3:4" ht="13.5" customHeight="1" x14ac:dyDescent="0.3">
      <c r="C472" s="8"/>
      <c r="D472" s="8"/>
    </row>
    <row r="473" spans="3:4" ht="13.5" customHeight="1" x14ac:dyDescent="0.3">
      <c r="C473" s="8"/>
      <c r="D473" s="8"/>
    </row>
    <row r="474" spans="3:4" ht="13.5" customHeight="1" x14ac:dyDescent="0.3">
      <c r="C474" s="8"/>
      <c r="D474" s="8"/>
    </row>
    <row r="475" spans="3:4" ht="13.5" customHeight="1" x14ac:dyDescent="0.3">
      <c r="C475" s="8"/>
      <c r="D475" s="8"/>
    </row>
    <row r="476" spans="3:4" ht="13.5" customHeight="1" x14ac:dyDescent="0.3">
      <c r="C476" s="8"/>
      <c r="D476" s="8"/>
    </row>
    <row r="477" spans="3:4" ht="13.5" customHeight="1" x14ac:dyDescent="0.3">
      <c r="C477" s="8"/>
      <c r="D477" s="8"/>
    </row>
    <row r="478" spans="3:4" ht="13.5" customHeight="1" x14ac:dyDescent="0.3">
      <c r="C478" s="8"/>
      <c r="D478" s="8"/>
    </row>
    <row r="479" spans="3:4" ht="13.5" customHeight="1" x14ac:dyDescent="0.3">
      <c r="C479" s="8"/>
      <c r="D479" s="8"/>
    </row>
    <row r="480" spans="3:4" ht="13.5" customHeight="1" x14ac:dyDescent="0.3">
      <c r="C480" s="8"/>
      <c r="D480" s="8"/>
    </row>
    <row r="481" spans="3:4" ht="13.5" customHeight="1" x14ac:dyDescent="0.3">
      <c r="C481" s="8"/>
      <c r="D481" s="8"/>
    </row>
    <row r="482" spans="3:4" ht="13.5" customHeight="1" x14ac:dyDescent="0.3">
      <c r="C482" s="8"/>
      <c r="D482" s="8"/>
    </row>
    <row r="483" spans="3:4" ht="13.5" customHeight="1" x14ac:dyDescent="0.3">
      <c r="C483" s="8"/>
      <c r="D483" s="8"/>
    </row>
    <row r="484" spans="3:4" ht="13.5" customHeight="1" x14ac:dyDescent="0.3">
      <c r="C484" s="8"/>
      <c r="D484" s="8"/>
    </row>
    <row r="485" spans="3:4" ht="13.5" customHeight="1" x14ac:dyDescent="0.3">
      <c r="C485" s="8"/>
      <c r="D485" s="8"/>
    </row>
    <row r="486" spans="3:4" ht="13.5" customHeight="1" x14ac:dyDescent="0.3">
      <c r="C486" s="8"/>
      <c r="D486" s="8"/>
    </row>
    <row r="487" spans="3:4" ht="13.5" customHeight="1" x14ac:dyDescent="0.3">
      <c r="C487" s="8"/>
      <c r="D487" s="8"/>
    </row>
    <row r="488" spans="3:4" ht="13.5" customHeight="1" x14ac:dyDescent="0.3">
      <c r="C488" s="8"/>
      <c r="D488" s="8"/>
    </row>
    <row r="489" spans="3:4" ht="13.5" customHeight="1" x14ac:dyDescent="0.3">
      <c r="C489" s="8"/>
      <c r="D489" s="8"/>
    </row>
    <row r="490" spans="3:4" ht="13.5" customHeight="1" x14ac:dyDescent="0.3">
      <c r="C490" s="8"/>
      <c r="D490" s="8"/>
    </row>
    <row r="491" spans="3:4" ht="13.5" customHeight="1" x14ac:dyDescent="0.3">
      <c r="C491" s="8"/>
      <c r="D491" s="8"/>
    </row>
    <row r="492" spans="3:4" ht="13.5" customHeight="1" x14ac:dyDescent="0.3">
      <c r="C492" s="8"/>
      <c r="D492" s="8"/>
    </row>
    <row r="493" spans="3:4" ht="13.5" customHeight="1" x14ac:dyDescent="0.3">
      <c r="C493" s="8"/>
      <c r="D493" s="8"/>
    </row>
    <row r="494" spans="3:4" ht="13.5" customHeight="1" x14ac:dyDescent="0.3">
      <c r="C494" s="8"/>
      <c r="D494" s="8"/>
    </row>
    <row r="495" spans="3:4" ht="13.5" customHeight="1" x14ac:dyDescent="0.3">
      <c r="C495" s="8"/>
      <c r="D495" s="8"/>
    </row>
    <row r="496" spans="3:4" ht="13.5" customHeight="1" x14ac:dyDescent="0.3">
      <c r="C496" s="8"/>
      <c r="D496" s="8"/>
    </row>
    <row r="497" spans="3:4" ht="13.5" customHeight="1" x14ac:dyDescent="0.3">
      <c r="C497" s="8"/>
      <c r="D497" s="8"/>
    </row>
    <row r="498" spans="3:4" ht="13.5" customHeight="1" x14ac:dyDescent="0.3">
      <c r="C498" s="8"/>
      <c r="D498" s="8"/>
    </row>
    <row r="499" spans="3:4" ht="13.5" customHeight="1" x14ac:dyDescent="0.3">
      <c r="C499" s="8"/>
      <c r="D499" s="8"/>
    </row>
    <row r="500" spans="3:4" ht="13.5" customHeight="1" x14ac:dyDescent="0.3">
      <c r="C500" s="8"/>
      <c r="D500" s="8"/>
    </row>
    <row r="501" spans="3:4" ht="13.5" customHeight="1" x14ac:dyDescent="0.3">
      <c r="C501" s="8"/>
      <c r="D501" s="8"/>
    </row>
    <row r="502" spans="3:4" ht="13.5" customHeight="1" x14ac:dyDescent="0.3">
      <c r="C502" s="8"/>
      <c r="D502" s="8"/>
    </row>
    <row r="503" spans="3:4" ht="13.5" customHeight="1" x14ac:dyDescent="0.3">
      <c r="C503" s="8"/>
      <c r="D503" s="8"/>
    </row>
    <row r="504" spans="3:4" ht="13.5" customHeight="1" x14ac:dyDescent="0.3">
      <c r="C504" s="8"/>
      <c r="D504" s="8"/>
    </row>
    <row r="505" spans="3:4" ht="13.5" customHeight="1" x14ac:dyDescent="0.3">
      <c r="C505" s="8"/>
      <c r="D505" s="8"/>
    </row>
    <row r="506" spans="3:4" ht="13.5" customHeight="1" x14ac:dyDescent="0.3">
      <c r="C506" s="8"/>
      <c r="D506" s="8"/>
    </row>
    <row r="507" spans="3:4" ht="13.5" customHeight="1" x14ac:dyDescent="0.3">
      <c r="C507" s="8"/>
      <c r="D507" s="8"/>
    </row>
    <row r="508" spans="3:4" ht="13.5" customHeight="1" x14ac:dyDescent="0.3">
      <c r="C508" s="8"/>
      <c r="D508" s="8"/>
    </row>
    <row r="509" spans="3:4" ht="13.5" customHeight="1" x14ac:dyDescent="0.3">
      <c r="C509" s="8"/>
      <c r="D509" s="8"/>
    </row>
    <row r="510" spans="3:4" ht="13.5" customHeight="1" x14ac:dyDescent="0.3">
      <c r="C510" s="8"/>
      <c r="D510" s="8"/>
    </row>
    <row r="511" spans="3:4" ht="13.5" customHeight="1" x14ac:dyDescent="0.3">
      <c r="C511" s="8"/>
      <c r="D511" s="8"/>
    </row>
    <row r="512" spans="3:4" ht="13.5" customHeight="1" x14ac:dyDescent="0.3">
      <c r="C512" s="8"/>
      <c r="D512" s="8"/>
    </row>
    <row r="513" spans="3:4" ht="13.5" customHeight="1" x14ac:dyDescent="0.3">
      <c r="C513" s="8"/>
      <c r="D513" s="8"/>
    </row>
    <row r="514" spans="3:4" ht="13.5" customHeight="1" x14ac:dyDescent="0.3">
      <c r="C514" s="8"/>
      <c r="D514" s="8"/>
    </row>
    <row r="515" spans="3:4" ht="13.5" customHeight="1" x14ac:dyDescent="0.3">
      <c r="C515" s="8"/>
      <c r="D515" s="8"/>
    </row>
    <row r="516" spans="3:4" ht="13.5" customHeight="1" x14ac:dyDescent="0.3">
      <c r="C516" s="8"/>
      <c r="D516" s="8"/>
    </row>
    <row r="517" spans="3:4" ht="13.5" customHeight="1" x14ac:dyDescent="0.3">
      <c r="C517" s="8"/>
      <c r="D517" s="8"/>
    </row>
    <row r="518" spans="3:4" ht="13.5" customHeight="1" x14ac:dyDescent="0.3">
      <c r="C518" s="8"/>
      <c r="D518" s="8"/>
    </row>
    <row r="519" spans="3:4" ht="13.5" customHeight="1" x14ac:dyDescent="0.3">
      <c r="C519" s="8"/>
      <c r="D519" s="8"/>
    </row>
    <row r="520" spans="3:4" ht="13.5" customHeight="1" x14ac:dyDescent="0.3">
      <c r="C520" s="8"/>
      <c r="D520" s="8"/>
    </row>
    <row r="521" spans="3:4" ht="13.5" customHeight="1" x14ac:dyDescent="0.3">
      <c r="C521" s="8"/>
      <c r="D521" s="8"/>
    </row>
    <row r="522" spans="3:4" ht="13.5" customHeight="1" x14ac:dyDescent="0.3">
      <c r="C522" s="8"/>
      <c r="D522" s="8"/>
    </row>
    <row r="523" spans="3:4" ht="13.5" customHeight="1" x14ac:dyDescent="0.3">
      <c r="C523" s="8"/>
      <c r="D523" s="8"/>
    </row>
    <row r="524" spans="3:4" ht="13.5" customHeight="1" x14ac:dyDescent="0.3">
      <c r="C524" s="8"/>
      <c r="D524" s="8"/>
    </row>
    <row r="525" spans="3:4" ht="13.5" customHeight="1" x14ac:dyDescent="0.3">
      <c r="C525" s="8"/>
      <c r="D525" s="8"/>
    </row>
    <row r="526" spans="3:4" ht="13.5" customHeight="1" x14ac:dyDescent="0.3">
      <c r="C526" s="8"/>
      <c r="D526" s="8"/>
    </row>
    <row r="527" spans="3:4" ht="13.5" customHeight="1" x14ac:dyDescent="0.3">
      <c r="C527" s="8"/>
      <c r="D527" s="8"/>
    </row>
    <row r="528" spans="3:4" ht="13.5" customHeight="1" x14ac:dyDescent="0.3">
      <c r="C528" s="8"/>
      <c r="D528" s="8"/>
    </row>
    <row r="529" spans="3:4" ht="13.5" customHeight="1" x14ac:dyDescent="0.3">
      <c r="C529" s="8"/>
      <c r="D529" s="8"/>
    </row>
    <row r="530" spans="3:4" ht="13.5" customHeight="1" x14ac:dyDescent="0.3">
      <c r="C530" s="8"/>
      <c r="D530" s="8"/>
    </row>
    <row r="531" spans="3:4" ht="13.5" customHeight="1" x14ac:dyDescent="0.3">
      <c r="C531" s="8"/>
      <c r="D531" s="8"/>
    </row>
    <row r="532" spans="3:4" ht="13.5" customHeight="1" x14ac:dyDescent="0.3">
      <c r="C532" s="8"/>
      <c r="D532" s="8"/>
    </row>
    <row r="533" spans="3:4" ht="13.5" customHeight="1" x14ac:dyDescent="0.3">
      <c r="C533" s="8"/>
      <c r="D533" s="8"/>
    </row>
    <row r="534" spans="3:4" ht="13.5" customHeight="1" x14ac:dyDescent="0.3">
      <c r="C534" s="8"/>
      <c r="D534" s="8"/>
    </row>
    <row r="535" spans="3:4" ht="13.5" customHeight="1" x14ac:dyDescent="0.3">
      <c r="C535" s="8"/>
      <c r="D535" s="8"/>
    </row>
    <row r="536" spans="3:4" ht="13.5" customHeight="1" x14ac:dyDescent="0.3">
      <c r="C536" s="8"/>
      <c r="D536" s="8"/>
    </row>
    <row r="537" spans="3:4" ht="13.5" customHeight="1" x14ac:dyDescent="0.3">
      <c r="C537" s="8"/>
      <c r="D537" s="8"/>
    </row>
    <row r="538" spans="3:4" ht="13.5" customHeight="1" x14ac:dyDescent="0.3">
      <c r="C538" s="8"/>
      <c r="D538" s="8"/>
    </row>
    <row r="539" spans="3:4" ht="13.5" customHeight="1" x14ac:dyDescent="0.3">
      <c r="C539" s="8"/>
      <c r="D539" s="8"/>
    </row>
    <row r="540" spans="3:4" ht="13.5" customHeight="1" x14ac:dyDescent="0.3">
      <c r="C540" s="8"/>
      <c r="D540" s="8"/>
    </row>
    <row r="541" spans="3:4" ht="13.5" customHeight="1" x14ac:dyDescent="0.3">
      <c r="C541" s="8"/>
      <c r="D541" s="8"/>
    </row>
    <row r="542" spans="3:4" ht="13.5" customHeight="1" x14ac:dyDescent="0.3">
      <c r="C542" s="8"/>
      <c r="D542" s="8"/>
    </row>
    <row r="543" spans="3:4" ht="13.5" customHeight="1" x14ac:dyDescent="0.3">
      <c r="C543" s="8"/>
      <c r="D543" s="8"/>
    </row>
    <row r="544" spans="3:4" ht="13.5" customHeight="1" x14ac:dyDescent="0.3">
      <c r="C544" s="8"/>
      <c r="D544" s="8"/>
    </row>
    <row r="545" spans="3:4" ht="13.5" customHeight="1" x14ac:dyDescent="0.3">
      <c r="C545" s="8"/>
      <c r="D545" s="8"/>
    </row>
    <row r="546" spans="3:4" ht="13.5" customHeight="1" x14ac:dyDescent="0.3">
      <c r="C546" s="8"/>
      <c r="D546" s="8"/>
    </row>
    <row r="547" spans="3:4" ht="13.5" customHeight="1" x14ac:dyDescent="0.3">
      <c r="C547" s="8"/>
      <c r="D547" s="8"/>
    </row>
    <row r="548" spans="3:4" ht="13.5" customHeight="1" x14ac:dyDescent="0.3">
      <c r="C548" s="8"/>
      <c r="D548" s="8"/>
    </row>
    <row r="549" spans="3:4" ht="13.5" customHeight="1" x14ac:dyDescent="0.3">
      <c r="C549" s="8"/>
      <c r="D549" s="8"/>
    </row>
    <row r="550" spans="3:4" ht="13.5" customHeight="1" x14ac:dyDescent="0.3">
      <c r="C550" s="8"/>
      <c r="D550" s="8"/>
    </row>
    <row r="551" spans="3:4" ht="13.5" customHeight="1" x14ac:dyDescent="0.3">
      <c r="C551" s="8"/>
      <c r="D551" s="8"/>
    </row>
    <row r="552" spans="3:4" ht="13.5" customHeight="1" x14ac:dyDescent="0.3">
      <c r="C552" s="8"/>
      <c r="D552" s="8"/>
    </row>
    <row r="553" spans="3:4" ht="13.5" customHeight="1" x14ac:dyDescent="0.3">
      <c r="C553" s="8"/>
      <c r="D553" s="8"/>
    </row>
    <row r="554" spans="3:4" ht="13.5" customHeight="1" x14ac:dyDescent="0.3">
      <c r="C554" s="8"/>
      <c r="D554" s="8"/>
    </row>
    <row r="555" spans="3:4" ht="13.5" customHeight="1" x14ac:dyDescent="0.3">
      <c r="C555" s="8"/>
      <c r="D555" s="8"/>
    </row>
    <row r="556" spans="3:4" ht="13.5" customHeight="1" x14ac:dyDescent="0.3">
      <c r="C556" s="8"/>
      <c r="D556" s="8"/>
    </row>
    <row r="557" spans="3:4" ht="13.5" customHeight="1" x14ac:dyDescent="0.3">
      <c r="C557" s="8"/>
      <c r="D557" s="8"/>
    </row>
    <row r="558" spans="3:4" ht="13.5" customHeight="1" x14ac:dyDescent="0.3">
      <c r="C558" s="8"/>
      <c r="D558" s="8"/>
    </row>
    <row r="559" spans="3:4" ht="13.5" customHeight="1" x14ac:dyDescent="0.3">
      <c r="C559" s="8"/>
      <c r="D559" s="8"/>
    </row>
    <row r="560" spans="3:4" ht="13.5" customHeight="1" x14ac:dyDescent="0.3">
      <c r="C560" s="8"/>
      <c r="D560" s="8"/>
    </row>
    <row r="561" spans="3:4" ht="13.5" customHeight="1" x14ac:dyDescent="0.3">
      <c r="C561" s="8"/>
      <c r="D561" s="8"/>
    </row>
    <row r="562" spans="3:4" ht="13.5" customHeight="1" x14ac:dyDescent="0.3">
      <c r="C562" s="8"/>
      <c r="D562" s="8"/>
    </row>
    <row r="563" spans="3:4" ht="13.5" customHeight="1" x14ac:dyDescent="0.3">
      <c r="C563" s="8"/>
      <c r="D563" s="8"/>
    </row>
    <row r="564" spans="3:4" ht="13.5" customHeight="1" x14ac:dyDescent="0.3">
      <c r="C564" s="8"/>
      <c r="D564" s="8"/>
    </row>
    <row r="565" spans="3:4" ht="13.5" customHeight="1" x14ac:dyDescent="0.3">
      <c r="C565" s="8"/>
      <c r="D565" s="8"/>
    </row>
    <row r="566" spans="3:4" ht="13.5" customHeight="1" x14ac:dyDescent="0.3">
      <c r="C566" s="8"/>
      <c r="D566" s="8"/>
    </row>
    <row r="567" spans="3:4" ht="13.5" customHeight="1" x14ac:dyDescent="0.3">
      <c r="C567" s="8"/>
      <c r="D567" s="8"/>
    </row>
    <row r="568" spans="3:4" ht="13.5" customHeight="1" x14ac:dyDescent="0.3">
      <c r="C568" s="8"/>
      <c r="D568" s="8"/>
    </row>
    <row r="569" spans="3:4" ht="13.5" customHeight="1" x14ac:dyDescent="0.3">
      <c r="C569" s="8"/>
      <c r="D569" s="8"/>
    </row>
    <row r="570" spans="3:4" ht="13.5" customHeight="1" x14ac:dyDescent="0.3">
      <c r="C570" s="8"/>
      <c r="D570" s="8"/>
    </row>
    <row r="571" spans="3:4" ht="13.5" customHeight="1" x14ac:dyDescent="0.3">
      <c r="C571" s="8"/>
      <c r="D571" s="8"/>
    </row>
    <row r="572" spans="3:4" ht="13.5" customHeight="1" x14ac:dyDescent="0.3">
      <c r="C572" s="8"/>
      <c r="D572" s="8"/>
    </row>
    <row r="573" spans="3:4" ht="13.5" customHeight="1" x14ac:dyDescent="0.3">
      <c r="C573" s="8"/>
      <c r="D573" s="8"/>
    </row>
    <row r="574" spans="3:4" ht="13.5" customHeight="1" x14ac:dyDescent="0.3">
      <c r="C574" s="8"/>
      <c r="D574" s="8"/>
    </row>
    <row r="575" spans="3:4" ht="13.5" customHeight="1" x14ac:dyDescent="0.3">
      <c r="C575" s="8"/>
      <c r="D575" s="8"/>
    </row>
    <row r="576" spans="3:4" ht="13.5" customHeight="1" x14ac:dyDescent="0.3">
      <c r="C576" s="8"/>
      <c r="D576" s="8"/>
    </row>
    <row r="577" spans="3:4" ht="13.5" customHeight="1" x14ac:dyDescent="0.3">
      <c r="C577" s="8"/>
      <c r="D577" s="8"/>
    </row>
    <row r="578" spans="3:4" ht="13.5" customHeight="1" x14ac:dyDescent="0.3">
      <c r="C578" s="8"/>
      <c r="D578" s="8"/>
    </row>
    <row r="579" spans="3:4" ht="13.5" customHeight="1" x14ac:dyDescent="0.3">
      <c r="C579" s="8"/>
      <c r="D579" s="8"/>
    </row>
    <row r="580" spans="3:4" ht="13.5" customHeight="1" x14ac:dyDescent="0.3">
      <c r="C580" s="8"/>
      <c r="D580" s="8"/>
    </row>
    <row r="581" spans="3:4" ht="13.5" customHeight="1" x14ac:dyDescent="0.3">
      <c r="C581" s="8"/>
      <c r="D581" s="8"/>
    </row>
    <row r="582" spans="3:4" ht="13.5" customHeight="1" x14ac:dyDescent="0.3">
      <c r="C582" s="8"/>
      <c r="D582" s="8"/>
    </row>
    <row r="583" spans="3:4" ht="13.5" customHeight="1" x14ac:dyDescent="0.3">
      <c r="C583" s="8"/>
      <c r="D583" s="8"/>
    </row>
    <row r="584" spans="3:4" ht="13.5" customHeight="1" x14ac:dyDescent="0.3">
      <c r="C584" s="8"/>
      <c r="D584" s="8"/>
    </row>
    <row r="585" spans="3:4" ht="13.5" customHeight="1" x14ac:dyDescent="0.3">
      <c r="C585" s="8"/>
      <c r="D585" s="8"/>
    </row>
    <row r="586" spans="3:4" ht="13.5" customHeight="1" x14ac:dyDescent="0.3">
      <c r="C586" s="8"/>
      <c r="D586" s="8"/>
    </row>
    <row r="587" spans="3:4" ht="13.5" customHeight="1" x14ac:dyDescent="0.3">
      <c r="C587" s="8"/>
      <c r="D587" s="8"/>
    </row>
    <row r="588" spans="3:4" ht="13.5" customHeight="1" x14ac:dyDescent="0.3">
      <c r="C588" s="8"/>
      <c r="D588" s="8"/>
    </row>
    <row r="589" spans="3:4" ht="13.5" customHeight="1" x14ac:dyDescent="0.3">
      <c r="C589" s="8"/>
      <c r="D589" s="8"/>
    </row>
    <row r="590" spans="3:4" ht="13.5" customHeight="1" x14ac:dyDescent="0.3">
      <c r="C590" s="8"/>
      <c r="D590" s="8"/>
    </row>
    <row r="591" spans="3:4" ht="13.5" customHeight="1" x14ac:dyDescent="0.3">
      <c r="C591" s="8"/>
      <c r="D591" s="8"/>
    </row>
    <row r="592" spans="3:4" ht="13.5" customHeight="1" x14ac:dyDescent="0.3">
      <c r="C592" s="8"/>
      <c r="D592" s="8"/>
    </row>
    <row r="593" spans="3:4" ht="13.5" customHeight="1" x14ac:dyDescent="0.3">
      <c r="C593" s="8"/>
      <c r="D593" s="8"/>
    </row>
    <row r="594" spans="3:4" ht="13.5" customHeight="1" x14ac:dyDescent="0.3">
      <c r="C594" s="8"/>
      <c r="D594" s="8"/>
    </row>
    <row r="595" spans="3:4" ht="13.5" customHeight="1" x14ac:dyDescent="0.3">
      <c r="C595" s="8"/>
      <c r="D595" s="8"/>
    </row>
    <row r="596" spans="3:4" ht="13.5" customHeight="1" x14ac:dyDescent="0.3">
      <c r="C596" s="8"/>
      <c r="D596" s="8"/>
    </row>
    <row r="597" spans="3:4" ht="13.5" customHeight="1" x14ac:dyDescent="0.3">
      <c r="C597" s="8"/>
      <c r="D597" s="8"/>
    </row>
    <row r="598" spans="3:4" ht="13.5" customHeight="1" x14ac:dyDescent="0.3">
      <c r="C598" s="8"/>
      <c r="D598" s="8"/>
    </row>
    <row r="599" spans="3:4" ht="13.5" customHeight="1" x14ac:dyDescent="0.3">
      <c r="C599" s="8"/>
      <c r="D599" s="8"/>
    </row>
    <row r="600" spans="3:4" ht="13.5" customHeight="1" x14ac:dyDescent="0.3">
      <c r="C600" s="8"/>
      <c r="D600" s="8"/>
    </row>
    <row r="601" spans="3:4" ht="13.5" customHeight="1" x14ac:dyDescent="0.3">
      <c r="C601" s="8"/>
      <c r="D601" s="8"/>
    </row>
    <row r="602" spans="3:4" ht="13.5" customHeight="1" x14ac:dyDescent="0.3">
      <c r="C602" s="8"/>
      <c r="D602" s="8"/>
    </row>
    <row r="603" spans="3:4" ht="13.5" customHeight="1" x14ac:dyDescent="0.3">
      <c r="C603" s="8"/>
      <c r="D603" s="8"/>
    </row>
    <row r="604" spans="3:4" ht="13.5" customHeight="1" x14ac:dyDescent="0.3">
      <c r="C604" s="8"/>
      <c r="D604" s="8"/>
    </row>
    <row r="605" spans="3:4" ht="13.5" customHeight="1" x14ac:dyDescent="0.3">
      <c r="C605" s="8"/>
      <c r="D605" s="8"/>
    </row>
    <row r="606" spans="3:4" ht="13.5" customHeight="1" x14ac:dyDescent="0.3">
      <c r="C606" s="8"/>
      <c r="D606" s="8"/>
    </row>
    <row r="607" spans="3:4" ht="13.5" customHeight="1" x14ac:dyDescent="0.3">
      <c r="C607" s="8"/>
      <c r="D607" s="8"/>
    </row>
    <row r="608" spans="3:4" ht="13.5" customHeight="1" x14ac:dyDescent="0.3">
      <c r="C608" s="8"/>
      <c r="D608" s="8"/>
    </row>
    <row r="609" spans="3:4" ht="13.5" customHeight="1" x14ac:dyDescent="0.3">
      <c r="C609" s="8"/>
      <c r="D609" s="8"/>
    </row>
    <row r="610" spans="3:4" ht="13.5" customHeight="1" x14ac:dyDescent="0.3">
      <c r="C610" s="8"/>
      <c r="D610" s="8"/>
    </row>
    <row r="611" spans="3:4" ht="13.5" customHeight="1" x14ac:dyDescent="0.3">
      <c r="C611" s="8"/>
      <c r="D611" s="8"/>
    </row>
    <row r="612" spans="3:4" ht="13.5" customHeight="1" x14ac:dyDescent="0.3">
      <c r="C612" s="8"/>
      <c r="D612" s="8"/>
    </row>
    <row r="613" spans="3:4" ht="13.5" customHeight="1" x14ac:dyDescent="0.3">
      <c r="C613" s="8"/>
      <c r="D613" s="8"/>
    </row>
    <row r="614" spans="3:4" ht="13.5" customHeight="1" x14ac:dyDescent="0.3">
      <c r="C614" s="8"/>
      <c r="D614" s="8"/>
    </row>
    <row r="615" spans="3:4" ht="13.5" customHeight="1" x14ac:dyDescent="0.3">
      <c r="C615" s="8"/>
      <c r="D615" s="8"/>
    </row>
    <row r="616" spans="3:4" ht="13.5" customHeight="1" x14ac:dyDescent="0.3">
      <c r="C616" s="8"/>
      <c r="D616" s="8"/>
    </row>
    <row r="617" spans="3:4" ht="13.5" customHeight="1" x14ac:dyDescent="0.3">
      <c r="C617" s="8"/>
      <c r="D617" s="8"/>
    </row>
    <row r="618" spans="3:4" ht="13.5" customHeight="1" x14ac:dyDescent="0.3">
      <c r="C618" s="8"/>
      <c r="D618" s="8"/>
    </row>
    <row r="619" spans="3:4" ht="13.5" customHeight="1" x14ac:dyDescent="0.3">
      <c r="C619" s="8"/>
      <c r="D619" s="8"/>
    </row>
    <row r="620" spans="3:4" ht="13.5" customHeight="1" x14ac:dyDescent="0.3">
      <c r="C620" s="8"/>
      <c r="D620" s="8"/>
    </row>
    <row r="621" spans="3:4" ht="13.5" customHeight="1" x14ac:dyDescent="0.3">
      <c r="C621" s="8"/>
      <c r="D621" s="8"/>
    </row>
    <row r="622" spans="3:4" ht="13.5" customHeight="1" x14ac:dyDescent="0.3">
      <c r="C622" s="8"/>
      <c r="D622" s="8"/>
    </row>
    <row r="623" spans="3:4" ht="13.5" customHeight="1" x14ac:dyDescent="0.3">
      <c r="C623" s="8"/>
      <c r="D623" s="8"/>
    </row>
    <row r="624" spans="3:4" ht="13.5" customHeight="1" x14ac:dyDescent="0.3">
      <c r="C624" s="8"/>
      <c r="D624" s="8"/>
    </row>
    <row r="625" spans="3:4" ht="13.5" customHeight="1" x14ac:dyDescent="0.3">
      <c r="C625" s="8"/>
      <c r="D625" s="8"/>
    </row>
    <row r="626" spans="3:4" ht="13.5" customHeight="1" x14ac:dyDescent="0.3">
      <c r="C626" s="8"/>
      <c r="D626" s="8"/>
    </row>
    <row r="627" spans="3:4" ht="13.5" customHeight="1" x14ac:dyDescent="0.3">
      <c r="C627" s="8"/>
      <c r="D627" s="8"/>
    </row>
    <row r="628" spans="3:4" ht="13.5" customHeight="1" x14ac:dyDescent="0.3">
      <c r="C628" s="8"/>
      <c r="D628" s="8"/>
    </row>
    <row r="629" spans="3:4" ht="13.5" customHeight="1" x14ac:dyDescent="0.3">
      <c r="C629" s="8"/>
      <c r="D629" s="8"/>
    </row>
    <row r="630" spans="3:4" ht="13.5" customHeight="1" x14ac:dyDescent="0.3">
      <c r="C630" s="8"/>
      <c r="D630" s="8"/>
    </row>
    <row r="631" spans="3:4" ht="13.5" customHeight="1" x14ac:dyDescent="0.3">
      <c r="C631" s="8"/>
      <c r="D631" s="8"/>
    </row>
    <row r="632" spans="3:4" ht="13.5" customHeight="1" x14ac:dyDescent="0.3">
      <c r="C632" s="8"/>
      <c r="D632" s="8"/>
    </row>
    <row r="633" spans="3:4" ht="13.5" customHeight="1" x14ac:dyDescent="0.3">
      <c r="C633" s="8"/>
      <c r="D633" s="8"/>
    </row>
    <row r="634" spans="3:4" ht="13.5" customHeight="1" x14ac:dyDescent="0.3">
      <c r="C634" s="8"/>
      <c r="D634" s="8"/>
    </row>
    <row r="635" spans="3:4" ht="13.5" customHeight="1" x14ac:dyDescent="0.3">
      <c r="C635" s="8"/>
      <c r="D635" s="8"/>
    </row>
    <row r="636" spans="3:4" ht="13.5" customHeight="1" x14ac:dyDescent="0.3">
      <c r="C636" s="8"/>
      <c r="D636" s="8"/>
    </row>
    <row r="637" spans="3:4" ht="13.5" customHeight="1" x14ac:dyDescent="0.3">
      <c r="C637" s="8"/>
      <c r="D637" s="8"/>
    </row>
    <row r="638" spans="3:4" ht="13.5" customHeight="1" x14ac:dyDescent="0.3">
      <c r="C638" s="8"/>
      <c r="D638" s="8"/>
    </row>
    <row r="639" spans="3:4" ht="13.5" customHeight="1" x14ac:dyDescent="0.3">
      <c r="C639" s="8"/>
      <c r="D639" s="8"/>
    </row>
    <row r="640" spans="3:4" ht="13.5" customHeight="1" x14ac:dyDescent="0.3">
      <c r="C640" s="8"/>
      <c r="D640" s="8"/>
    </row>
    <row r="641" spans="3:4" ht="13.5" customHeight="1" x14ac:dyDescent="0.3">
      <c r="C641" s="8"/>
      <c r="D641" s="8"/>
    </row>
    <row r="642" spans="3:4" ht="13.5" customHeight="1" x14ac:dyDescent="0.3">
      <c r="C642" s="8"/>
      <c r="D642" s="8"/>
    </row>
    <row r="643" spans="3:4" ht="13.5" customHeight="1" x14ac:dyDescent="0.3">
      <c r="C643" s="8"/>
      <c r="D643" s="8"/>
    </row>
    <row r="644" spans="3:4" ht="13.5" customHeight="1" x14ac:dyDescent="0.3">
      <c r="C644" s="8"/>
      <c r="D644" s="8"/>
    </row>
    <row r="645" spans="3:4" ht="13.5" customHeight="1" x14ac:dyDescent="0.3">
      <c r="C645" s="8"/>
      <c r="D645" s="8"/>
    </row>
    <row r="646" spans="3:4" ht="13.5" customHeight="1" x14ac:dyDescent="0.3">
      <c r="C646" s="8"/>
      <c r="D646" s="8"/>
    </row>
    <row r="647" spans="3:4" ht="13.5" customHeight="1" x14ac:dyDescent="0.3">
      <c r="C647" s="8"/>
      <c r="D647" s="8"/>
    </row>
    <row r="648" spans="3:4" ht="13.5" customHeight="1" x14ac:dyDescent="0.3">
      <c r="C648" s="8"/>
      <c r="D648" s="8"/>
    </row>
    <row r="649" spans="3:4" ht="13.5" customHeight="1" x14ac:dyDescent="0.3">
      <c r="C649" s="8"/>
      <c r="D649" s="8"/>
    </row>
    <row r="650" spans="3:4" ht="13.5" customHeight="1" x14ac:dyDescent="0.3">
      <c r="C650" s="8"/>
      <c r="D650" s="8"/>
    </row>
    <row r="651" spans="3:4" ht="13.5" customHeight="1" x14ac:dyDescent="0.3">
      <c r="C651" s="8"/>
      <c r="D651" s="8"/>
    </row>
    <row r="652" spans="3:4" ht="13.5" customHeight="1" x14ac:dyDescent="0.3">
      <c r="C652" s="8"/>
      <c r="D652" s="8"/>
    </row>
    <row r="653" spans="3:4" ht="13.5" customHeight="1" x14ac:dyDescent="0.3">
      <c r="C653" s="8"/>
      <c r="D653" s="8"/>
    </row>
    <row r="654" spans="3:4" ht="13.5" customHeight="1" x14ac:dyDescent="0.3">
      <c r="C654" s="8"/>
      <c r="D654" s="8"/>
    </row>
    <row r="655" spans="3:4" ht="13.5" customHeight="1" x14ac:dyDescent="0.3">
      <c r="C655" s="8"/>
      <c r="D655" s="8"/>
    </row>
    <row r="656" spans="3:4" ht="13.5" customHeight="1" x14ac:dyDescent="0.3">
      <c r="C656" s="8"/>
      <c r="D656" s="8"/>
    </row>
    <row r="657" spans="3:4" ht="13.5" customHeight="1" x14ac:dyDescent="0.3">
      <c r="C657" s="8"/>
      <c r="D657" s="8"/>
    </row>
    <row r="658" spans="3:4" ht="13.5" customHeight="1" x14ac:dyDescent="0.3">
      <c r="C658" s="8"/>
      <c r="D658" s="8"/>
    </row>
    <row r="659" spans="3:4" ht="13.5" customHeight="1" x14ac:dyDescent="0.3">
      <c r="C659" s="8"/>
      <c r="D659" s="8"/>
    </row>
    <row r="660" spans="3:4" ht="13.5" customHeight="1" x14ac:dyDescent="0.3">
      <c r="C660" s="8"/>
      <c r="D660" s="8"/>
    </row>
    <row r="661" spans="3:4" ht="13.5" customHeight="1" x14ac:dyDescent="0.3">
      <c r="C661" s="8"/>
      <c r="D661" s="8"/>
    </row>
    <row r="662" spans="3:4" ht="13.5" customHeight="1" x14ac:dyDescent="0.3">
      <c r="C662" s="8"/>
      <c r="D662" s="8"/>
    </row>
    <row r="663" spans="3:4" ht="13.5" customHeight="1" x14ac:dyDescent="0.3">
      <c r="C663" s="8"/>
      <c r="D663" s="8"/>
    </row>
    <row r="664" spans="3:4" ht="13.5" customHeight="1" x14ac:dyDescent="0.3">
      <c r="C664" s="8"/>
      <c r="D664" s="8"/>
    </row>
    <row r="665" spans="3:4" ht="13.5" customHeight="1" x14ac:dyDescent="0.3">
      <c r="C665" s="8"/>
      <c r="D665" s="8"/>
    </row>
    <row r="666" spans="3:4" ht="13.5" customHeight="1" x14ac:dyDescent="0.3">
      <c r="C666" s="8"/>
      <c r="D666" s="8"/>
    </row>
    <row r="667" spans="3:4" ht="13.5" customHeight="1" x14ac:dyDescent="0.3">
      <c r="C667" s="8"/>
      <c r="D667" s="8"/>
    </row>
    <row r="668" spans="3:4" ht="13.5" customHeight="1" x14ac:dyDescent="0.3">
      <c r="C668" s="8"/>
      <c r="D668" s="8"/>
    </row>
    <row r="669" spans="3:4" ht="13.5" customHeight="1" x14ac:dyDescent="0.3">
      <c r="C669" s="8"/>
      <c r="D669" s="8"/>
    </row>
    <row r="670" spans="3:4" ht="13.5" customHeight="1" x14ac:dyDescent="0.3">
      <c r="C670" s="8"/>
      <c r="D670" s="8"/>
    </row>
    <row r="671" spans="3:4" ht="13.5" customHeight="1" x14ac:dyDescent="0.3">
      <c r="C671" s="8"/>
      <c r="D671" s="8"/>
    </row>
    <row r="672" spans="3:4" ht="13.5" customHeight="1" x14ac:dyDescent="0.3">
      <c r="C672" s="8"/>
      <c r="D672" s="8"/>
    </row>
    <row r="673" spans="3:4" ht="13.5" customHeight="1" x14ac:dyDescent="0.3">
      <c r="C673" s="8"/>
      <c r="D673" s="8"/>
    </row>
    <row r="674" spans="3:4" ht="13.5" customHeight="1" x14ac:dyDescent="0.3">
      <c r="C674" s="8"/>
      <c r="D674" s="8"/>
    </row>
    <row r="675" spans="3:4" ht="13.5" customHeight="1" x14ac:dyDescent="0.3">
      <c r="C675" s="8"/>
      <c r="D675" s="8"/>
    </row>
    <row r="676" spans="3:4" ht="13.5" customHeight="1" x14ac:dyDescent="0.3">
      <c r="C676" s="8"/>
      <c r="D676" s="8"/>
    </row>
    <row r="677" spans="3:4" ht="13.5" customHeight="1" x14ac:dyDescent="0.3">
      <c r="C677" s="8"/>
      <c r="D677" s="8"/>
    </row>
    <row r="678" spans="3:4" ht="13.5" customHeight="1" x14ac:dyDescent="0.3">
      <c r="C678" s="8"/>
      <c r="D678" s="8"/>
    </row>
    <row r="679" spans="3:4" ht="13.5" customHeight="1" x14ac:dyDescent="0.3">
      <c r="C679" s="8"/>
      <c r="D679" s="8"/>
    </row>
    <row r="680" spans="3:4" ht="13.5" customHeight="1" x14ac:dyDescent="0.3">
      <c r="C680" s="8"/>
      <c r="D680" s="8"/>
    </row>
    <row r="681" spans="3:4" ht="13.5" customHeight="1" x14ac:dyDescent="0.3">
      <c r="C681" s="8"/>
      <c r="D681" s="8"/>
    </row>
    <row r="682" spans="3:4" ht="13.5" customHeight="1" x14ac:dyDescent="0.3">
      <c r="C682" s="8"/>
      <c r="D682" s="8"/>
    </row>
    <row r="683" spans="3:4" ht="13.5" customHeight="1" x14ac:dyDescent="0.3">
      <c r="C683" s="8"/>
      <c r="D683" s="8"/>
    </row>
    <row r="684" spans="3:4" ht="13.5" customHeight="1" x14ac:dyDescent="0.3">
      <c r="C684" s="8"/>
      <c r="D684" s="8"/>
    </row>
    <row r="685" spans="3:4" ht="13.5" customHeight="1" x14ac:dyDescent="0.3">
      <c r="C685" s="8"/>
      <c r="D685" s="8"/>
    </row>
    <row r="686" spans="3:4" ht="13.5" customHeight="1" x14ac:dyDescent="0.3">
      <c r="C686" s="8"/>
      <c r="D686" s="8"/>
    </row>
    <row r="687" spans="3:4" ht="13.5" customHeight="1" x14ac:dyDescent="0.3">
      <c r="C687" s="8"/>
      <c r="D687" s="8"/>
    </row>
    <row r="688" spans="3:4" ht="13.5" customHeight="1" x14ac:dyDescent="0.3">
      <c r="C688" s="8"/>
      <c r="D688" s="8"/>
    </row>
    <row r="689" spans="3:4" ht="13.5" customHeight="1" x14ac:dyDescent="0.3">
      <c r="C689" s="8"/>
      <c r="D689" s="8"/>
    </row>
    <row r="690" spans="3:4" ht="13.5" customHeight="1" x14ac:dyDescent="0.3">
      <c r="C690" s="8"/>
      <c r="D690" s="8"/>
    </row>
    <row r="691" spans="3:4" ht="13.5" customHeight="1" x14ac:dyDescent="0.3">
      <c r="C691" s="8"/>
      <c r="D691" s="8"/>
    </row>
    <row r="692" spans="3:4" ht="13.5" customHeight="1" x14ac:dyDescent="0.3">
      <c r="C692" s="8"/>
      <c r="D692" s="8"/>
    </row>
    <row r="693" spans="3:4" ht="13.5" customHeight="1" x14ac:dyDescent="0.3">
      <c r="C693" s="8"/>
      <c r="D693" s="8"/>
    </row>
    <row r="694" spans="3:4" ht="13.5" customHeight="1" x14ac:dyDescent="0.3">
      <c r="C694" s="8"/>
      <c r="D694" s="8"/>
    </row>
    <row r="695" spans="3:4" ht="13.5" customHeight="1" x14ac:dyDescent="0.3">
      <c r="C695" s="8"/>
      <c r="D695" s="8"/>
    </row>
    <row r="696" spans="3:4" ht="13.5" customHeight="1" x14ac:dyDescent="0.3">
      <c r="C696" s="8"/>
      <c r="D696" s="8"/>
    </row>
    <row r="697" spans="3:4" ht="13.5" customHeight="1" x14ac:dyDescent="0.3">
      <c r="C697" s="8"/>
      <c r="D697" s="8"/>
    </row>
    <row r="698" spans="3:4" ht="13.5" customHeight="1" x14ac:dyDescent="0.3">
      <c r="C698" s="8"/>
      <c r="D698" s="8"/>
    </row>
    <row r="699" spans="3:4" ht="13.5" customHeight="1" x14ac:dyDescent="0.3">
      <c r="C699" s="8"/>
      <c r="D699" s="8"/>
    </row>
    <row r="700" spans="3:4" ht="13.5" customHeight="1" x14ac:dyDescent="0.3">
      <c r="C700" s="8"/>
      <c r="D700" s="8"/>
    </row>
    <row r="701" spans="3:4" ht="13.5" customHeight="1" x14ac:dyDescent="0.3">
      <c r="C701" s="8"/>
      <c r="D701" s="8"/>
    </row>
    <row r="702" spans="3:4" ht="13.5" customHeight="1" x14ac:dyDescent="0.3">
      <c r="C702" s="8"/>
      <c r="D702" s="8"/>
    </row>
    <row r="703" spans="3:4" ht="13.5" customHeight="1" x14ac:dyDescent="0.3">
      <c r="C703" s="8"/>
      <c r="D703" s="8"/>
    </row>
    <row r="704" spans="3:4" ht="13.5" customHeight="1" x14ac:dyDescent="0.3">
      <c r="C704" s="8"/>
      <c r="D704" s="8"/>
    </row>
    <row r="705" spans="3:4" ht="13.5" customHeight="1" x14ac:dyDescent="0.3">
      <c r="C705" s="8"/>
      <c r="D705" s="8"/>
    </row>
    <row r="706" spans="3:4" ht="13.5" customHeight="1" x14ac:dyDescent="0.3">
      <c r="C706" s="8"/>
      <c r="D706" s="8"/>
    </row>
    <row r="707" spans="3:4" ht="13.5" customHeight="1" x14ac:dyDescent="0.3">
      <c r="C707" s="8"/>
      <c r="D707" s="8"/>
    </row>
    <row r="708" spans="3:4" ht="13.5" customHeight="1" x14ac:dyDescent="0.3">
      <c r="C708" s="8"/>
      <c r="D708" s="8"/>
    </row>
    <row r="709" spans="3:4" ht="13.5" customHeight="1" x14ac:dyDescent="0.3">
      <c r="C709" s="8"/>
      <c r="D709" s="8"/>
    </row>
    <row r="710" spans="3:4" ht="13.5" customHeight="1" x14ac:dyDescent="0.3">
      <c r="C710" s="8"/>
      <c r="D710" s="8"/>
    </row>
    <row r="711" spans="3:4" ht="13.5" customHeight="1" x14ac:dyDescent="0.3">
      <c r="C711" s="8"/>
      <c r="D711" s="8"/>
    </row>
    <row r="712" spans="3:4" ht="13.5" customHeight="1" x14ac:dyDescent="0.3">
      <c r="C712" s="8"/>
      <c r="D712" s="8"/>
    </row>
    <row r="713" spans="3:4" ht="13.5" customHeight="1" x14ac:dyDescent="0.3">
      <c r="C713" s="8"/>
      <c r="D713" s="8"/>
    </row>
    <row r="714" spans="3:4" ht="13.5" customHeight="1" x14ac:dyDescent="0.3">
      <c r="C714" s="8"/>
      <c r="D714" s="8"/>
    </row>
    <row r="715" spans="3:4" ht="13.5" customHeight="1" x14ac:dyDescent="0.3">
      <c r="C715" s="8"/>
      <c r="D715" s="8"/>
    </row>
    <row r="716" spans="3:4" ht="13.5" customHeight="1" x14ac:dyDescent="0.3">
      <c r="C716" s="8"/>
      <c r="D716" s="8"/>
    </row>
    <row r="717" spans="3:4" ht="13.5" customHeight="1" x14ac:dyDescent="0.3">
      <c r="C717" s="8"/>
      <c r="D717" s="8"/>
    </row>
    <row r="718" spans="3:4" ht="13.5" customHeight="1" x14ac:dyDescent="0.3">
      <c r="C718" s="8"/>
      <c r="D718" s="8"/>
    </row>
    <row r="719" spans="3:4" ht="13.5" customHeight="1" x14ac:dyDescent="0.3">
      <c r="C719" s="8"/>
      <c r="D719" s="8"/>
    </row>
    <row r="720" spans="3:4" ht="13.5" customHeight="1" x14ac:dyDescent="0.3">
      <c r="C720" s="8"/>
      <c r="D720" s="8"/>
    </row>
    <row r="721" spans="3:4" ht="13.5" customHeight="1" x14ac:dyDescent="0.3">
      <c r="C721" s="8"/>
      <c r="D721" s="8"/>
    </row>
    <row r="722" spans="3:4" ht="13.5" customHeight="1" x14ac:dyDescent="0.3">
      <c r="C722" s="8"/>
      <c r="D722" s="8"/>
    </row>
    <row r="723" spans="3:4" ht="13.5" customHeight="1" x14ac:dyDescent="0.3">
      <c r="C723" s="8"/>
      <c r="D723" s="8"/>
    </row>
    <row r="724" spans="3:4" ht="13.5" customHeight="1" x14ac:dyDescent="0.3">
      <c r="C724" s="8"/>
      <c r="D724" s="8"/>
    </row>
    <row r="725" spans="3:4" ht="13.5" customHeight="1" x14ac:dyDescent="0.3">
      <c r="C725" s="8"/>
      <c r="D725" s="8"/>
    </row>
    <row r="726" spans="3:4" ht="13.5" customHeight="1" x14ac:dyDescent="0.3">
      <c r="C726" s="8"/>
      <c r="D726" s="8"/>
    </row>
    <row r="727" spans="3:4" ht="13.5" customHeight="1" x14ac:dyDescent="0.3">
      <c r="C727" s="8"/>
      <c r="D727" s="8"/>
    </row>
    <row r="728" spans="3:4" ht="13.5" customHeight="1" x14ac:dyDescent="0.3">
      <c r="C728" s="8"/>
      <c r="D728" s="8"/>
    </row>
    <row r="729" spans="3:4" ht="13.5" customHeight="1" x14ac:dyDescent="0.3">
      <c r="C729" s="8"/>
      <c r="D729" s="8"/>
    </row>
    <row r="730" spans="3:4" ht="13.5" customHeight="1" x14ac:dyDescent="0.3">
      <c r="C730" s="8"/>
      <c r="D730" s="8"/>
    </row>
    <row r="731" spans="3:4" ht="13.5" customHeight="1" x14ac:dyDescent="0.3">
      <c r="C731" s="8"/>
      <c r="D731" s="8"/>
    </row>
    <row r="732" spans="3:4" ht="13.5" customHeight="1" x14ac:dyDescent="0.3">
      <c r="C732" s="8"/>
      <c r="D732" s="8"/>
    </row>
    <row r="733" spans="3:4" ht="13.5" customHeight="1" x14ac:dyDescent="0.3">
      <c r="C733" s="8"/>
      <c r="D733" s="8"/>
    </row>
    <row r="734" spans="3:4" ht="13.5" customHeight="1" x14ac:dyDescent="0.3">
      <c r="C734" s="8"/>
      <c r="D734" s="8"/>
    </row>
    <row r="735" spans="3:4" ht="13.5" customHeight="1" x14ac:dyDescent="0.3">
      <c r="C735" s="8"/>
      <c r="D735" s="8"/>
    </row>
    <row r="736" spans="3:4" ht="13.5" customHeight="1" x14ac:dyDescent="0.3">
      <c r="C736" s="8"/>
      <c r="D736" s="8"/>
    </row>
    <row r="737" spans="3:4" ht="13.5" customHeight="1" x14ac:dyDescent="0.3">
      <c r="C737" s="8"/>
      <c r="D737" s="8"/>
    </row>
    <row r="738" spans="3:4" ht="13.5" customHeight="1" x14ac:dyDescent="0.3">
      <c r="C738" s="8"/>
      <c r="D738" s="8"/>
    </row>
    <row r="739" spans="3:4" ht="13.5" customHeight="1" x14ac:dyDescent="0.3">
      <c r="C739" s="8"/>
      <c r="D739" s="8"/>
    </row>
    <row r="740" spans="3:4" ht="13.5" customHeight="1" x14ac:dyDescent="0.3">
      <c r="C740" s="8"/>
      <c r="D740" s="8"/>
    </row>
    <row r="741" spans="3:4" ht="13.5" customHeight="1" x14ac:dyDescent="0.3">
      <c r="C741" s="8"/>
      <c r="D741" s="8"/>
    </row>
    <row r="742" spans="3:4" ht="13.5" customHeight="1" x14ac:dyDescent="0.3">
      <c r="C742" s="8"/>
      <c r="D742" s="8"/>
    </row>
    <row r="743" spans="3:4" ht="13.5" customHeight="1" x14ac:dyDescent="0.3">
      <c r="C743" s="8"/>
      <c r="D743" s="8"/>
    </row>
    <row r="744" spans="3:4" ht="13.5" customHeight="1" x14ac:dyDescent="0.3">
      <c r="C744" s="8"/>
      <c r="D744" s="8"/>
    </row>
    <row r="745" spans="3:4" ht="13.5" customHeight="1" x14ac:dyDescent="0.3">
      <c r="C745" s="8"/>
      <c r="D745" s="8"/>
    </row>
    <row r="746" spans="3:4" ht="13.5" customHeight="1" x14ac:dyDescent="0.3">
      <c r="C746" s="8"/>
      <c r="D746" s="8"/>
    </row>
    <row r="747" spans="3:4" ht="13.5" customHeight="1" x14ac:dyDescent="0.3">
      <c r="C747" s="8"/>
      <c r="D747" s="8"/>
    </row>
    <row r="748" spans="3:4" ht="13.5" customHeight="1" x14ac:dyDescent="0.3">
      <c r="C748" s="8"/>
      <c r="D748" s="8"/>
    </row>
    <row r="749" spans="3:4" ht="13.5" customHeight="1" x14ac:dyDescent="0.3">
      <c r="C749" s="8"/>
      <c r="D749" s="8"/>
    </row>
    <row r="750" spans="3:4" ht="13.5" customHeight="1" x14ac:dyDescent="0.3">
      <c r="C750" s="8"/>
      <c r="D750" s="8"/>
    </row>
    <row r="751" spans="3:4" ht="13.5" customHeight="1" x14ac:dyDescent="0.3">
      <c r="C751" s="8"/>
      <c r="D751" s="8"/>
    </row>
    <row r="752" spans="3:4" ht="13.5" customHeight="1" x14ac:dyDescent="0.3">
      <c r="C752" s="8"/>
      <c r="D752" s="8"/>
    </row>
    <row r="753" spans="3:4" ht="13.5" customHeight="1" x14ac:dyDescent="0.3">
      <c r="C753" s="8"/>
      <c r="D753" s="8"/>
    </row>
    <row r="754" spans="3:4" ht="13.5" customHeight="1" x14ac:dyDescent="0.3">
      <c r="C754" s="8"/>
      <c r="D754" s="8"/>
    </row>
    <row r="755" spans="3:4" ht="13.5" customHeight="1" x14ac:dyDescent="0.3">
      <c r="C755" s="8"/>
      <c r="D755" s="8"/>
    </row>
    <row r="756" spans="3:4" ht="13.5" customHeight="1" x14ac:dyDescent="0.3">
      <c r="C756" s="8"/>
      <c r="D756" s="8"/>
    </row>
    <row r="757" spans="3:4" ht="13.5" customHeight="1" x14ac:dyDescent="0.3">
      <c r="C757" s="8"/>
      <c r="D757" s="8"/>
    </row>
    <row r="758" spans="3:4" ht="13.5" customHeight="1" x14ac:dyDescent="0.3">
      <c r="C758" s="8"/>
      <c r="D758" s="8"/>
    </row>
    <row r="759" spans="3:4" ht="13.5" customHeight="1" x14ac:dyDescent="0.3">
      <c r="C759" s="8"/>
      <c r="D759" s="8"/>
    </row>
    <row r="760" spans="3:4" ht="13.5" customHeight="1" x14ac:dyDescent="0.3">
      <c r="C760" s="8"/>
      <c r="D760" s="8"/>
    </row>
    <row r="761" spans="3:4" ht="13.5" customHeight="1" x14ac:dyDescent="0.3">
      <c r="C761" s="8"/>
      <c r="D761" s="8"/>
    </row>
    <row r="762" spans="3:4" ht="13.5" customHeight="1" x14ac:dyDescent="0.3">
      <c r="C762" s="8"/>
      <c r="D762" s="8"/>
    </row>
    <row r="763" spans="3:4" ht="13.5" customHeight="1" x14ac:dyDescent="0.3">
      <c r="C763" s="8"/>
      <c r="D763" s="8"/>
    </row>
    <row r="764" spans="3:4" ht="13.5" customHeight="1" x14ac:dyDescent="0.3">
      <c r="C764" s="8"/>
      <c r="D764" s="8"/>
    </row>
    <row r="765" spans="3:4" ht="13.5" customHeight="1" x14ac:dyDescent="0.3">
      <c r="C765" s="8"/>
      <c r="D765" s="8"/>
    </row>
    <row r="766" spans="3:4" ht="13.5" customHeight="1" x14ac:dyDescent="0.3">
      <c r="C766" s="8"/>
      <c r="D766" s="8"/>
    </row>
    <row r="767" spans="3:4" ht="13.5" customHeight="1" x14ac:dyDescent="0.3">
      <c r="C767" s="8"/>
      <c r="D767" s="8"/>
    </row>
    <row r="768" spans="3:4" ht="13.5" customHeight="1" x14ac:dyDescent="0.3">
      <c r="C768" s="8"/>
      <c r="D768" s="8"/>
    </row>
    <row r="769" spans="3:4" ht="13.5" customHeight="1" x14ac:dyDescent="0.3">
      <c r="C769" s="8"/>
      <c r="D769" s="8"/>
    </row>
    <row r="770" spans="3:4" ht="13.5" customHeight="1" x14ac:dyDescent="0.3">
      <c r="C770" s="8"/>
      <c r="D770" s="8"/>
    </row>
    <row r="771" spans="3:4" ht="13.5" customHeight="1" x14ac:dyDescent="0.3">
      <c r="C771" s="8"/>
      <c r="D771" s="8"/>
    </row>
    <row r="772" spans="3:4" ht="13.5" customHeight="1" x14ac:dyDescent="0.3">
      <c r="C772" s="8"/>
      <c r="D772" s="8"/>
    </row>
    <row r="773" spans="3:4" ht="13.5" customHeight="1" x14ac:dyDescent="0.3">
      <c r="C773" s="8"/>
      <c r="D773" s="8"/>
    </row>
    <row r="774" spans="3:4" ht="13.5" customHeight="1" x14ac:dyDescent="0.3">
      <c r="C774" s="8"/>
      <c r="D774" s="8"/>
    </row>
    <row r="775" spans="3:4" ht="13.5" customHeight="1" x14ac:dyDescent="0.3">
      <c r="C775" s="8"/>
      <c r="D775" s="8"/>
    </row>
    <row r="776" spans="3:4" ht="13.5" customHeight="1" x14ac:dyDescent="0.3">
      <c r="C776" s="8"/>
      <c r="D776" s="8"/>
    </row>
    <row r="777" spans="3:4" ht="13.5" customHeight="1" x14ac:dyDescent="0.3">
      <c r="C777" s="8"/>
      <c r="D777" s="8"/>
    </row>
    <row r="778" spans="3:4" ht="13.5" customHeight="1" x14ac:dyDescent="0.3">
      <c r="C778" s="8"/>
      <c r="D778" s="8"/>
    </row>
    <row r="779" spans="3:4" ht="13.5" customHeight="1" x14ac:dyDescent="0.3">
      <c r="C779" s="8"/>
      <c r="D779" s="8"/>
    </row>
    <row r="780" spans="3:4" ht="13.5" customHeight="1" x14ac:dyDescent="0.3">
      <c r="C780" s="8"/>
      <c r="D780" s="8"/>
    </row>
    <row r="781" spans="3:4" ht="13.5" customHeight="1" x14ac:dyDescent="0.3">
      <c r="C781" s="8"/>
      <c r="D781" s="8"/>
    </row>
    <row r="782" spans="3:4" ht="13.5" customHeight="1" x14ac:dyDescent="0.3">
      <c r="C782" s="8"/>
      <c r="D782" s="8"/>
    </row>
    <row r="783" spans="3:4" ht="13.5" customHeight="1" x14ac:dyDescent="0.3">
      <c r="C783" s="8"/>
      <c r="D783" s="8"/>
    </row>
    <row r="784" spans="3:4" ht="13.5" customHeight="1" x14ac:dyDescent="0.3">
      <c r="C784" s="8"/>
      <c r="D784" s="8"/>
    </row>
    <row r="785" spans="3:4" ht="13.5" customHeight="1" x14ac:dyDescent="0.3">
      <c r="C785" s="8"/>
      <c r="D785" s="8"/>
    </row>
    <row r="786" spans="3:4" ht="13.5" customHeight="1" x14ac:dyDescent="0.3">
      <c r="C786" s="8"/>
      <c r="D786" s="8"/>
    </row>
    <row r="787" spans="3:4" ht="13.5" customHeight="1" x14ac:dyDescent="0.3">
      <c r="C787" s="8"/>
      <c r="D787" s="8"/>
    </row>
    <row r="788" spans="3:4" ht="13.5" customHeight="1" x14ac:dyDescent="0.3">
      <c r="C788" s="8"/>
      <c r="D788" s="8"/>
    </row>
    <row r="789" spans="3:4" ht="13.5" customHeight="1" x14ac:dyDescent="0.3">
      <c r="C789" s="8"/>
      <c r="D789" s="8"/>
    </row>
    <row r="790" spans="3:4" ht="13.5" customHeight="1" x14ac:dyDescent="0.3">
      <c r="C790" s="8"/>
      <c r="D790" s="8"/>
    </row>
    <row r="791" spans="3:4" ht="13.5" customHeight="1" x14ac:dyDescent="0.3">
      <c r="C791" s="8"/>
      <c r="D791" s="8"/>
    </row>
    <row r="792" spans="3:4" ht="13.5" customHeight="1" x14ac:dyDescent="0.3">
      <c r="C792" s="8"/>
      <c r="D792" s="8"/>
    </row>
    <row r="793" spans="3:4" ht="13.5" customHeight="1" x14ac:dyDescent="0.3">
      <c r="C793" s="8"/>
      <c r="D793" s="8"/>
    </row>
    <row r="794" spans="3:4" ht="13.5" customHeight="1" x14ac:dyDescent="0.3">
      <c r="C794" s="8"/>
      <c r="D794" s="8"/>
    </row>
    <row r="795" spans="3:4" ht="13.5" customHeight="1" x14ac:dyDescent="0.3">
      <c r="C795" s="8"/>
      <c r="D795" s="8"/>
    </row>
    <row r="796" spans="3:4" ht="13.5" customHeight="1" x14ac:dyDescent="0.3">
      <c r="C796" s="8"/>
      <c r="D796" s="8"/>
    </row>
    <row r="797" spans="3:4" ht="13.5" customHeight="1" x14ac:dyDescent="0.3">
      <c r="C797" s="8"/>
      <c r="D797" s="8"/>
    </row>
    <row r="798" spans="3:4" ht="13.5" customHeight="1" x14ac:dyDescent="0.3">
      <c r="C798" s="8"/>
      <c r="D798" s="8"/>
    </row>
    <row r="799" spans="3:4" ht="13.5" customHeight="1" x14ac:dyDescent="0.3">
      <c r="C799" s="8"/>
      <c r="D799" s="8"/>
    </row>
    <row r="800" spans="3:4" ht="13.5" customHeight="1" x14ac:dyDescent="0.3">
      <c r="C800" s="8"/>
      <c r="D800" s="8"/>
    </row>
    <row r="801" spans="3:4" ht="13.5" customHeight="1" x14ac:dyDescent="0.3">
      <c r="C801" s="8"/>
      <c r="D801" s="8"/>
    </row>
    <row r="802" spans="3:4" ht="13.5" customHeight="1" x14ac:dyDescent="0.3">
      <c r="C802" s="8"/>
      <c r="D802" s="8"/>
    </row>
    <row r="803" spans="3:4" ht="13.5" customHeight="1" x14ac:dyDescent="0.3">
      <c r="C803" s="8"/>
      <c r="D803" s="8"/>
    </row>
    <row r="804" spans="3:4" ht="13.5" customHeight="1" x14ac:dyDescent="0.3">
      <c r="C804" s="8"/>
      <c r="D804" s="8"/>
    </row>
    <row r="805" spans="3:4" ht="13.5" customHeight="1" x14ac:dyDescent="0.3">
      <c r="C805" s="8"/>
      <c r="D805" s="8"/>
    </row>
    <row r="806" spans="3:4" ht="13.5" customHeight="1" x14ac:dyDescent="0.3">
      <c r="C806" s="8"/>
      <c r="D806" s="8"/>
    </row>
    <row r="807" spans="3:4" ht="13.5" customHeight="1" x14ac:dyDescent="0.3">
      <c r="C807" s="8"/>
      <c r="D807" s="8"/>
    </row>
    <row r="808" spans="3:4" ht="13.5" customHeight="1" x14ac:dyDescent="0.3">
      <c r="C808" s="8"/>
      <c r="D808" s="8"/>
    </row>
    <row r="809" spans="3:4" ht="13.5" customHeight="1" x14ac:dyDescent="0.3">
      <c r="C809" s="8"/>
      <c r="D809" s="8"/>
    </row>
    <row r="810" spans="3:4" ht="13.5" customHeight="1" x14ac:dyDescent="0.3">
      <c r="C810" s="8"/>
      <c r="D810" s="8"/>
    </row>
    <row r="811" spans="3:4" ht="13.5" customHeight="1" x14ac:dyDescent="0.3">
      <c r="C811" s="8"/>
      <c r="D811" s="8"/>
    </row>
    <row r="812" spans="3:4" ht="13.5" customHeight="1" x14ac:dyDescent="0.3">
      <c r="C812" s="8"/>
      <c r="D812" s="8"/>
    </row>
    <row r="813" spans="3:4" ht="13.5" customHeight="1" x14ac:dyDescent="0.3">
      <c r="C813" s="8"/>
      <c r="D813" s="8"/>
    </row>
    <row r="814" spans="3:4" ht="13.5" customHeight="1" x14ac:dyDescent="0.3">
      <c r="C814" s="8"/>
      <c r="D814" s="8"/>
    </row>
    <row r="815" spans="3:4" ht="13.5" customHeight="1" x14ac:dyDescent="0.3">
      <c r="C815" s="8"/>
      <c r="D815" s="8"/>
    </row>
    <row r="816" spans="3:4" ht="13.5" customHeight="1" x14ac:dyDescent="0.3">
      <c r="C816" s="8"/>
      <c r="D816" s="8"/>
    </row>
    <row r="817" spans="3:4" ht="13.5" customHeight="1" x14ac:dyDescent="0.3">
      <c r="C817" s="8"/>
      <c r="D817" s="8"/>
    </row>
    <row r="818" spans="3:4" ht="13.5" customHeight="1" x14ac:dyDescent="0.3">
      <c r="C818" s="8"/>
      <c r="D818" s="8"/>
    </row>
    <row r="819" spans="3:4" ht="13.5" customHeight="1" x14ac:dyDescent="0.3">
      <c r="C819" s="8"/>
      <c r="D819" s="8"/>
    </row>
    <row r="820" spans="3:4" ht="13.5" customHeight="1" x14ac:dyDescent="0.3">
      <c r="C820" s="8"/>
      <c r="D820" s="8"/>
    </row>
    <row r="821" spans="3:4" ht="13.5" customHeight="1" x14ac:dyDescent="0.3">
      <c r="C821" s="8"/>
      <c r="D821" s="8"/>
    </row>
    <row r="822" spans="3:4" ht="13.5" customHeight="1" x14ac:dyDescent="0.3">
      <c r="C822" s="8"/>
      <c r="D822" s="8"/>
    </row>
    <row r="823" spans="3:4" ht="13.5" customHeight="1" x14ac:dyDescent="0.3">
      <c r="C823" s="8"/>
      <c r="D823" s="8"/>
    </row>
    <row r="824" spans="3:4" ht="13.5" customHeight="1" x14ac:dyDescent="0.3">
      <c r="C824" s="8"/>
      <c r="D824" s="8"/>
    </row>
    <row r="825" spans="3:4" ht="13.5" customHeight="1" x14ac:dyDescent="0.3">
      <c r="C825" s="8"/>
      <c r="D825" s="8"/>
    </row>
    <row r="826" spans="3:4" ht="13.5" customHeight="1" x14ac:dyDescent="0.3">
      <c r="C826" s="8"/>
      <c r="D826" s="8"/>
    </row>
    <row r="827" spans="3:4" ht="13.5" customHeight="1" x14ac:dyDescent="0.3">
      <c r="C827" s="8"/>
      <c r="D827" s="8"/>
    </row>
    <row r="828" spans="3:4" ht="13.5" customHeight="1" x14ac:dyDescent="0.3">
      <c r="C828" s="8"/>
      <c r="D828" s="8"/>
    </row>
    <row r="829" spans="3:4" ht="13.5" customHeight="1" x14ac:dyDescent="0.3">
      <c r="C829" s="8"/>
      <c r="D829" s="8"/>
    </row>
    <row r="830" spans="3:4" ht="13.5" customHeight="1" x14ac:dyDescent="0.3">
      <c r="C830" s="8"/>
      <c r="D830" s="8"/>
    </row>
    <row r="831" spans="3:4" ht="13.5" customHeight="1" x14ac:dyDescent="0.3">
      <c r="C831" s="8"/>
      <c r="D831" s="8"/>
    </row>
    <row r="832" spans="3:4" ht="13.5" customHeight="1" x14ac:dyDescent="0.3">
      <c r="C832" s="8"/>
      <c r="D832" s="8"/>
    </row>
    <row r="833" spans="3:4" ht="13.5" customHeight="1" x14ac:dyDescent="0.3">
      <c r="C833" s="8"/>
      <c r="D833" s="8"/>
    </row>
    <row r="834" spans="3:4" ht="13.5" customHeight="1" x14ac:dyDescent="0.3">
      <c r="C834" s="8"/>
      <c r="D834" s="8"/>
    </row>
    <row r="835" spans="3:4" ht="13.5" customHeight="1" x14ac:dyDescent="0.3">
      <c r="C835" s="8"/>
      <c r="D835" s="8"/>
    </row>
    <row r="836" spans="3:4" ht="13.5" customHeight="1" x14ac:dyDescent="0.3">
      <c r="C836" s="8"/>
      <c r="D836" s="8"/>
    </row>
    <row r="837" spans="3:4" ht="13.5" customHeight="1" x14ac:dyDescent="0.3">
      <c r="C837" s="8"/>
      <c r="D837" s="8"/>
    </row>
    <row r="838" spans="3:4" ht="13.5" customHeight="1" x14ac:dyDescent="0.3">
      <c r="C838" s="8"/>
      <c r="D838" s="8"/>
    </row>
    <row r="839" spans="3:4" ht="13.5" customHeight="1" x14ac:dyDescent="0.3">
      <c r="C839" s="8"/>
      <c r="D839" s="8"/>
    </row>
    <row r="840" spans="3:4" ht="13.5" customHeight="1" x14ac:dyDescent="0.3">
      <c r="C840" s="8"/>
      <c r="D840" s="8"/>
    </row>
    <row r="841" spans="3:4" ht="13.5" customHeight="1" x14ac:dyDescent="0.3">
      <c r="C841" s="8"/>
      <c r="D841" s="8"/>
    </row>
    <row r="842" spans="3:4" ht="13.5" customHeight="1" x14ac:dyDescent="0.3">
      <c r="C842" s="8"/>
      <c r="D842" s="8"/>
    </row>
    <row r="843" spans="3:4" ht="13.5" customHeight="1" x14ac:dyDescent="0.3">
      <c r="C843" s="8"/>
      <c r="D843" s="8"/>
    </row>
    <row r="844" spans="3:4" ht="13.5" customHeight="1" x14ac:dyDescent="0.3">
      <c r="C844" s="8"/>
      <c r="D844" s="8"/>
    </row>
    <row r="845" spans="3:4" ht="13.5" customHeight="1" x14ac:dyDescent="0.3">
      <c r="C845" s="8"/>
      <c r="D845" s="8"/>
    </row>
    <row r="846" spans="3:4" ht="13.5" customHeight="1" x14ac:dyDescent="0.3">
      <c r="C846" s="8"/>
      <c r="D846" s="8"/>
    </row>
    <row r="847" spans="3:4" ht="13.5" customHeight="1" x14ac:dyDescent="0.3">
      <c r="C847" s="8"/>
      <c r="D847" s="8"/>
    </row>
    <row r="848" spans="3:4" ht="13.5" customHeight="1" x14ac:dyDescent="0.3">
      <c r="C848" s="8"/>
      <c r="D848" s="8"/>
    </row>
    <row r="849" spans="3:4" ht="13.5" customHeight="1" x14ac:dyDescent="0.3">
      <c r="C849" s="8"/>
      <c r="D849" s="8"/>
    </row>
    <row r="850" spans="3:4" ht="13.5" customHeight="1" x14ac:dyDescent="0.3">
      <c r="C850" s="8"/>
      <c r="D850" s="8"/>
    </row>
    <row r="851" spans="3:4" ht="13.5" customHeight="1" x14ac:dyDescent="0.3">
      <c r="C851" s="8"/>
      <c r="D851" s="8"/>
    </row>
    <row r="852" spans="3:4" ht="13.5" customHeight="1" x14ac:dyDescent="0.3">
      <c r="C852" s="8"/>
      <c r="D852" s="8"/>
    </row>
    <row r="853" spans="3:4" ht="13.5" customHeight="1" x14ac:dyDescent="0.3">
      <c r="C853" s="8"/>
      <c r="D853" s="8"/>
    </row>
    <row r="854" spans="3:4" ht="13.5" customHeight="1" x14ac:dyDescent="0.3">
      <c r="C854" s="8"/>
      <c r="D854" s="8"/>
    </row>
    <row r="855" spans="3:4" ht="13.5" customHeight="1" x14ac:dyDescent="0.3">
      <c r="C855" s="8"/>
      <c r="D855" s="8"/>
    </row>
    <row r="856" spans="3:4" ht="13.5" customHeight="1" x14ac:dyDescent="0.3">
      <c r="C856" s="8"/>
      <c r="D856" s="8"/>
    </row>
    <row r="857" spans="3:4" ht="13.5" customHeight="1" x14ac:dyDescent="0.3">
      <c r="C857" s="8"/>
      <c r="D857" s="8"/>
    </row>
    <row r="858" spans="3:4" ht="13.5" customHeight="1" x14ac:dyDescent="0.3">
      <c r="C858" s="8"/>
      <c r="D858" s="8"/>
    </row>
    <row r="859" spans="3:4" ht="13.5" customHeight="1" x14ac:dyDescent="0.3">
      <c r="C859" s="8"/>
      <c r="D859" s="8"/>
    </row>
    <row r="860" spans="3:4" ht="13.5" customHeight="1" x14ac:dyDescent="0.3">
      <c r="C860" s="8"/>
      <c r="D860" s="8"/>
    </row>
    <row r="861" spans="3:4" ht="13.5" customHeight="1" x14ac:dyDescent="0.3">
      <c r="C861" s="8"/>
      <c r="D861" s="8"/>
    </row>
    <row r="862" spans="3:4" ht="13.5" customHeight="1" x14ac:dyDescent="0.3">
      <c r="C862" s="8"/>
      <c r="D862" s="8"/>
    </row>
    <row r="863" spans="3:4" ht="13.5" customHeight="1" x14ac:dyDescent="0.3">
      <c r="C863" s="8"/>
      <c r="D863" s="8"/>
    </row>
    <row r="864" spans="3:4" ht="13.5" customHeight="1" x14ac:dyDescent="0.3">
      <c r="C864" s="8"/>
      <c r="D864" s="8"/>
    </row>
    <row r="865" spans="3:4" ht="13.5" customHeight="1" x14ac:dyDescent="0.3">
      <c r="C865" s="8"/>
      <c r="D865" s="8"/>
    </row>
    <row r="866" spans="3:4" ht="13.5" customHeight="1" x14ac:dyDescent="0.3">
      <c r="C866" s="8"/>
      <c r="D866" s="8"/>
    </row>
    <row r="867" spans="3:4" ht="13.5" customHeight="1" x14ac:dyDescent="0.3">
      <c r="C867" s="8"/>
      <c r="D867" s="8"/>
    </row>
    <row r="868" spans="3:4" ht="13.5" customHeight="1" x14ac:dyDescent="0.3">
      <c r="C868" s="8"/>
      <c r="D868" s="8"/>
    </row>
    <row r="869" spans="3:4" ht="13.5" customHeight="1" x14ac:dyDescent="0.3">
      <c r="C869" s="8"/>
      <c r="D869" s="8"/>
    </row>
    <row r="870" spans="3:4" ht="13.5" customHeight="1" x14ac:dyDescent="0.3">
      <c r="C870" s="8"/>
      <c r="D870" s="8"/>
    </row>
    <row r="871" spans="3:4" ht="13.5" customHeight="1" x14ac:dyDescent="0.3">
      <c r="C871" s="8"/>
      <c r="D871" s="8"/>
    </row>
    <row r="872" spans="3:4" ht="13.5" customHeight="1" x14ac:dyDescent="0.3">
      <c r="C872" s="8"/>
      <c r="D872" s="8"/>
    </row>
    <row r="873" spans="3:4" ht="13.5" customHeight="1" x14ac:dyDescent="0.3">
      <c r="C873" s="8"/>
      <c r="D873" s="8"/>
    </row>
    <row r="874" spans="3:4" ht="13.5" customHeight="1" x14ac:dyDescent="0.3">
      <c r="C874" s="8"/>
      <c r="D874" s="8"/>
    </row>
    <row r="875" spans="3:4" ht="13.5" customHeight="1" x14ac:dyDescent="0.3">
      <c r="C875" s="8"/>
      <c r="D875" s="8"/>
    </row>
    <row r="876" spans="3:4" ht="13.5" customHeight="1" x14ac:dyDescent="0.3">
      <c r="C876" s="8"/>
      <c r="D876" s="8"/>
    </row>
    <row r="877" spans="3:4" ht="13.5" customHeight="1" x14ac:dyDescent="0.3">
      <c r="C877" s="8"/>
      <c r="D877" s="8"/>
    </row>
    <row r="878" spans="3:4" ht="13.5" customHeight="1" x14ac:dyDescent="0.3">
      <c r="C878" s="8"/>
      <c r="D878" s="8"/>
    </row>
    <row r="879" spans="3:4" ht="13.5" customHeight="1" x14ac:dyDescent="0.3">
      <c r="C879" s="8"/>
      <c r="D879" s="8"/>
    </row>
    <row r="880" spans="3:4" ht="13.5" customHeight="1" x14ac:dyDescent="0.3">
      <c r="C880" s="8"/>
      <c r="D880" s="8"/>
    </row>
    <row r="881" spans="3:4" ht="13.5" customHeight="1" x14ac:dyDescent="0.3">
      <c r="C881" s="8"/>
      <c r="D881" s="8"/>
    </row>
    <row r="882" spans="3:4" ht="13.5" customHeight="1" x14ac:dyDescent="0.3">
      <c r="C882" s="8"/>
      <c r="D882" s="8"/>
    </row>
    <row r="883" spans="3:4" ht="13.5" customHeight="1" x14ac:dyDescent="0.3">
      <c r="C883" s="8"/>
      <c r="D883" s="8"/>
    </row>
    <row r="884" spans="3:4" ht="13.5" customHeight="1" x14ac:dyDescent="0.3">
      <c r="C884" s="8"/>
      <c r="D884" s="8"/>
    </row>
    <row r="885" spans="3:4" ht="13.5" customHeight="1" x14ac:dyDescent="0.3">
      <c r="C885" s="8"/>
      <c r="D885" s="8"/>
    </row>
    <row r="886" spans="3:4" ht="13.5" customHeight="1" x14ac:dyDescent="0.3">
      <c r="C886" s="8"/>
      <c r="D886" s="8"/>
    </row>
    <row r="887" spans="3:4" ht="13.5" customHeight="1" x14ac:dyDescent="0.3">
      <c r="C887" s="8"/>
      <c r="D887" s="8"/>
    </row>
    <row r="888" spans="3:4" ht="13.5" customHeight="1" x14ac:dyDescent="0.3">
      <c r="C888" s="8"/>
      <c r="D888" s="8"/>
    </row>
    <row r="889" spans="3:4" ht="13.5" customHeight="1" x14ac:dyDescent="0.3">
      <c r="C889" s="8"/>
      <c r="D889" s="8"/>
    </row>
    <row r="890" spans="3:4" ht="13.5" customHeight="1" x14ac:dyDescent="0.3">
      <c r="C890" s="8"/>
      <c r="D890" s="8"/>
    </row>
    <row r="891" spans="3:4" ht="13.5" customHeight="1" x14ac:dyDescent="0.3">
      <c r="C891" s="8"/>
      <c r="D891" s="8"/>
    </row>
    <row r="892" spans="3:4" ht="13.5" customHeight="1" x14ac:dyDescent="0.3">
      <c r="C892" s="8"/>
      <c r="D892" s="8"/>
    </row>
    <row r="893" spans="3:4" ht="13.5" customHeight="1" x14ac:dyDescent="0.3">
      <c r="C893" s="8"/>
      <c r="D893" s="8"/>
    </row>
    <row r="894" spans="3:4" ht="13.5" customHeight="1" x14ac:dyDescent="0.3">
      <c r="C894" s="8"/>
      <c r="D894" s="8"/>
    </row>
    <row r="895" spans="3:4" ht="13.5" customHeight="1" x14ac:dyDescent="0.3">
      <c r="C895" s="8"/>
      <c r="D895" s="8"/>
    </row>
    <row r="896" spans="3:4" ht="13.5" customHeight="1" x14ac:dyDescent="0.3">
      <c r="C896" s="8"/>
      <c r="D896" s="8"/>
    </row>
    <row r="897" spans="3:4" ht="13.5" customHeight="1" x14ac:dyDescent="0.3">
      <c r="C897" s="8"/>
      <c r="D897" s="8"/>
    </row>
    <row r="898" spans="3:4" ht="13.5" customHeight="1" x14ac:dyDescent="0.3">
      <c r="C898" s="8"/>
      <c r="D898" s="8"/>
    </row>
    <row r="899" spans="3:4" ht="13.5" customHeight="1" x14ac:dyDescent="0.3">
      <c r="C899" s="8"/>
      <c r="D899" s="8"/>
    </row>
    <row r="900" spans="3:4" ht="13.5" customHeight="1" x14ac:dyDescent="0.3">
      <c r="C900" s="8"/>
      <c r="D900" s="8"/>
    </row>
    <row r="901" spans="3:4" ht="13.5" customHeight="1" x14ac:dyDescent="0.3">
      <c r="C901" s="8"/>
      <c r="D901" s="8"/>
    </row>
    <row r="902" spans="3:4" ht="13.5" customHeight="1" x14ac:dyDescent="0.3">
      <c r="C902" s="8"/>
      <c r="D902" s="8"/>
    </row>
    <row r="903" spans="3:4" ht="13.5" customHeight="1" x14ac:dyDescent="0.3">
      <c r="C903" s="8"/>
      <c r="D903" s="8"/>
    </row>
    <row r="904" spans="3:4" ht="13.5" customHeight="1" x14ac:dyDescent="0.3">
      <c r="C904" s="8"/>
      <c r="D904" s="8"/>
    </row>
    <row r="905" spans="3:4" ht="13.5" customHeight="1" x14ac:dyDescent="0.3">
      <c r="C905" s="8"/>
      <c r="D905" s="8"/>
    </row>
    <row r="906" spans="3:4" ht="13.5" customHeight="1" x14ac:dyDescent="0.3">
      <c r="C906" s="8"/>
      <c r="D906" s="8"/>
    </row>
    <row r="907" spans="3:4" ht="13.5" customHeight="1" x14ac:dyDescent="0.3">
      <c r="C907" s="8"/>
      <c r="D907" s="8"/>
    </row>
    <row r="908" spans="3:4" ht="13.5" customHeight="1" x14ac:dyDescent="0.3">
      <c r="C908" s="8"/>
      <c r="D908" s="8"/>
    </row>
    <row r="909" spans="3:4" ht="13.5" customHeight="1" x14ac:dyDescent="0.3">
      <c r="C909" s="8"/>
      <c r="D909" s="8"/>
    </row>
    <row r="910" spans="3:4" ht="13.5" customHeight="1" x14ac:dyDescent="0.3">
      <c r="C910" s="8"/>
      <c r="D910" s="8"/>
    </row>
    <row r="911" spans="3:4" ht="13.5" customHeight="1" x14ac:dyDescent="0.3">
      <c r="C911" s="8"/>
      <c r="D911" s="8"/>
    </row>
    <row r="912" spans="3:4" ht="13.5" customHeight="1" x14ac:dyDescent="0.3">
      <c r="C912" s="8"/>
      <c r="D912" s="8"/>
    </row>
    <row r="913" spans="3:4" ht="13.5" customHeight="1" x14ac:dyDescent="0.3">
      <c r="C913" s="8"/>
      <c r="D913" s="8"/>
    </row>
    <row r="914" spans="3:4" ht="13.5" customHeight="1" x14ac:dyDescent="0.3">
      <c r="C914" s="8"/>
      <c r="D914" s="8"/>
    </row>
    <row r="915" spans="3:4" ht="13.5" customHeight="1" x14ac:dyDescent="0.3">
      <c r="C915" s="8"/>
      <c r="D915" s="8"/>
    </row>
    <row r="916" spans="3:4" ht="13.5" customHeight="1" x14ac:dyDescent="0.3">
      <c r="C916" s="8"/>
      <c r="D916" s="8"/>
    </row>
    <row r="917" spans="3:4" ht="13.5" customHeight="1" x14ac:dyDescent="0.3">
      <c r="C917" s="8"/>
      <c r="D917" s="8"/>
    </row>
    <row r="918" spans="3:4" ht="13.5" customHeight="1" x14ac:dyDescent="0.3">
      <c r="C918" s="8"/>
      <c r="D918" s="8"/>
    </row>
    <row r="919" spans="3:4" ht="13.5" customHeight="1" x14ac:dyDescent="0.3">
      <c r="C919" s="8"/>
      <c r="D919" s="8"/>
    </row>
    <row r="920" spans="3:4" ht="13.5" customHeight="1" x14ac:dyDescent="0.3">
      <c r="C920" s="8"/>
      <c r="D920" s="8"/>
    </row>
    <row r="921" spans="3:4" ht="13.5" customHeight="1" x14ac:dyDescent="0.3">
      <c r="C921" s="8"/>
      <c r="D921" s="8"/>
    </row>
    <row r="922" spans="3:4" ht="13.5" customHeight="1" x14ac:dyDescent="0.3">
      <c r="C922" s="8"/>
      <c r="D922" s="8"/>
    </row>
    <row r="923" spans="3:4" ht="13.5" customHeight="1" x14ac:dyDescent="0.3">
      <c r="C923" s="8"/>
      <c r="D923" s="8"/>
    </row>
    <row r="924" spans="3:4" ht="13.5" customHeight="1" x14ac:dyDescent="0.3">
      <c r="C924" s="8"/>
      <c r="D924" s="8"/>
    </row>
    <row r="925" spans="3:4" ht="13.5" customHeight="1" x14ac:dyDescent="0.3">
      <c r="C925" s="8"/>
      <c r="D925" s="8"/>
    </row>
    <row r="926" spans="3:4" ht="13.5" customHeight="1" x14ac:dyDescent="0.3">
      <c r="C926" s="8"/>
      <c r="D926" s="8"/>
    </row>
    <row r="927" spans="3:4" ht="13.5" customHeight="1" x14ac:dyDescent="0.3">
      <c r="C927" s="8"/>
      <c r="D927" s="8"/>
    </row>
    <row r="928" spans="3:4" ht="13.5" customHeight="1" x14ac:dyDescent="0.3">
      <c r="C928" s="8"/>
      <c r="D928" s="8"/>
    </row>
    <row r="929" spans="3:4" ht="13.5" customHeight="1" x14ac:dyDescent="0.3">
      <c r="C929" s="8"/>
      <c r="D929" s="8"/>
    </row>
    <row r="930" spans="3:4" ht="13.5" customHeight="1" x14ac:dyDescent="0.3">
      <c r="C930" s="8"/>
      <c r="D930" s="8"/>
    </row>
    <row r="931" spans="3:4" ht="13.5" customHeight="1" x14ac:dyDescent="0.3">
      <c r="C931" s="8"/>
      <c r="D931" s="8"/>
    </row>
    <row r="932" spans="3:4" ht="13.5" customHeight="1" x14ac:dyDescent="0.3">
      <c r="C932" s="8"/>
      <c r="D932" s="8"/>
    </row>
    <row r="933" spans="3:4" ht="13.5" customHeight="1" x14ac:dyDescent="0.3">
      <c r="C933" s="8"/>
      <c r="D933" s="8"/>
    </row>
    <row r="934" spans="3:4" ht="13.5" customHeight="1" x14ac:dyDescent="0.3">
      <c r="C934" s="8"/>
      <c r="D934" s="8"/>
    </row>
    <row r="935" spans="3:4" ht="13.5" customHeight="1" x14ac:dyDescent="0.3">
      <c r="C935" s="8"/>
      <c r="D935" s="8"/>
    </row>
    <row r="936" spans="3:4" ht="13.5" customHeight="1" x14ac:dyDescent="0.3">
      <c r="C936" s="8"/>
      <c r="D936" s="8"/>
    </row>
    <row r="937" spans="3:4" ht="13.5" customHeight="1" x14ac:dyDescent="0.3">
      <c r="C937" s="8"/>
      <c r="D937" s="8"/>
    </row>
    <row r="938" spans="3:4" ht="13.5" customHeight="1" x14ac:dyDescent="0.3">
      <c r="C938" s="8"/>
      <c r="D938" s="8"/>
    </row>
    <row r="939" spans="3:4" ht="13.5" customHeight="1" x14ac:dyDescent="0.3">
      <c r="C939" s="8"/>
      <c r="D939" s="8"/>
    </row>
    <row r="940" spans="3:4" ht="13.5" customHeight="1" x14ac:dyDescent="0.3">
      <c r="C940" s="8"/>
      <c r="D940" s="8"/>
    </row>
    <row r="941" spans="3:4" ht="13.5" customHeight="1" x14ac:dyDescent="0.3">
      <c r="C941" s="8"/>
      <c r="D941" s="8"/>
    </row>
    <row r="942" spans="3:4" ht="13.5" customHeight="1" x14ac:dyDescent="0.3">
      <c r="C942" s="8"/>
      <c r="D942" s="8"/>
    </row>
    <row r="943" spans="3:4" ht="13.5" customHeight="1" x14ac:dyDescent="0.3">
      <c r="C943" s="8"/>
      <c r="D943" s="8"/>
    </row>
    <row r="944" spans="3:4" ht="13.5" customHeight="1" x14ac:dyDescent="0.3">
      <c r="C944" s="8"/>
      <c r="D944" s="8"/>
    </row>
    <row r="945" spans="3:4" ht="13.5" customHeight="1" x14ac:dyDescent="0.3">
      <c r="C945" s="8"/>
      <c r="D945" s="8"/>
    </row>
    <row r="946" spans="3:4" ht="13.5" customHeight="1" x14ac:dyDescent="0.3">
      <c r="C946" s="8"/>
      <c r="D946" s="8"/>
    </row>
    <row r="947" spans="3:4" ht="13.5" customHeight="1" x14ac:dyDescent="0.3">
      <c r="C947" s="8"/>
      <c r="D947" s="8"/>
    </row>
    <row r="948" spans="3:4" ht="13.5" customHeight="1" x14ac:dyDescent="0.3">
      <c r="C948" s="8"/>
      <c r="D948" s="8"/>
    </row>
    <row r="949" spans="3:4" ht="13.5" customHeight="1" x14ac:dyDescent="0.3">
      <c r="C949" s="8"/>
      <c r="D949" s="8"/>
    </row>
    <row r="950" spans="3:4" ht="13.5" customHeight="1" x14ac:dyDescent="0.3">
      <c r="C950" s="8"/>
      <c r="D950" s="8"/>
    </row>
    <row r="951" spans="3:4" ht="13.5" customHeight="1" x14ac:dyDescent="0.3">
      <c r="C951" s="8"/>
      <c r="D951" s="8"/>
    </row>
    <row r="952" spans="3:4" ht="13.5" customHeight="1" x14ac:dyDescent="0.3">
      <c r="C952" s="8"/>
      <c r="D952" s="8"/>
    </row>
    <row r="953" spans="3:4" ht="13.5" customHeight="1" x14ac:dyDescent="0.3">
      <c r="C953" s="8"/>
      <c r="D953" s="8"/>
    </row>
    <row r="954" spans="3:4" ht="13.5" customHeight="1" x14ac:dyDescent="0.3">
      <c r="C954" s="8"/>
      <c r="D954" s="8"/>
    </row>
    <row r="955" spans="3:4" ht="13.5" customHeight="1" x14ac:dyDescent="0.3">
      <c r="C955" s="8"/>
      <c r="D955" s="8"/>
    </row>
    <row r="956" spans="3:4" ht="13.5" customHeight="1" x14ac:dyDescent="0.3">
      <c r="C956" s="8"/>
      <c r="D956" s="8"/>
    </row>
    <row r="957" spans="3:4" ht="13.5" customHeight="1" x14ac:dyDescent="0.3">
      <c r="C957" s="8"/>
      <c r="D957" s="8"/>
    </row>
    <row r="958" spans="3:4" ht="13.5" customHeight="1" x14ac:dyDescent="0.3">
      <c r="C958" s="8"/>
      <c r="D958" s="8"/>
    </row>
    <row r="959" spans="3:4" ht="13.5" customHeight="1" x14ac:dyDescent="0.3">
      <c r="C959" s="8"/>
      <c r="D959" s="8"/>
    </row>
    <row r="960" spans="3:4" ht="13.5" customHeight="1" x14ac:dyDescent="0.3">
      <c r="C960" s="8"/>
      <c r="D960" s="8"/>
    </row>
    <row r="961" spans="3:4" ht="13.5" customHeight="1" x14ac:dyDescent="0.3">
      <c r="C961" s="8"/>
      <c r="D961" s="8"/>
    </row>
    <row r="962" spans="3:4" ht="13.5" customHeight="1" x14ac:dyDescent="0.3">
      <c r="C962" s="8"/>
      <c r="D962" s="8"/>
    </row>
    <row r="963" spans="3:4" ht="13.5" customHeight="1" x14ac:dyDescent="0.3">
      <c r="C963" s="8"/>
      <c r="D963" s="8"/>
    </row>
    <row r="964" spans="3:4" ht="13.5" customHeight="1" x14ac:dyDescent="0.3">
      <c r="C964" s="8"/>
      <c r="D964" s="8"/>
    </row>
    <row r="965" spans="3:4" ht="13.5" customHeight="1" x14ac:dyDescent="0.3">
      <c r="C965" s="8"/>
      <c r="D965" s="8"/>
    </row>
    <row r="966" spans="3:4" ht="13.5" customHeight="1" x14ac:dyDescent="0.3">
      <c r="C966" s="8"/>
      <c r="D966" s="8"/>
    </row>
    <row r="967" spans="3:4" ht="13.5" customHeight="1" x14ac:dyDescent="0.3">
      <c r="C967" s="8"/>
      <c r="D967" s="8"/>
    </row>
    <row r="968" spans="3:4" ht="13.5" customHeight="1" x14ac:dyDescent="0.3">
      <c r="C968" s="8"/>
      <c r="D968" s="8"/>
    </row>
    <row r="969" spans="3:4" ht="13.5" customHeight="1" x14ac:dyDescent="0.3">
      <c r="C969" s="8"/>
      <c r="D969" s="8"/>
    </row>
    <row r="970" spans="3:4" ht="13.5" customHeight="1" x14ac:dyDescent="0.3">
      <c r="C970" s="8"/>
      <c r="D970" s="8"/>
    </row>
    <row r="971" spans="3:4" ht="13.5" customHeight="1" x14ac:dyDescent="0.3">
      <c r="C971" s="8"/>
      <c r="D971" s="8"/>
    </row>
    <row r="972" spans="3:4" ht="13.5" customHeight="1" x14ac:dyDescent="0.3">
      <c r="C972" s="8"/>
      <c r="D972" s="8"/>
    </row>
    <row r="973" spans="3:4" ht="13.5" customHeight="1" x14ac:dyDescent="0.3">
      <c r="C973" s="8"/>
      <c r="D973" s="8"/>
    </row>
    <row r="974" spans="3:4" ht="13.5" customHeight="1" x14ac:dyDescent="0.3">
      <c r="C974" s="8"/>
      <c r="D974" s="8"/>
    </row>
    <row r="975" spans="3:4" ht="13.5" customHeight="1" x14ac:dyDescent="0.3">
      <c r="C975" s="8"/>
      <c r="D975" s="8"/>
    </row>
    <row r="976" spans="3:4" ht="13.5" customHeight="1" x14ac:dyDescent="0.3">
      <c r="C976" s="8"/>
      <c r="D976" s="8"/>
    </row>
    <row r="977" spans="3:4" ht="13.5" customHeight="1" x14ac:dyDescent="0.3">
      <c r="C977" s="8"/>
      <c r="D977" s="8"/>
    </row>
    <row r="978" spans="3:4" ht="13.5" customHeight="1" x14ac:dyDescent="0.3">
      <c r="C978" s="8"/>
      <c r="D978" s="8"/>
    </row>
    <row r="979" spans="3:4" ht="13.5" customHeight="1" x14ac:dyDescent="0.3">
      <c r="C979" s="8"/>
      <c r="D979" s="8"/>
    </row>
    <row r="980" spans="3:4" ht="13.5" customHeight="1" x14ac:dyDescent="0.3">
      <c r="C980" s="8"/>
      <c r="D980" s="8"/>
    </row>
    <row r="981" spans="3:4" ht="13.5" customHeight="1" x14ac:dyDescent="0.3">
      <c r="C981" s="8"/>
      <c r="D981" s="8"/>
    </row>
    <row r="982" spans="3:4" ht="13.5" customHeight="1" x14ac:dyDescent="0.3">
      <c r="C982" s="8"/>
      <c r="D982" s="8"/>
    </row>
    <row r="983" spans="3:4" ht="13.5" customHeight="1" x14ac:dyDescent="0.3">
      <c r="C983" s="8"/>
      <c r="D983" s="8"/>
    </row>
    <row r="984" spans="3:4" ht="13.5" customHeight="1" x14ac:dyDescent="0.3">
      <c r="C984" s="8"/>
      <c r="D984" s="8"/>
    </row>
    <row r="985" spans="3:4" ht="13.5" customHeight="1" x14ac:dyDescent="0.3">
      <c r="C985" s="8"/>
      <c r="D985" s="8"/>
    </row>
    <row r="986" spans="3:4" ht="13.5" customHeight="1" x14ac:dyDescent="0.3">
      <c r="C986" s="8"/>
      <c r="D986" s="8"/>
    </row>
    <row r="987" spans="3:4" ht="13.5" customHeight="1" x14ac:dyDescent="0.3">
      <c r="C987" s="8"/>
      <c r="D987" s="8"/>
    </row>
    <row r="988" spans="3:4" ht="13.5" customHeight="1" x14ac:dyDescent="0.3">
      <c r="C988" s="8"/>
      <c r="D988" s="8"/>
    </row>
    <row r="989" spans="3:4" ht="13.5" customHeight="1" x14ac:dyDescent="0.3">
      <c r="C989" s="8"/>
      <c r="D989" s="8"/>
    </row>
    <row r="990" spans="3:4" ht="13.5" customHeight="1" x14ac:dyDescent="0.3">
      <c r="C990" s="8"/>
      <c r="D990" s="8"/>
    </row>
    <row r="991" spans="3:4" ht="13.5" customHeight="1" x14ac:dyDescent="0.3">
      <c r="C991" s="8"/>
      <c r="D991" s="8"/>
    </row>
    <row r="992" spans="3:4" ht="13.5" customHeight="1" x14ac:dyDescent="0.3">
      <c r="C992" s="8"/>
      <c r="D992" s="8"/>
    </row>
    <row r="993" spans="3:4" ht="13.5" customHeight="1" x14ac:dyDescent="0.3">
      <c r="C993" s="8"/>
      <c r="D993" s="8"/>
    </row>
    <row r="994" spans="3:4" ht="13.5" customHeight="1" x14ac:dyDescent="0.3">
      <c r="C994" s="8"/>
      <c r="D994" s="8"/>
    </row>
    <row r="995" spans="3:4" ht="13.5" customHeight="1" x14ac:dyDescent="0.3">
      <c r="C995" s="8"/>
      <c r="D995" s="8"/>
    </row>
    <row r="996" spans="3:4" ht="13.5" customHeight="1" x14ac:dyDescent="0.3">
      <c r="C996" s="8"/>
      <c r="D996" s="8"/>
    </row>
    <row r="997" spans="3:4" ht="13.5" customHeight="1" x14ac:dyDescent="0.3">
      <c r="C997" s="8"/>
      <c r="D997" s="8"/>
    </row>
    <row r="998" spans="3:4" ht="13.5" customHeight="1" x14ac:dyDescent="0.3">
      <c r="C998" s="8"/>
      <c r="D998" s="8"/>
    </row>
    <row r="999" spans="3:4" ht="13.5" customHeight="1" x14ac:dyDescent="0.3">
      <c r="C999" s="8"/>
      <c r="D999" s="8"/>
    </row>
    <row r="1000" spans="3:4" ht="13.5" customHeight="1" x14ac:dyDescent="0.3">
      <c r="C1000" s="8"/>
      <c r="D1000" s="8"/>
    </row>
    <row r="1001" spans="3:4" ht="13.5" customHeight="1" x14ac:dyDescent="0.3">
      <c r="C1001" s="8"/>
      <c r="D1001" s="8"/>
    </row>
  </sheetData>
  <mergeCells count="6">
    <mergeCell ref="I2:J2"/>
    <mergeCell ref="K2:L2"/>
    <mergeCell ref="M2:N2"/>
    <mergeCell ref="G2:H2"/>
    <mergeCell ref="G11:H11"/>
    <mergeCell ref="I11:J11"/>
  </mergeCells>
  <pageMargins left="0.75" right="0.75" top="1" bottom="1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DA18-BCBA-4C9D-BC6A-169F7660AA91}">
  <dimension ref="A3:F53"/>
  <sheetViews>
    <sheetView workbookViewId="0">
      <selection activeCell="F4" sqref="F4"/>
    </sheetView>
  </sheetViews>
  <sheetFormatPr defaultRowHeight="13.8" x14ac:dyDescent="0.3"/>
  <cols>
    <col min="1" max="1" width="21.109375" bestFit="1" customWidth="1"/>
    <col min="2" max="2" width="16.5546875" bestFit="1" customWidth="1"/>
    <col min="4" max="4" width="27.109375" bestFit="1" customWidth="1"/>
    <col min="5" max="5" width="16.5546875" bestFit="1" customWidth="1"/>
    <col min="6" max="6" width="21.6640625" bestFit="1" customWidth="1"/>
  </cols>
  <sheetData>
    <row r="3" spans="1:6" x14ac:dyDescent="0.3">
      <c r="A3" t="s">
        <v>578</v>
      </c>
      <c r="B3" t="s">
        <v>581</v>
      </c>
      <c r="D3" s="16" t="s">
        <v>578</v>
      </c>
      <c r="E3" s="15" t="s">
        <v>581</v>
      </c>
      <c r="F3" s="31" t="s">
        <v>589</v>
      </c>
    </row>
    <row r="4" spans="1:6" x14ac:dyDescent="0.3">
      <c r="A4" t="s">
        <v>499</v>
      </c>
      <c r="B4">
        <v>11</v>
      </c>
      <c r="D4" s="17" t="s">
        <v>532</v>
      </c>
      <c r="E4" s="15">
        <v>2</v>
      </c>
      <c r="F4" s="31">
        <v>215300</v>
      </c>
    </row>
    <row r="5" spans="1:6" x14ac:dyDescent="0.3">
      <c r="A5" t="s">
        <v>551</v>
      </c>
      <c r="B5">
        <v>4</v>
      </c>
      <c r="D5" s="18" t="s">
        <v>514</v>
      </c>
      <c r="E5" s="32">
        <v>1</v>
      </c>
      <c r="F5" s="33">
        <v>295000</v>
      </c>
    </row>
    <row r="6" spans="1:6" x14ac:dyDescent="0.3">
      <c r="A6" t="s">
        <v>558</v>
      </c>
      <c r="B6">
        <v>5</v>
      </c>
      <c r="D6" s="18" t="s">
        <v>526</v>
      </c>
      <c r="E6" s="32">
        <v>3</v>
      </c>
      <c r="F6" s="33">
        <v>54000</v>
      </c>
    </row>
    <row r="7" spans="1:6" x14ac:dyDescent="0.3">
      <c r="A7" t="s">
        <v>508</v>
      </c>
      <c r="B7">
        <v>1</v>
      </c>
      <c r="D7" s="18" t="s">
        <v>520</v>
      </c>
      <c r="E7" s="32">
        <v>1</v>
      </c>
      <c r="F7" s="33">
        <v>201000</v>
      </c>
    </row>
    <row r="8" spans="1:6" x14ac:dyDescent="0.3">
      <c r="A8" t="s">
        <v>504</v>
      </c>
      <c r="B8">
        <v>3</v>
      </c>
      <c r="D8" s="18" t="s">
        <v>507</v>
      </c>
      <c r="E8" s="32">
        <v>1</v>
      </c>
      <c r="F8" s="33">
        <v>50800</v>
      </c>
    </row>
    <row r="9" spans="1:6" x14ac:dyDescent="0.3">
      <c r="A9" t="s">
        <v>562</v>
      </c>
      <c r="B9">
        <v>2</v>
      </c>
      <c r="D9" s="18" t="s">
        <v>511</v>
      </c>
      <c r="E9" s="32">
        <v>1</v>
      </c>
      <c r="F9" s="33">
        <v>7950</v>
      </c>
    </row>
    <row r="10" spans="1:6" x14ac:dyDescent="0.3">
      <c r="A10" t="s">
        <v>518</v>
      </c>
      <c r="B10">
        <v>2</v>
      </c>
      <c r="D10" s="18" t="s">
        <v>522</v>
      </c>
      <c r="E10" s="32">
        <v>1</v>
      </c>
      <c r="F10" s="33">
        <v>1368000</v>
      </c>
    </row>
    <row r="11" spans="1:6" x14ac:dyDescent="0.3">
      <c r="A11" t="s">
        <v>545</v>
      </c>
      <c r="B11">
        <v>1</v>
      </c>
      <c r="D11" s="18" t="s">
        <v>539</v>
      </c>
      <c r="E11" s="32">
        <v>1</v>
      </c>
      <c r="F11" s="33">
        <v>20000</v>
      </c>
    </row>
    <row r="12" spans="1:6" x14ac:dyDescent="0.3">
      <c r="A12" t="s">
        <v>547</v>
      </c>
      <c r="B12">
        <v>4</v>
      </c>
      <c r="D12" s="18" t="s">
        <v>538</v>
      </c>
      <c r="E12" s="32">
        <v>2</v>
      </c>
      <c r="F12" s="33">
        <v>206480</v>
      </c>
    </row>
    <row r="13" spans="1:6" x14ac:dyDescent="0.3">
      <c r="A13" t="s">
        <v>515</v>
      </c>
      <c r="B13">
        <v>1</v>
      </c>
      <c r="D13" s="18" t="s">
        <v>542</v>
      </c>
      <c r="E13" s="32">
        <v>2</v>
      </c>
      <c r="F13" s="33">
        <v>11950</v>
      </c>
    </row>
    <row r="14" spans="1:6" x14ac:dyDescent="0.3">
      <c r="A14" t="s">
        <v>516</v>
      </c>
      <c r="B14">
        <v>3</v>
      </c>
      <c r="D14" s="18" t="s">
        <v>565</v>
      </c>
      <c r="E14" s="32">
        <v>1</v>
      </c>
      <c r="F14" s="33">
        <v>27350</v>
      </c>
    </row>
    <row r="15" spans="1:6" x14ac:dyDescent="0.3">
      <c r="A15" t="s">
        <v>540</v>
      </c>
      <c r="B15">
        <v>1</v>
      </c>
      <c r="D15" s="18" t="s">
        <v>505</v>
      </c>
      <c r="E15" s="32">
        <v>4</v>
      </c>
      <c r="F15" s="33">
        <v>54000</v>
      </c>
    </row>
    <row r="16" spans="1:6" x14ac:dyDescent="0.3">
      <c r="A16" t="s">
        <v>506</v>
      </c>
      <c r="B16">
        <v>4</v>
      </c>
      <c r="D16" s="18" t="s">
        <v>563</v>
      </c>
      <c r="E16" s="32">
        <v>1</v>
      </c>
      <c r="F16" s="33">
        <v>29980</v>
      </c>
    </row>
    <row r="17" spans="1:6" x14ac:dyDescent="0.3">
      <c r="A17" t="s">
        <v>512</v>
      </c>
      <c r="B17">
        <v>1</v>
      </c>
      <c r="D17" s="18" t="s">
        <v>529</v>
      </c>
      <c r="E17" s="32">
        <v>1</v>
      </c>
      <c r="F17" s="33">
        <v>27270</v>
      </c>
    </row>
    <row r="18" spans="1:6" x14ac:dyDescent="0.3">
      <c r="A18" t="s">
        <v>535</v>
      </c>
      <c r="B18">
        <v>1</v>
      </c>
      <c r="D18" s="18" t="s">
        <v>525</v>
      </c>
      <c r="E18" s="32">
        <v>4</v>
      </c>
      <c r="F18" s="33">
        <v>283000</v>
      </c>
    </row>
    <row r="19" spans="1:6" x14ac:dyDescent="0.3">
      <c r="A19" t="s">
        <v>524</v>
      </c>
      <c r="B19">
        <v>4</v>
      </c>
      <c r="D19" s="18" t="s">
        <v>566</v>
      </c>
      <c r="E19" s="32">
        <v>1</v>
      </c>
      <c r="F19" s="33">
        <v>40650</v>
      </c>
    </row>
    <row r="20" spans="1:6" x14ac:dyDescent="0.3">
      <c r="A20" t="s">
        <v>543</v>
      </c>
      <c r="B20">
        <v>2</v>
      </c>
      <c r="D20" s="18" t="s">
        <v>548</v>
      </c>
      <c r="E20" s="32">
        <v>3</v>
      </c>
      <c r="F20" s="33">
        <v>33510</v>
      </c>
    </row>
    <row r="21" spans="1:6" x14ac:dyDescent="0.3">
      <c r="A21" t="s">
        <v>556</v>
      </c>
      <c r="B21">
        <v>1</v>
      </c>
      <c r="D21" s="18" t="s">
        <v>509</v>
      </c>
      <c r="E21" s="32">
        <v>1</v>
      </c>
      <c r="F21" s="33">
        <v>98450</v>
      </c>
    </row>
    <row r="22" spans="1:6" x14ac:dyDescent="0.3">
      <c r="A22" t="s">
        <v>502</v>
      </c>
      <c r="B22">
        <v>11</v>
      </c>
      <c r="D22" s="18" t="s">
        <v>536</v>
      </c>
      <c r="E22" s="32">
        <v>1</v>
      </c>
      <c r="F22" s="33">
        <v>10730</v>
      </c>
    </row>
    <row r="23" spans="1:6" x14ac:dyDescent="0.3">
      <c r="A23" t="s">
        <v>510</v>
      </c>
      <c r="B23">
        <v>2</v>
      </c>
      <c r="D23" s="18" t="s">
        <v>564</v>
      </c>
      <c r="E23" s="32">
        <v>1</v>
      </c>
      <c r="F23" s="33">
        <v>17950</v>
      </c>
    </row>
    <row r="24" spans="1:6" x14ac:dyDescent="0.3">
      <c r="A24" t="s">
        <v>521</v>
      </c>
      <c r="B24">
        <v>2</v>
      </c>
      <c r="D24" s="18" t="s">
        <v>534</v>
      </c>
      <c r="E24" s="32">
        <v>1</v>
      </c>
      <c r="F24" s="33">
        <v>43500</v>
      </c>
    </row>
    <row r="25" spans="1:6" x14ac:dyDescent="0.3">
      <c r="A25" t="s">
        <v>530</v>
      </c>
      <c r="B25">
        <v>7</v>
      </c>
      <c r="D25" s="18" t="s">
        <v>500</v>
      </c>
      <c r="E25" s="32">
        <v>1</v>
      </c>
      <c r="F25" s="33">
        <v>29970</v>
      </c>
    </row>
    <row r="26" spans="1:6" x14ac:dyDescent="0.3">
      <c r="A26" t="s">
        <v>527</v>
      </c>
      <c r="B26">
        <v>6</v>
      </c>
      <c r="D26" s="18" t="s">
        <v>544</v>
      </c>
      <c r="E26" s="32">
        <v>1</v>
      </c>
      <c r="F26" s="33">
        <v>16650</v>
      </c>
    </row>
    <row r="27" spans="1:6" x14ac:dyDescent="0.3">
      <c r="A27" t="s">
        <v>579</v>
      </c>
      <c r="D27" s="18" t="s">
        <v>519</v>
      </c>
      <c r="E27" s="32">
        <v>2</v>
      </c>
      <c r="F27" s="33">
        <v>136700</v>
      </c>
    </row>
    <row r="28" spans="1:6" x14ac:dyDescent="0.3">
      <c r="A28" t="s">
        <v>580</v>
      </c>
      <c r="B28">
        <v>79</v>
      </c>
      <c r="D28" s="18" t="s">
        <v>549</v>
      </c>
      <c r="E28" s="32">
        <v>1</v>
      </c>
      <c r="F28" s="33">
        <v>21000</v>
      </c>
    </row>
    <row r="29" spans="1:6" x14ac:dyDescent="0.3">
      <c r="D29" s="18" t="s">
        <v>541</v>
      </c>
      <c r="E29" s="32">
        <v>1</v>
      </c>
      <c r="F29" s="33">
        <v>7850</v>
      </c>
    </row>
    <row r="30" spans="1:6" x14ac:dyDescent="0.3">
      <c r="D30" s="18" t="s">
        <v>533</v>
      </c>
      <c r="E30" s="32">
        <v>2</v>
      </c>
      <c r="F30" s="33">
        <v>367800</v>
      </c>
    </row>
    <row r="31" spans="1:6" x14ac:dyDescent="0.3">
      <c r="D31" s="18" t="s">
        <v>537</v>
      </c>
      <c r="E31" s="32">
        <v>1</v>
      </c>
      <c r="F31" s="33">
        <v>11210</v>
      </c>
    </row>
    <row r="32" spans="1:6" x14ac:dyDescent="0.3">
      <c r="D32" s="18" t="s">
        <v>550</v>
      </c>
      <c r="E32" s="32">
        <v>1</v>
      </c>
      <c r="F32" s="33">
        <v>34900</v>
      </c>
    </row>
    <row r="33" spans="4:6" x14ac:dyDescent="0.3">
      <c r="D33" s="18" t="s">
        <v>523</v>
      </c>
      <c r="E33" s="32">
        <v>1</v>
      </c>
      <c r="F33" s="33">
        <v>36850</v>
      </c>
    </row>
    <row r="34" spans="4:6" x14ac:dyDescent="0.3">
      <c r="D34" s="18" t="s">
        <v>555</v>
      </c>
      <c r="E34" s="32">
        <v>1</v>
      </c>
      <c r="F34" s="33">
        <v>84500</v>
      </c>
    </row>
    <row r="35" spans="4:6" x14ac:dyDescent="0.3">
      <c r="D35" s="18" t="s">
        <v>513</v>
      </c>
      <c r="E35" s="32">
        <v>1</v>
      </c>
      <c r="F35" s="33">
        <v>87450</v>
      </c>
    </row>
    <row r="36" spans="4:6" x14ac:dyDescent="0.3">
      <c r="D36" s="18" t="s">
        <v>531</v>
      </c>
      <c r="E36" s="32">
        <v>3</v>
      </c>
      <c r="F36" s="33">
        <v>40350</v>
      </c>
    </row>
    <row r="37" spans="4:6" x14ac:dyDescent="0.3">
      <c r="D37" s="18" t="s">
        <v>554</v>
      </c>
      <c r="E37" s="32">
        <v>1</v>
      </c>
      <c r="F37" s="33">
        <v>55600</v>
      </c>
    </row>
    <row r="38" spans="4:6" x14ac:dyDescent="0.3">
      <c r="D38" s="18" t="s">
        <v>528</v>
      </c>
      <c r="E38" s="32">
        <v>2</v>
      </c>
      <c r="F38" s="33">
        <v>107700</v>
      </c>
    </row>
    <row r="39" spans="4:6" x14ac:dyDescent="0.3">
      <c r="D39" s="18" t="s">
        <v>552</v>
      </c>
      <c r="E39" s="32">
        <v>2</v>
      </c>
      <c r="F39" s="33">
        <v>56980</v>
      </c>
    </row>
    <row r="40" spans="4:6" x14ac:dyDescent="0.3">
      <c r="D40" s="18" t="s">
        <v>498</v>
      </c>
      <c r="E40" s="32">
        <v>2</v>
      </c>
      <c r="F40" s="33">
        <v>100000</v>
      </c>
    </row>
    <row r="41" spans="4:6" x14ac:dyDescent="0.3">
      <c r="D41" s="18" t="s">
        <v>503</v>
      </c>
      <c r="E41" s="32">
        <v>3</v>
      </c>
      <c r="F41" s="33">
        <v>408460</v>
      </c>
    </row>
    <row r="42" spans="4:6" x14ac:dyDescent="0.3">
      <c r="D42" s="18" t="s">
        <v>568</v>
      </c>
      <c r="E42" s="32">
        <v>1</v>
      </c>
      <c r="F42" s="33">
        <v>4950</v>
      </c>
    </row>
    <row r="43" spans="4:6" x14ac:dyDescent="0.3">
      <c r="D43" s="18" t="s">
        <v>557</v>
      </c>
      <c r="E43" s="32">
        <v>2</v>
      </c>
      <c r="F43" s="33">
        <v>10740</v>
      </c>
    </row>
    <row r="44" spans="4:6" x14ac:dyDescent="0.3">
      <c r="D44" s="18" t="s">
        <v>559</v>
      </c>
      <c r="E44" s="32">
        <v>1</v>
      </c>
      <c r="F44" s="33">
        <v>36300</v>
      </c>
    </row>
    <row r="45" spans="4:6" x14ac:dyDescent="0.3">
      <c r="D45" s="18" t="s">
        <v>517</v>
      </c>
      <c r="E45" s="32">
        <v>2</v>
      </c>
      <c r="F45" s="33">
        <v>254980</v>
      </c>
    </row>
    <row r="46" spans="4:6" x14ac:dyDescent="0.3">
      <c r="D46" s="18" t="s">
        <v>553</v>
      </c>
      <c r="E46" s="32">
        <v>2</v>
      </c>
      <c r="F46" s="33">
        <v>67400</v>
      </c>
    </row>
    <row r="47" spans="4:6" x14ac:dyDescent="0.3">
      <c r="D47" s="18" t="s">
        <v>546</v>
      </c>
      <c r="E47" s="32">
        <v>3</v>
      </c>
      <c r="F47" s="33">
        <v>6710000</v>
      </c>
    </row>
    <row r="48" spans="4:6" x14ac:dyDescent="0.3">
      <c r="D48" s="18" t="s">
        <v>561</v>
      </c>
      <c r="E48" s="32">
        <v>2</v>
      </c>
      <c r="F48" s="33">
        <v>29000</v>
      </c>
    </row>
    <row r="49" spans="4:6" x14ac:dyDescent="0.3">
      <c r="D49" s="18" t="s">
        <v>560</v>
      </c>
      <c r="E49" s="32">
        <v>2</v>
      </c>
      <c r="F49" s="33">
        <v>15170</v>
      </c>
    </row>
    <row r="50" spans="4:6" x14ac:dyDescent="0.3">
      <c r="D50" s="18" t="s">
        <v>567</v>
      </c>
      <c r="E50" s="32">
        <v>2</v>
      </c>
      <c r="F50" s="33">
        <v>51330</v>
      </c>
    </row>
    <row r="51" spans="4:6" x14ac:dyDescent="0.3">
      <c r="D51" s="18" t="s">
        <v>501</v>
      </c>
      <c r="E51" s="32">
        <v>2</v>
      </c>
      <c r="F51" s="33">
        <v>73450</v>
      </c>
    </row>
    <row r="52" spans="4:6" x14ac:dyDescent="0.3">
      <c r="D52" s="18" t="s">
        <v>579</v>
      </c>
      <c r="E52" s="32"/>
      <c r="F52" s="33"/>
    </row>
    <row r="53" spans="4:6" x14ac:dyDescent="0.3">
      <c r="D53" s="19" t="s">
        <v>580</v>
      </c>
      <c r="E53" s="34">
        <v>79</v>
      </c>
      <c r="F53" s="35">
        <v>11954160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21</vt:i4>
      </vt:variant>
    </vt:vector>
  </HeadingPairs>
  <TitlesOfParts>
    <vt:vector size="26" baseType="lpstr">
      <vt:lpstr>Esercizio</vt:lpstr>
      <vt:lpstr>Assoluti_Iva</vt:lpstr>
      <vt:lpstr>Giudizio</vt:lpstr>
      <vt:lpstr>Fatture</vt:lpstr>
      <vt:lpstr>Pivot</vt:lpstr>
      <vt:lpstr>CAB</vt:lpstr>
      <vt:lpstr>CDROM</vt:lpstr>
      <vt:lpstr>CONT</vt:lpstr>
      <vt:lpstr>CPU</vt:lpstr>
      <vt:lpstr>DATI</vt:lpstr>
      <vt:lpstr>HD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Assoluti_Iva!MON.SVGA_0_28_15__AOC_5NLR_OSD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Barison Michele</cp:lastModifiedBy>
  <dcterms:created xsi:type="dcterms:W3CDTF">2005-04-12T12:35:30Z</dcterms:created>
  <dcterms:modified xsi:type="dcterms:W3CDTF">2024-11-06T14:37:37Z</dcterms:modified>
</cp:coreProperties>
</file>