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SourceFiles\"/>
    </mc:Choice>
  </mc:AlternateContent>
  <bookViews>
    <workbookView xWindow="0" yWindow="0" windowWidth="38400" windowHeight="16215" tabRatio="774" activeTab="3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32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B25" i="4" s="1"/>
  <c r="A26" i="4"/>
  <c r="A27" i="4"/>
  <c r="A28" i="4"/>
  <c r="B28" i="4" s="1"/>
  <c r="A29" i="4"/>
  <c r="B29" i="4" s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O6" i="4"/>
  <c r="B6" i="4" s="1"/>
  <c r="O7" i="4"/>
  <c r="B7" i="4" s="1"/>
  <c r="O8" i="4"/>
  <c r="B8" i="4" s="1"/>
  <c r="O9" i="4"/>
  <c r="B9" i="4" s="1"/>
  <c r="O10" i="4"/>
  <c r="B10" i="4" s="1"/>
  <c r="O11" i="4"/>
  <c r="B11" i="4" s="1"/>
  <c r="O12" i="4"/>
  <c r="B12" i="4" s="1"/>
  <c r="O13" i="4"/>
  <c r="B13" i="4" s="1"/>
  <c r="O14" i="4"/>
  <c r="B14" i="4" s="1"/>
  <c r="O15" i="4"/>
  <c r="B15" i="4" s="1"/>
  <c r="O16" i="4"/>
  <c r="B16" i="4" s="1"/>
  <c r="O17" i="4"/>
  <c r="B17" i="4" s="1"/>
  <c r="O18" i="4"/>
  <c r="B18" i="4" s="1"/>
  <c r="O19" i="4"/>
  <c r="B19" i="4" s="1"/>
  <c r="O20" i="4"/>
  <c r="B20" i="4" s="1"/>
  <c r="O21" i="4"/>
  <c r="B21" i="4" s="1"/>
  <c r="O22" i="4"/>
  <c r="B22" i="4" s="1"/>
  <c r="O23" i="4"/>
  <c r="B23" i="4" s="1"/>
  <c r="O24" i="4"/>
  <c r="B24" i="4" s="1"/>
  <c r="O25" i="4"/>
  <c r="E25" i="4" s="1"/>
  <c r="O26" i="4"/>
  <c r="B26" i="4" s="1"/>
  <c r="O27" i="4"/>
  <c r="B27" i="4" s="1"/>
  <c r="O28" i="4"/>
  <c r="E28" i="4" s="1"/>
  <c r="O29" i="4"/>
  <c r="E29" i="4" s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E16" i="4" l="1"/>
  <c r="C27" i="4"/>
  <c r="C26" i="4"/>
  <c r="E17" i="4"/>
  <c r="C29" i="4"/>
  <c r="C17" i="4"/>
  <c r="C28" i="4"/>
  <c r="C16" i="4"/>
  <c r="E27" i="4"/>
  <c r="E15" i="4"/>
  <c r="C15" i="4"/>
  <c r="E26" i="4"/>
  <c r="E14" i="4"/>
  <c r="C14" i="4"/>
  <c r="E13" i="4"/>
  <c r="C25" i="4"/>
  <c r="C13" i="4"/>
  <c r="E24" i="4"/>
  <c r="E12" i="4"/>
  <c r="C24" i="4"/>
  <c r="C12" i="4"/>
  <c r="E23" i="4"/>
  <c r="E11" i="4"/>
  <c r="C23" i="4"/>
  <c r="C11" i="4"/>
  <c r="E22" i="4"/>
  <c r="E10" i="4"/>
  <c r="C22" i="4"/>
  <c r="C10" i="4"/>
  <c r="E21" i="4"/>
  <c r="E9" i="4"/>
  <c r="C21" i="4"/>
  <c r="C9" i="4"/>
  <c r="E20" i="4"/>
  <c r="E8" i="4"/>
  <c r="C20" i="4"/>
  <c r="C8" i="4"/>
  <c r="E19" i="4"/>
  <c r="E7" i="4"/>
  <c r="C19" i="4"/>
  <c r="C7" i="4"/>
  <c r="E18" i="4"/>
  <c r="E6" i="4"/>
  <c r="C18" i="4"/>
  <c r="C6" i="4"/>
  <c r="B37" i="32"/>
  <c r="B36" i="32"/>
  <c r="B35" i="32"/>
  <c r="B34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D4" i="14" l="1"/>
  <c r="D5" i="14" s="1"/>
  <c r="D6" i="14" s="1"/>
  <c r="D3" i="14"/>
  <c r="D6" i="16"/>
  <c r="D7" i="16" s="1"/>
  <c r="E7" i="16" s="1"/>
  <c r="F7" i="16" s="1"/>
  <c r="D4" i="16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3" i="16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D4" i="17"/>
  <c r="D3" i="17"/>
  <c r="D4" i="18"/>
  <c r="D5" i="18" s="1"/>
  <c r="D3" i="18"/>
  <c r="D6" i="19"/>
  <c r="D5" i="19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4" i="19"/>
  <c r="D3" i="19"/>
  <c r="D3" i="20"/>
  <c r="E3" i="20" s="1"/>
  <c r="F3" i="20" s="1"/>
  <c r="G3" i="20" s="1"/>
  <c r="H3" i="20" s="1"/>
  <c r="I3" i="20" s="1"/>
  <c r="J3" i="20" s="1"/>
  <c r="K3" i="20" s="1"/>
  <c r="L3" i="20" s="1"/>
  <c r="D4" i="21"/>
  <c r="D3" i="21"/>
  <c r="D5" i="22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4" i="22"/>
  <c r="D3" i="22"/>
  <c r="D5" i="23"/>
  <c r="D6" i="23" s="1"/>
  <c r="D3" i="23"/>
  <c r="D4" i="23" s="1"/>
  <c r="E4" i="23" s="1"/>
  <c r="D4" i="24"/>
  <c r="D3" i="24"/>
  <c r="D4" i="25"/>
  <c r="D3" i="25"/>
  <c r="D3" i="26"/>
  <c r="D4" i="26" s="1"/>
  <c r="D5" i="26" s="1"/>
  <c r="D4" i="27"/>
  <c r="D5" i="27" s="1"/>
  <c r="D3" i="27"/>
  <c r="D6" i="28"/>
  <c r="D7" i="28" s="1"/>
  <c r="D8" i="28" s="1"/>
  <c r="D9" i="28" s="1"/>
  <c r="D10" i="28" s="1"/>
  <c r="E10" i="28" s="1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5" i="28"/>
  <c r="D4" i="28"/>
  <c r="D3" i="28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8" i="13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4" i="13"/>
  <c r="D5" i="13" s="1"/>
  <c r="D6" i="13" s="1"/>
  <c r="D7" i="13" s="1"/>
  <c r="D3" i="13"/>
  <c r="D2" i="14"/>
  <c r="D2" i="16"/>
  <c r="D2" i="17"/>
  <c r="D2" i="18"/>
  <c r="D2" i="19"/>
  <c r="D2" i="20"/>
  <c r="D2" i="2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K4" i="14"/>
  <c r="L4" i="14" s="1"/>
  <c r="M4" i="14" s="1"/>
  <c r="N4" i="14" s="1"/>
  <c r="O4" i="14" s="1"/>
  <c r="P4" i="14" s="1"/>
  <c r="G4" i="14"/>
  <c r="H4" i="14" s="1"/>
  <c r="I4" i="14" s="1"/>
  <c r="J4" i="14" s="1"/>
  <c r="E4" i="14"/>
  <c r="F4" i="14" s="1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I2" i="14"/>
  <c r="J2" i="14" s="1"/>
  <c r="K2" i="14" s="1"/>
  <c r="L2" i="14" s="1"/>
  <c r="M2" i="14" s="1"/>
  <c r="N2" i="14" s="1"/>
  <c r="O2" i="14" s="1"/>
  <c r="P2" i="14" s="1"/>
  <c r="E2" i="14"/>
  <c r="F2" i="14" s="1"/>
  <c r="G2" i="14" s="1"/>
  <c r="H2" i="14" s="1"/>
  <c r="O1" i="14"/>
  <c r="P1" i="14" s="1"/>
  <c r="N1" i="14"/>
  <c r="H1" i="14"/>
  <c r="I1" i="14" s="1"/>
  <c r="J1" i="14" s="1"/>
  <c r="K1" i="14" s="1"/>
  <c r="L1" i="14" s="1"/>
  <c r="M1" i="14" s="1"/>
  <c r="F1" i="14"/>
  <c r="G1" i="14" s="1"/>
  <c r="G7" i="16"/>
  <c r="H7" i="16" s="1"/>
  <c r="I7" i="16" s="1"/>
  <c r="J7" i="16" s="1"/>
  <c r="K7" i="16" s="1"/>
  <c r="L7" i="16" s="1"/>
  <c r="M7" i="16" s="1"/>
  <c r="N7" i="16" s="1"/>
  <c r="O7" i="16" s="1"/>
  <c r="P7" i="16" s="1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K1" i="16"/>
  <c r="L1" i="16" s="1"/>
  <c r="M1" i="16" s="1"/>
  <c r="N1" i="16" s="1"/>
  <c r="O1" i="16" s="1"/>
  <c r="P1" i="16" s="1"/>
  <c r="F1" i="16"/>
  <c r="G1" i="16" s="1"/>
  <c r="H1" i="16" s="1"/>
  <c r="I1" i="16" s="1"/>
  <c r="J1" i="16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7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K1" i="17"/>
  <c r="L1" i="17" s="1"/>
  <c r="M1" i="17" s="1"/>
  <c r="N1" i="17" s="1"/>
  <c r="O1" i="17" s="1"/>
  <c r="P1" i="17" s="1"/>
  <c r="G1" i="17"/>
  <c r="H1" i="17" s="1"/>
  <c r="I1" i="17" s="1"/>
  <c r="J1" i="17" s="1"/>
  <c r="F1" i="17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L1" i="18"/>
  <c r="M1" i="18" s="1"/>
  <c r="N1" i="18" s="1"/>
  <c r="O1" i="18" s="1"/>
  <c r="P1" i="18" s="1"/>
  <c r="J1" i="18"/>
  <c r="K1" i="18" s="1"/>
  <c r="G1" i="18"/>
  <c r="H1" i="18" s="1"/>
  <c r="I1" i="18" s="1"/>
  <c r="F1" i="18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P1" i="19"/>
  <c r="I1" i="19"/>
  <c r="J1" i="19" s="1"/>
  <c r="K1" i="19" s="1"/>
  <c r="L1" i="19" s="1"/>
  <c r="M1" i="19" s="1"/>
  <c r="N1" i="19" s="1"/>
  <c r="O1" i="19" s="1"/>
  <c r="G1" i="19"/>
  <c r="H1" i="19" s="1"/>
  <c r="F1" i="19"/>
  <c r="M3" i="20"/>
  <c r="N3" i="20" s="1"/>
  <c r="O3" i="20" s="1"/>
  <c r="P3" i="20" s="1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H1" i="20"/>
  <c r="I1" i="20" s="1"/>
  <c r="J1" i="20" s="1"/>
  <c r="K1" i="20" s="1"/>
  <c r="L1" i="20" s="1"/>
  <c r="M1" i="20" s="1"/>
  <c r="N1" i="20" s="1"/>
  <c r="O1" i="20" s="1"/>
  <c r="P1" i="20" s="1"/>
  <c r="G1" i="20"/>
  <c r="F1" i="20"/>
  <c r="F3" i="2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E3" i="21"/>
  <c r="E2" i="2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G1" i="21"/>
  <c r="H1" i="21" s="1"/>
  <c r="I1" i="21" s="1"/>
  <c r="J1" i="21" s="1"/>
  <c r="K1" i="21" s="1"/>
  <c r="L1" i="21" s="1"/>
  <c r="M1" i="21" s="1"/>
  <c r="N1" i="21" s="1"/>
  <c r="O1" i="21" s="1"/>
  <c r="P1" i="21" s="1"/>
  <c r="F1" i="21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F3" i="22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E3" i="22"/>
  <c r="K1" i="22"/>
  <c r="L1" i="22" s="1"/>
  <c r="M1" i="22" s="1"/>
  <c r="N1" i="22" s="1"/>
  <c r="O1" i="22" s="1"/>
  <c r="P1" i="22" s="1"/>
  <c r="H1" i="22"/>
  <c r="I1" i="22" s="1"/>
  <c r="J1" i="22" s="1"/>
  <c r="F1" i="22"/>
  <c r="G1" i="22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F4" i="23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F3" i="23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E3" i="23"/>
  <c r="G1" i="23"/>
  <c r="H1" i="23" s="1"/>
  <c r="I1" i="23" s="1"/>
  <c r="J1" i="23" s="1"/>
  <c r="K1" i="23" s="1"/>
  <c r="L1" i="23" s="1"/>
  <c r="M1" i="23" s="1"/>
  <c r="N1" i="23" s="1"/>
  <c r="O1" i="23" s="1"/>
  <c r="P1" i="23" s="1"/>
  <c r="F1" i="23"/>
  <c r="G3" i="24"/>
  <c r="H3" i="24" s="1"/>
  <c r="I3" i="24" s="1"/>
  <c r="J3" i="24" s="1"/>
  <c r="K3" i="24" s="1"/>
  <c r="L3" i="24" s="1"/>
  <c r="M3" i="24" s="1"/>
  <c r="N3" i="24" s="1"/>
  <c r="O3" i="24" s="1"/>
  <c r="P3" i="24" s="1"/>
  <c r="E3" i="24"/>
  <c r="F3" i="24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J1" i="25"/>
  <c r="K1" i="25" s="1"/>
  <c r="L1" i="25" s="1"/>
  <c r="M1" i="25" s="1"/>
  <c r="N1" i="25" s="1"/>
  <c r="O1" i="25" s="1"/>
  <c r="P1" i="25" s="1"/>
  <c r="H1" i="25"/>
  <c r="I1" i="25" s="1"/>
  <c r="F1" i="25"/>
  <c r="G1" i="25" s="1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H1" i="26"/>
  <c r="I1" i="26" s="1"/>
  <c r="J1" i="26" s="1"/>
  <c r="K1" i="26" s="1"/>
  <c r="L1" i="26" s="1"/>
  <c r="M1" i="26" s="1"/>
  <c r="N1" i="26" s="1"/>
  <c r="O1" i="26" s="1"/>
  <c r="P1" i="26" s="1"/>
  <c r="G1" i="26"/>
  <c r="F1" i="26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G1" i="27"/>
  <c r="H1" i="27" s="1"/>
  <c r="I1" i="27" s="1"/>
  <c r="J1" i="27" s="1"/>
  <c r="K1" i="27" s="1"/>
  <c r="L1" i="27" s="1"/>
  <c r="M1" i="27" s="1"/>
  <c r="N1" i="27" s="1"/>
  <c r="O1" i="27" s="1"/>
  <c r="P1" i="27" s="1"/>
  <c r="F1" i="27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F3" i="28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E3" i="28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8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E3" i="13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F1" i="13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1" i="14"/>
  <c r="E1" i="16"/>
  <c r="E1" i="17"/>
  <c r="E1" i="18"/>
  <c r="E1" i="19"/>
  <c r="E1" i="20"/>
  <c r="E1" i="21"/>
  <c r="E1" i="22"/>
  <c r="E1" i="23"/>
  <c r="E1" i="24"/>
  <c r="E1" i="25"/>
  <c r="E1" i="26"/>
  <c r="E1" i="27"/>
  <c r="E1" i="28"/>
  <c r="E1" i="29"/>
  <c r="E1" i="13"/>
  <c r="D6" i="26" l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D5" i="2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7" i="14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6" i="29"/>
  <c r="D11" i="28"/>
  <c r="D6" i="22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9" i="13"/>
  <c r="D8" i="16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6" i="17"/>
  <c r="D6" i="24" l="1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D8" i="14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13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D6" i="25"/>
  <c r="D9" i="16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AD3" i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E24" i="2" s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D7" i="24" l="1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D9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D9" i="14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13" i="28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7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G4" i="1"/>
  <c r="G3" i="1"/>
  <c r="H4" i="1"/>
  <c r="H3" i="1"/>
  <c r="D7" i="20" l="1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D10" i="19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9" i="22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E8" i="18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7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B3" i="3"/>
  <c r="D10" i="27" l="1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3" i="13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D11" i="14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D11" i="27" l="1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D11" i="18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E11" i="19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D11" i="22"/>
  <c r="B5" i="4"/>
  <c r="B4" i="4"/>
  <c r="D12" i="26" l="1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D13" i="23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D17" i="28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1" i="25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D18" i="28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D14" i="23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2" i="25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1"/>
  <c r="D14" i="19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E12" i="27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D13" i="25" l="1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D13" i="21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D19" i="28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5" i="14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D16" i="16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O29" i="2"/>
  <c r="E15" i="19" l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D15" i="22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6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D20" i="28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15" i="27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E15" i="14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D14" i="21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4" i="25"/>
  <c r="K26" i="2"/>
  <c r="K27" i="2"/>
  <c r="K25" i="2"/>
  <c r="H38" i="2"/>
  <c r="H39" i="2" s="1"/>
  <c r="G29" i="2"/>
  <c r="N38" i="2"/>
  <c r="L38" i="2" s="1"/>
  <c r="M29" i="2"/>
  <c r="K29" i="2" s="1"/>
  <c r="E29" i="2"/>
  <c r="E17" i="16" l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21" i="28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D19" i="13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7" i="14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N39" i="2"/>
  <c r="L39" i="2" s="1"/>
  <c r="D17" i="17" l="1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6" i="2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D20" i="13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6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D18" i="23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9" i="16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D17" i="24" l="1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9" i="19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19" i="23"/>
  <c r="D18" i="22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23" i="28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7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E18" i="17" l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8" i="27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6"/>
  <c r="D18" i="2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D20" i="14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D19" i="22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20" i="23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D24" i="28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20" i="29" l="1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D19" i="25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19" i="2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1" i="23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D20" i="22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D22" i="16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1" i="22" l="1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D20" i="2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14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D26" i="28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4" i="13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20" l="1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D21" i="25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3" i="14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D23" i="29" l="1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5" i="16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D24" i="23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5" i="14" l="1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D25" i="23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28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4" i="22"/>
  <c r="E23" i="22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6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3" i="21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D24" i="27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E29" i="28" l="1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8" i="13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4" i="2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16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E24" i="27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D25" i="18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D26" i="27" l="1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7" i="19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7" i="23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9" i="13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7" i="14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D28" i="14" l="1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D28" i="23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27" i="18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16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8" i="19"/>
  <c r="E27" i="19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7" i="27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D27" i="24" l="1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6"/>
  <c r="D27" i="2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8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3" l="1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30" i="14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20" l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29" i="25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E29" i="25" l="1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20" l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</calcChain>
</file>

<file path=xl/sharedStrings.xml><?xml version="1.0" encoding="utf-8"?>
<sst xmlns="http://schemas.openxmlformats.org/spreadsheetml/2006/main" count="3745" uniqueCount="246">
  <si>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</si>
  <si>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</si>
  <si>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</si>
  <si>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</si>
  <si>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</si>
  <si>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</si>
  <si>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</si>
  <si>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</si>
  <si>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</si>
  <si>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</si>
  <si>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</si>
  <si>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</si>
  <si>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</si>
  <si>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</si>
  <si>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</si>
  <si>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</si>
  <si>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</si>
  <si>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</si>
  <si>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</si>
  <si>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</si>
  <si>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</si>
  <si>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</si>
  <si>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</si>
  <si>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</si>
  <si>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</si>
  <si>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</si>
  <si>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</si>
  <si>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</si>
  <si>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</si>
  <si>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</si>
  <si>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</si>
  <si>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</si>
  <si>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</si>
  <si>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</si>
  <si>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</si>
  <si>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</si>
  <si>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</si>
  <si>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</si>
  <si>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</si>
  <si>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</si>
  <si>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</si>
  <si>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</si>
  <si>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</si>
  <si>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</si>
  <si>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</si>
  <si>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</si>
  <si>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</si>
  <si>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</si>
  <si>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</si>
  <si>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</si>
  <si>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</si>
  <si>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</si>
  <si>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</si>
  <si>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</si>
  <si>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</si>
  <si>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</si>
  <si>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</si>
  <si>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</si>
  <si>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</si>
  <si>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</si>
  <si>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</si>
  <si>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</si>
  <si>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</si>
  <si>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</si>
  <si>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</si>
  <si>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</si>
  <si>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</si>
  <si>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</si>
  <si>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</si>
  <si>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</si>
  <si>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</si>
  <si>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</si>
  <si>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</si>
  <si>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</si>
  <si>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</si>
  <si>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</si>
  <si>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</si>
  <si>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</si>
  <si>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</si>
  <si>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</si>
  <si>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</si>
  <si>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</si>
  <si>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</si>
  <si>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</si>
  <si>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</si>
  <si>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</si>
  <si>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</si>
  <si>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</si>
  <si>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</si>
  <si>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</si>
  <si>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</t>
  </si>
  <si>
    <t/>
  </si>
  <si>
    <t>A R E</t>
  </si>
  <si>
    <t>TOB</t>
  </si>
  <si>
    <t>01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</si>
  <si>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</si>
  <si>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</si>
  <si>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</si>
  <si>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</si>
  <si>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</si>
  <si>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</si>
  <si>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</si>
  <si>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</si>
  <si>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</si>
  <si>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</si>
  <si>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</si>
  <si>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</si>
  <si>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</si>
  <si>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</si>
  <si>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</si>
  <si>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</si>
  <si>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</si>
  <si>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</si>
  <si>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</si>
  <si>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</si>
  <si>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</si>
  <si>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</si>
  <si>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</si>
  <si>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</si>
  <si>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</si>
  <si>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</si>
  <si>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</si>
  <si>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</si>
  <si>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</si>
  <si>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</si>
  <si>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</si>
  <si>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</si>
  <si>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</si>
  <si>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</si>
  <si>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</si>
  <si>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</si>
  <si>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</si>
  <si>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</si>
  <si>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</si>
  <si>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</si>
  <si>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</si>
  <si>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</si>
  <si>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</si>
  <si>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</si>
  <si>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</si>
  <si>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</si>
  <si>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</si>
  <si>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</si>
  <si>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</si>
  <si>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</si>
  <si>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</si>
  <si>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</si>
  <si>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</si>
  <si>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</si>
  <si>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</si>
  <si>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</si>
  <si>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</si>
  <si>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</si>
  <si>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</si>
  <si>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</si>
  <si>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</si>
  <si>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</si>
  <si>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</si>
  <si>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</si>
  <si>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</si>
  <si>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</si>
  <si>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</si>
  <si>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</si>
  <si>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</si>
  <si>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</si>
  <si>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</si>
  <si>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</si>
  <si>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</si>
  <si>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</si>
  <si>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</si>
  <si>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</si>
  <si>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</si>
  <si>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</si>
  <si>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</si>
  <si>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</si>
  <si>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</si>
  <si>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</si>
  <si>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</si>
  <si>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</si>
  <si>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</si>
  <si>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</si>
  <si>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</si>
  <si>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</si>
  <si>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</si>
  <si>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</si>
  <si>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</si>
  <si>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</si>
  <si>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</si>
  <si>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</si>
  <si>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</si>
  <si>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</si>
  <si>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</si>
  <si>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</si>
  <si>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</si>
  <si>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</si>
  <si>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</si>
  <si>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</si>
  <si>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</si>
  <si>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</si>
  <si>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</si>
  <si>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</si>
  <si>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</si>
  <si>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</si>
  <si>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</si>
  <si>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</si>
  <si>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</si>
  <si>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</si>
  <si>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</si>
  <si>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</si>
  <si>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</si>
  <si>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</si>
  <si>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</si>
  <si>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</si>
  <si>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</si>
  <si>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</si>
  <si>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</si>
  <si>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</si>
  <si>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</si>
  <si>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</si>
  <si>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</si>
  <si>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</si>
  <si>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</si>
  <si>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</si>
  <si>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</si>
  <si>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</si>
  <si>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</si>
  <si>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</si>
  <si>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</si>
  <si>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</si>
  <si>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f</t>
  </si>
  <si>
    <t>fdas</t>
  </si>
  <si>
    <t>da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</si>
  <si>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</si>
  <si>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</si>
  <si>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</si>
  <si>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</si>
  <si>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</si>
  <si>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</si>
  <si>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</si>
  <si>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D1:P39</t>
  </si>
  <si>
    <t>D1:P10</t>
  </si>
  <si>
    <t>D1:P20</t>
  </si>
  <si>
    <t>D1:H30</t>
  </si>
  <si>
    <t>D1:M30</t>
  </si>
  <si>
    <t>Presentazione casi test 2.pptx</t>
  </si>
  <si>
    <t>Da cancellare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</si>
</sst>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0" fillId="21" borderId="0" applyNumberFormat="0" applyBorder="0" applyAlignment="0" applyProtection="0"/>
    <xf numFmtId="0" fontId="2" fillId="22" borderId="0" applyNumberFormat="0" applyBorder="0" applyAlignment="0" applyProtection="0"/>
    <xf numFmtId="0" fontId="12" fillId="0" borderId="0"/>
    <xf numFmtId="0" fontId="9" fillId="0" borderId="0"/>
  </cellStyleXfs>
  <cellXfs count="151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167" fontId="0" fillId="0" borderId="0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1" fillId="23" borderId="35" xfId="0" applyFont="1" applyFill="1" applyBorder="1"/>
    <xf numFmtId="0" fontId="2" fillId="22" borderId="0" xfId="2"/>
    <xf numFmtId="0" fontId="0" fillId="18" borderId="0" xfId="0" applyFill="1"/>
    <xf numFmtId="0" fontId="13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5" fillId="0" borderId="0" xfId="0" applyFont="1"/>
    <xf numFmtId="0" fontId="1" fillId="26" borderId="0" xfId="0" applyFont="1" applyFill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0" fillId="0" borderId="0" xfId="0" applyFill="1" applyBorder="1" applyAlignment="1">
      <alignment horizontal="center"/>
    </xf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5" fillId="0" borderId="30" xfId="0" applyFont="1" applyFill="1" applyBorder="1" applyAlignment="1">
      <alignment horizontal="center"/>
    </xf>
    <xf numFmtId="0" fontId="11" fillId="23" borderId="60" xfId="0" applyFont="1" applyFill="1" applyBorder="1"/>
    <xf numFmtId="0" fontId="14" fillId="21" borderId="36" xfId="1" applyFont="1" applyBorder="1" applyAlignment="1">
      <alignment horizontal="center"/>
    </xf>
    <xf numFmtId="0" fontId="14" fillId="21" borderId="37" xfId="1" applyFont="1" applyBorder="1" applyAlignment="1">
      <alignment horizontal="center"/>
    </xf>
    <xf numFmtId="0" fontId="14" fillId="21" borderId="38" xfId="1" applyFont="1" applyBorder="1" applyAlignment="1">
      <alignment horizontal="center"/>
    </xf>
    <xf numFmtId="0" fontId="14" fillId="25" borderId="36" xfId="0" applyFont="1" applyFill="1" applyBorder="1" applyAlignment="1">
      <alignment horizontal="center"/>
    </xf>
    <xf numFmtId="0" fontId="14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0" fontId="0" fillId="0" borderId="0" xfId="0" applyNumberFormat="1"/>
    <xf numFmtId="10" fontId="0" fillId="29" borderId="0" xfId="0" applyNumberFormat="1" applyFill="1"/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14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4497632"/>
        <c:axId val="404498024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497632"/>
        <c:axId val="404498024"/>
      </c:lineChart>
      <c:catAx>
        <c:axId val="4044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8024"/>
        <c:crosses val="autoZero"/>
        <c:auto val="1"/>
        <c:lblAlgn val="ctr"/>
        <c:lblOffset val="100"/>
        <c:noMultiLvlLbl val="0"/>
      </c:catAx>
      <c:valAx>
        <c:axId val="404498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2" name="Picture 1" descr="Microsoft, Powerpoint, macOS, BigSur Icon">
          <a:extLst>
            <a:ext uri="{FF2B5EF4-FFF2-40B4-BE49-F238E27FC236}">
              <a16:creationId xmlns=""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=""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=""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=""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="" xmlns:a16="http://schemas.microsoft.com/office/drawing/2014/main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=""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28" totalsRowShown="0">
  <autoFilter ref="A2:S28"/>
  <tableColumns count="19">
    <tableColumn id="1" name="da considerare?_" dataDxfId="146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145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144">
      <calculatedColumnFormula>INDEX( tab_ProjTypeCluster[ProjType Cluster 1],   MATCH(tblBudget[[#This Row],[CATEGORIA]], tab_ProjTypeCluster[Macro area], 0 ) )</calculatedColumnFormula>
    </tableColumn>
    <tableColumn id="5" name="ProjType Cluster 2_" dataDxfId="143">
      <calculatedColumnFormula>INDEX( tab_ProjTypeCluster[ProjType Cluster 2],   MATCH(tblBudget[[#This Row],[CATEGORIA]], tab_ProjTypeCluster[Macro area], 0) )</calculatedColumnFormula>
    </tableColumn>
    <tableColumn id="6" name="Nome progetto_" dataDxfId="142"/>
    <tableColumn id="7" name="EngUnit area cluster 1_" dataDxfId="141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140">
      <calculatedColumnFormula>tblBudget[[#This Row],[EST]]+tblBudget[[#This Row],[EST3]]</calculatedColumnFormula>
    </tableColumn>
    <tableColumn id="9" name="BDG int_" dataDxfId="139">
      <calculatedColumnFormula>tblBudget[[#This Row],[INT]]+tblBudget[[#This Row],[INT2]]</calculatedColumnFormula>
    </tableColumn>
    <tableColumn id="10" name="BDG_" dataDxfId="78">
      <calculatedColumnFormula>tblBudget[[#This Row],[TOTALE TOT]]</calculatedColumnFormula>
    </tableColumn>
    <tableColumn id="11" name="Business TMP" dataDxfId="77"/>
    <tableColumn id="12" name="CATEGORIA" dataDxfId="76"/>
    <tableColumn id="13" name="INT" dataDxfId="75"/>
    <tableColumn id="14" name="EST" dataDxfId="74"/>
    <tableColumn id="15" name="totale Gamberini" dataDxfId="73"/>
    <tableColumn id="16" name="INT2" dataDxfId="72"/>
    <tableColumn id="17" name="EST3" dataDxfId="71"/>
    <tableColumn id="18" name="totale Lanzarini" dataDxfId="70"/>
    <tableColumn id="19" name="TOTALE TOT" dataDxfId="6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blFieldFilters1213" displayName="tblFieldFilters1213" ref="K3:L15" totalsRowShown="0" headerRowDxfId="79">
  <autoFilter ref="K3:L15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29" totalsRowShown="0">
  <autoFilter ref="A3:X29"/>
  <tableColumns count="24">
    <tableColumn id="1" name="da considerare?" dataDxfId="138">
      <calculatedColumnFormula>IF(  AND(  tblForecast[[#This Row],[Business TMP]]&gt;"",  tblForecast[[#This Row],[CATEGORIA]]=""), "no", "sì")</calculatedColumnFormula>
    </tableColumn>
    <tableColumn id="2" name="Proj type cluster 1" dataDxfId="137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136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135">
      <calculatedColumnFormula>IF(tblForecast[[#This Row],[Business TMP]]&gt;"",    tblForecast[[#This Row],[Business TMP]],D3)</calculatedColumnFormula>
    </tableColumn>
    <tableColumn id="5" name="CATEGORIA_" dataDxfId="134">
      <calculatedColumnFormula>tblForecast[[#This Row],[CATEGORIA TMP]]&amp;""</calculatedColumnFormula>
    </tableColumn>
    <tableColumn id="6" name="ENG TOB - INT_" dataDxfId="133">
      <calculatedColumnFormula>tblForecast[[#This Row],[INT]]</calculatedColumnFormula>
    </tableColumn>
    <tableColumn id="7" name="ENG TOB - EST_" dataDxfId="132">
      <calculatedColumnFormula>tblForecast[[#This Row],[EST]]</calculatedColumnFormula>
    </tableColumn>
    <tableColumn id="8" name="ENG TOB Totale_" dataDxfId="131">
      <calculatedColumnFormula>tblForecast[[#This Row],[totale Gamberini]]</calculatedColumnFormula>
    </tableColumn>
    <tableColumn id="9" name="ENG LPP - INT_" dataDxfId="130">
      <calculatedColumnFormula>tblForecast[[#This Row],[INT2]]</calculatedColumnFormula>
    </tableColumn>
    <tableColumn id="10" name="ENG LPP - EST_" dataDxfId="129">
      <calculatedColumnFormula>tblForecast[[#This Row],[EST3]]</calculatedColumnFormula>
    </tableColumn>
    <tableColumn id="11" name="ENG LPP Totale_" dataDxfId="128">
      <calculatedColumnFormula>tblForecast[[#This Row],[totale Lanzarini]]</calculatedColumnFormula>
    </tableColumn>
    <tableColumn id="12" name="int FORECAST_" dataDxfId="127">
      <calculatedColumnFormula>tblForecast[[#This Row],[INT]]+tblForecast[[#This Row],[INT2]]</calculatedColumnFormula>
    </tableColumn>
    <tableColumn id="13" name="ext FORECAST_" dataDxfId="126">
      <calculatedColumnFormula>tblForecast[[#This Row],[EST]]+tblForecast[[#This Row],[EST3]]</calculatedColumnFormula>
    </tableColumn>
    <tableColumn id="14" name="FORECAST Totale_" dataDxfId="125">
      <calculatedColumnFormula>tblForecast[[#This Row],[TOTALE TOT]]</calculatedColumnFormula>
    </tableColumn>
    <tableColumn id="15" name="CATEGORIA TMP" dataDxfId="124">
      <calculatedColumnFormula>IF( LEFT(tblForecast[[#This Row],[CATEGORIA]],3)="R&amp;D", "R&amp;D", tblForecast[[#This Row],[CATEGORIA]] )</calculatedColumnFormula>
    </tableColumn>
    <tableColumn id="16" name="Business TMP" dataDxfId="68"/>
    <tableColumn id="17" name="CATEGORIA" dataDxfId="67"/>
    <tableColumn id="18" name="INT" dataDxfId="66"/>
    <tableColumn id="19" name="EST" dataDxfId="65"/>
    <tableColumn id="20" name="totale Gamberini" dataDxfId="64"/>
    <tableColumn id="21" name="INT2" dataDxfId="63"/>
    <tableColumn id="22" name="EST3" dataDxfId="62"/>
    <tableColumn id="23" name="totale Lanzarini" dataDxfId="61"/>
    <tableColumn id="24" name="TOTALE TOT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8" totalsRowShown="0" dataDxfId="123">
  <autoFilter ref="A1:L28"/>
  <tableColumns count="12">
    <tableColumn id="1" name="01" dataDxfId="122"/>
    <tableColumn id="2" name="02" dataDxfId="121"/>
    <tableColumn id="3" name="03" dataDxfId="120"/>
    <tableColumn id="4" name="04" dataDxfId="119"/>
    <tableColumn id="5" name="05" dataDxfId="118"/>
    <tableColumn id="6" name="06" dataDxfId="117"/>
    <tableColumn id="7" name="07" dataDxfId="116"/>
    <tableColumn id="8" name="08" dataDxfId="115"/>
    <tableColumn id="9" name="09" dataDxfId="114"/>
    <tableColumn id="10" name="10" dataDxfId="113"/>
    <tableColumn id="11" name="11" dataDxfId="112"/>
    <tableColumn id="12" name="12" dataDxfId="1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28" totalsRowShown="0" headerRowDxfId="110">
  <autoFilter ref="A2:CL28"/>
  <tableColumns count="90">
    <tableColumn id="1" name="da considerare?_" dataDxfId="109">
      <calculatedColumnFormula>IF(  UPPER(LEFT( tabSuperdettagli[[#This Row],[nostro perimetro]],1) ) = "S",  "sì",  "no"   )</calculatedColumnFormula>
    </tableColumn>
    <tableColumn id="2" name="Anno_" dataDxfId="108">
      <calculatedColumnFormula>tabSuperdettagli[[#This Row],[anno]]*1</calculatedColumnFormula>
    </tableColumn>
    <tableColumn id="3" name="Anno di prima marcatura (=anno di apertura progetto)"/>
    <tableColumn id="4" name="WBS_" dataDxfId="107">
      <calculatedColumnFormula>LEFT(tabSuperdettagli[[#This Row],[WBS Element]], 10)</calculatedColumnFormula>
    </tableColumn>
    <tableColumn id="5" name="ProjType_" dataDxfId="106">
      <calculatedColumnFormula>LEFT(tabSuperdettagli[[#This Row],[WBS Element]], 1)</calculatedColumnFormula>
    </tableColumn>
    <tableColumn id="6" name="U ProjType_" dataDxfId="105">
      <calculatedColumnFormula>LOWER(TRIM( tabSuperdettagli[[#This Row],[Distinzione produttive indirette vs improduttive]] ))</calculatedColumnFormula>
    </tableColumn>
    <tableColumn id="7" name="ProjType Cluster 1_" dataDxfId="104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103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102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101">
      <calculatedColumnFormula>tabSuperdettagli[[#This Row],[tot]]</calculatedColumnFormula>
    </tableColumn>
    <tableColumn id="11" name="gen_" dataDxfId="100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99">
      <calculatedColumnFormula>tabSuperdettagli[[#This Row],[tipo Risorsa]]</calculatedColumnFormula>
    </tableColumn>
    <tableColumn id="24" name="Resp 1°liv_" dataDxfId="98">
      <calculatedColumnFormula>tabSuperdettagli[[#This Row],[Resp 1°liv]]&amp;""</calculatedColumnFormula>
    </tableColumn>
    <tableColumn id="25" name="EngUnit area cluster 1_" dataDxfId="97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96">
      <calculatedColumnFormula>tabSuperdettagli[[#This Row],[Project Description]]&amp;""</calculatedColumnFormula>
    </tableColumn>
    <tableColumn id="27" name="WBE description_" dataDxfId="95">
      <calculatedColumnFormula>tabSuperdettagli[[#This Row],[descrizione WBE]]</calculatedColumnFormula>
    </tableColumn>
    <tableColumn id="28" name="WBS D description_" dataDxfId="94"/>
    <tableColumn id="29" name="WBS M description_" dataDxfId="93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92">
      <calculatedColumnFormula>LEFT(tabSuperdettagli[[#This Row],[WBS Element]], 18 )</calculatedColumnFormula>
    </tableColumn>
    <tableColumn id="31" name="anno" dataDxfId="59"/>
    <tableColumn id="32" name="Sender Cost Center" dataDxfId="58"/>
    <tableColumn id="33" name="Last name First name" dataDxfId="57"/>
    <tableColumn id="34" name="Personnel Number" dataDxfId="56"/>
    <tableColumn id="35" name="Project Description" dataDxfId="55"/>
    <tableColumn id="36" name="WBS Element" dataDxfId="54"/>
    <tableColumn id="37" name="Network" dataDxfId="53"/>
    <tableColumn id="38" name="Operation/Activity" dataDxfId="52"/>
    <tableColumn id="39" name="Acct assgnt text" dataDxfId="51"/>
    <tableColumn id="40" name="PROJ CODE" dataDxfId="50"/>
    <tableColumn id="41" name="tipo Risorsa" dataDxfId="49"/>
    <tableColumn id="42" name="RAGGR X STRUTTURA " dataDxfId="48"/>
    <tableColumn id="43" name="Resp 2°liv" dataDxfId="47"/>
    <tableColumn id="44" name="CDC bdg" dataDxfId="46"/>
    <tableColumn id="45" name="Resp 1°liv" dataDxfId="45"/>
    <tableColumn id="46" name="Resp DT" dataDxfId="44"/>
    <tableColumn id="47" name="TIPO REP" dataDxfId="43"/>
    <tableColumn id="48" name="RAGGR X BUSINESS " dataDxfId="42"/>
    <tableColumn id="49" name="Bus Area_2" dataDxfId="41"/>
    <tableColumn id="50" name="tipo progetto" dataDxfId="40"/>
    <tableColumn id="51" name="Proj name" dataDxfId="39"/>
    <tableColumn id="52" name="machine code" dataDxfId="38"/>
    <tableColumn id="53" name="product area" dataDxfId="37"/>
    <tableColumn id="54" name="Resp del Prodotto" dataDxfId="36"/>
    <tableColumn id="55" name="Macchina" dataDxfId="35"/>
    <tableColumn id="56" name="gen" dataDxfId="34"/>
    <tableColumn id="57" name="feb" dataDxfId="33"/>
    <tableColumn id="58" name="mar" dataDxfId="32"/>
    <tableColumn id="59" name="apr" dataDxfId="31"/>
    <tableColumn id="60" name="mag" dataDxfId="30"/>
    <tableColumn id="61" name="giu" dataDxfId="29"/>
    <tableColumn id="62" name="lug" dataDxfId="28"/>
    <tableColumn id="63" name="ago" dataDxfId="27"/>
    <tableColumn id="64" name="set" dataDxfId="26"/>
    <tableColumn id="65" name="ott" dataDxfId="25"/>
    <tableColumn id="66" name="nov" dataDxfId="24"/>
    <tableColumn id="67" name="dic" dataDxfId="23"/>
    <tableColumn id="68" name="tot" dataDxfId="22"/>
    <tableColumn id="69" name="Proj.type" dataDxfId="21"/>
    <tableColumn id="70" name="descrizione WBE" dataDxfId="20"/>
    <tableColumn id="71" name="cdc" dataDxfId="19"/>
    <tableColumn id="72" name="Resp 1°liv2" dataDxfId="18"/>
    <tableColumn id="73" name="tipo progetto3" dataDxfId="17"/>
    <tableColumn id="74" name="PROGETTI" dataDxfId="16"/>
    <tableColumn id="75" name="nostro perimetro" dataDxfId="15"/>
    <tableColumn id="76" name="Proj name new x M" dataDxfId="14"/>
    <tableColumn id="77" name="Distinzione produttive indirette vs improduttive" dataDxfId="13"/>
    <tableColumn id="78" name="Area BDG/RDA " dataDxfId="12"/>
    <tableColumn id="79" name="suddivisione responsabili" dataDxfId="11"/>
    <tableColumn id="80" name="raggruppamento progetti D" dataDxfId="10"/>
    <tableColumn id="81" name="NW description" dataDxfId="9"/>
    <tableColumn id="82" name="MACCH. Mancanti" dataDxfId="8"/>
    <tableColumn id="83" name="NR FORMATO" dataDxfId="7"/>
    <tableColumn id="84" name="Machine" dataDxfId="6"/>
    <tableColumn id="85" name="Function" dataDxfId="5"/>
    <tableColumn id="86" name="cdc resp" dataDxfId="4"/>
    <tableColumn id="87" name="business area" dataDxfId="3"/>
    <tableColumn id="88" name="acc ass" dataDxfId="2"/>
    <tableColumn id="89" name="note" dataDxfId="1"/>
    <tableColumn id="90" name="RAGGR X BUSINESS 4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91">
  <autoFilter ref="F1:I15"/>
  <tableColumns count="4">
    <tableColumn id="1" name="Macro area" dataDxfId="90"/>
    <tableColumn id="2" name="ProjType"/>
    <tableColumn id="3" name="ProjType Cluster 1" dataDxfId="89"/>
    <tableColumn id="4" name="ProjType Cluster 2" dataDxfId="88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87"/>
    <tableColumn id="4" name="ProjType Cluster 2" dataDxfId="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85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blIndexPowerpoint7" displayName="tblIndexPowerpoint7" ref="A3:F82" totalsRowShown="0" headerRowDxfId="84">
  <autoFilter ref="A3:F82"/>
  <tableColumns count="6">
    <tableColumn id="1" name="Powerpoint File"/>
    <tableColumn id="2" name="Title"/>
    <tableColumn id="3" name="Content 1" dataDxfId="83"/>
    <tableColumn id="4" name="Content 2" dataDxfId="82"/>
    <tableColumn id="5" name="Content 3" dataDxfId="81"/>
    <tableColumn id="6" name="Layout" dataDxf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29"/>
  <sheetViews>
    <sheetView workbookViewId="0">
      <selection activeCell="K3" sqref="K3:S28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24" t="s">
        <v>190</v>
      </c>
      <c r="B1" s="125"/>
      <c r="C1" s="125"/>
      <c r="D1" s="125"/>
      <c r="E1" s="125"/>
      <c r="F1" s="125"/>
      <c r="G1" s="125"/>
      <c r="H1" s="125"/>
      <c r="I1" s="125"/>
      <c r="J1" s="126"/>
      <c r="K1" s="127" t="s">
        <v>194</v>
      </c>
      <c r="L1" s="128"/>
      <c r="M1" s="128"/>
      <c r="N1" s="128"/>
      <c r="O1" s="128"/>
      <c r="P1" s="128"/>
      <c r="Q1" s="128"/>
      <c r="R1" s="128"/>
      <c r="S1" s="128"/>
    </row>
    <row r="2" spans="1:19" x14ac:dyDescent="0.25">
      <c r="A2" s="73" t="s">
        <v>0</v>
      </c>
      <c r="B2" s="73" t="s">
        <v>117</v>
      </c>
      <c r="C2" s="73" t="s">
        <v>4</v>
      </c>
      <c r="D2" s="73" t="s">
        <v>6</v>
      </c>
      <c r="E2" s="73" t="s">
        <v>7</v>
      </c>
      <c r="F2" s="73" t="s">
        <v>118</v>
      </c>
      <c r="G2" s="73" t="s">
        <v>24</v>
      </c>
      <c r="H2" s="73" t="s">
        <v>119</v>
      </c>
      <c r="I2" s="73" t="s">
        <v>120</v>
      </c>
      <c r="J2" s="73" t="s">
        <v>121</v>
      </c>
      <c r="K2" s="72" t="s">
        <v>137</v>
      </c>
      <c r="L2" s="72" t="s">
        <v>138</v>
      </c>
      <c r="M2" s="72" t="s">
        <v>106</v>
      </c>
      <c r="N2" s="72" t="s">
        <v>107</v>
      </c>
      <c r="O2" s="72" t="s">
        <v>139</v>
      </c>
      <c r="P2" s="72" t="s">
        <v>140</v>
      </c>
      <c r="Q2" s="72" t="s">
        <v>141</v>
      </c>
      <c r="R2" s="72" t="s">
        <v>142</v>
      </c>
      <c r="S2" s="72" t="s">
        <v>143</v>
      </c>
    </row>
    <row r="3" spans="1:19" x14ac:dyDescent="0.25">
      <c r="A3" t="str">
        <f>IF(  AND(  tblBudget[[#This Row],[Business TMP]]&gt;"",  tblBudget[[#This Row],[CATEGORIA]]=""), "no", "sì")</f>
        <v>sì</v>
      </c>
      <c r="B3" t="str">
        <f>tblBudget[[#This Row],[Business TMP]]</f>
        <v>Da cancellare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 t="e">
        <f>tblBudget[[#This Row],[EST]]+tblBudget[[#This Row],[EST3]]</f>
        <v>#VALUE!</v>
      </c>
      <c r="I3" t="e">
        <f>tblBudget[[#This Row],[INT]]+tblBudget[[#This Row],[INT2]]</f>
        <v>#VALUE!</v>
      </c>
      <c r="J3" t="str">
        <f>tblBudget[[#This Row],[TOTALE TOT]]</f>
        <v>Da cancellare</v>
      </c>
      <c r="K3" s="93" t="s">
        <v>245</v>
      </c>
      <c r="L3" s="93" t="s">
        <v>245</v>
      </c>
      <c r="M3" s="93" t="s">
        <v>245</v>
      </c>
      <c r="N3" s="93" t="s">
        <v>245</v>
      </c>
      <c r="O3" s="93" t="s">
        <v>245</v>
      </c>
      <c r="P3" s="93" t="s">
        <v>245</v>
      </c>
      <c r="Q3" s="93" t="s">
        <v>245</v>
      </c>
      <c r="R3" s="93" t="s">
        <v>245</v>
      </c>
      <c r="S3" s="93" t="s">
        <v>245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 t="e">
        <f>tblBudget[[#This Row],[EST]]+tblBudget[[#This Row],[EST3]]</f>
        <v>#VALUE!</v>
      </c>
      <c r="I4" t="e">
        <f>tblBudget[[#This Row],[INT]]+tblBudget[[#This Row],[INT2]]</f>
        <v>#VALUE!</v>
      </c>
      <c r="J4" t="str">
        <f>tblBudget[[#This Row],[TOTALE TOT]]</f>
        <v>Da cancellare</v>
      </c>
      <c r="K4" s="93" t="s">
        <v>245</v>
      </c>
      <c r="L4" s="93" t="s">
        <v>245</v>
      </c>
      <c r="M4" s="93" t="s">
        <v>245</v>
      </c>
      <c r="N4" s="93" t="s">
        <v>245</v>
      </c>
      <c r="O4" s="93" t="s">
        <v>245</v>
      </c>
      <c r="P4" s="93" t="s">
        <v>245</v>
      </c>
      <c r="Q4" s="93" t="s">
        <v>245</v>
      </c>
      <c r="R4" s="93" t="s">
        <v>245</v>
      </c>
      <c r="S4" s="93" t="s">
        <v>245</v>
      </c>
    </row>
    <row r="5" spans="1:19" x14ac:dyDescent="0.25">
      <c r="A5" s="149" t="str">
        <f>IF(  AND(  tblBudget[[#This Row],[Business TMP]]&gt;"",  tblBudget[[#This Row],[CATEGORIA]]=""), "no", "sì")</f>
        <v>sì</v>
      </c>
      <c r="B5" t="str">
        <f>tblBudget[[#This Row],[Business TMP]]</f>
        <v>Da cancellare</v>
      </c>
      <c r="C5" s="149" t="e">
        <f>INDEX( tab_ProjTypeCluster[ProjType],
         MATCH(   tblBudget[[#This Row],[CATEGORIA]],
                      tab_ProjTypeCluster[Macro area], 0)  )</f>
        <v>#N/A</v>
      </c>
      <c r="D5" s="149" t="e">
        <f>INDEX( tab_ProjTypeCluster[ProjType Cluster 1],   MATCH(tblBudget[[#This Row],[CATEGORIA]], tab_ProjTypeCluster[Macro area], 0 ) )</f>
        <v>#N/A</v>
      </c>
      <c r="E5" s="149" t="e">
        <f>INDEX( tab_ProjTypeCluster[ProjType Cluster 2],   MATCH(tblBudget[[#This Row],[CATEGORIA]], tab_ProjTypeCluster[Macro area], 0) )</f>
        <v>#N/A</v>
      </c>
      <c r="F5" s="149"/>
      <c r="G5" s="149" t="e">
        <f>INDEX(tab_resp1liv[EngUnit area cluster 1_],
                    MATCH(SUBSTITUTE( SUBSTITUTE(#REF!, "(ai)", ""), " ", ""),
                                      tab_resp1liv[SearchKey], 0  ) )</f>
        <v>#REF!</v>
      </c>
      <c r="H5" s="149" t="e">
        <f>tblBudget[[#This Row],[EST]]+tblBudget[[#This Row],[EST3]]</f>
        <v>#VALUE!</v>
      </c>
      <c r="I5" s="149" t="e">
        <f>tblBudget[[#This Row],[INT]]+tblBudget[[#This Row],[INT2]]</f>
        <v>#VALUE!</v>
      </c>
      <c r="J5" s="149" t="str">
        <f>tblBudget[[#This Row],[TOTALE TOT]]</f>
        <v>Da cancellare</v>
      </c>
      <c r="K5" s="93" t="s">
        <v>245</v>
      </c>
      <c r="L5" s="93" t="s">
        <v>245</v>
      </c>
      <c r="M5" s="93" t="s">
        <v>245</v>
      </c>
      <c r="N5" s="93" t="s">
        <v>245</v>
      </c>
      <c r="O5" s="93" t="s">
        <v>245</v>
      </c>
      <c r="P5" s="93" t="s">
        <v>245</v>
      </c>
      <c r="Q5" s="93" t="s">
        <v>245</v>
      </c>
      <c r="R5" s="93" t="s">
        <v>245</v>
      </c>
      <c r="S5" s="93" t="s">
        <v>245</v>
      </c>
    </row>
    <row r="6" spans="1:19" x14ac:dyDescent="0.25">
      <c r="A6" s="149" t="str">
        <f>IF(  AND(  tblBudget[[#This Row],[Business TMP]]&gt;"",  tblBudget[[#This Row],[CATEGORIA]]=""), "no", "sì")</f>
        <v>sì</v>
      </c>
      <c r="B6" t="str">
        <f>tblBudget[[#This Row],[Business TMP]]</f>
        <v>Da cancellare</v>
      </c>
      <c r="C6" s="149" t="e">
        <f>INDEX( tab_ProjTypeCluster[ProjType],
         MATCH(   tblBudget[[#This Row],[CATEGORIA]],
                      tab_ProjTypeCluster[Macro area], 0)  )</f>
        <v>#N/A</v>
      </c>
      <c r="D6" s="149" t="e">
        <f>INDEX( tab_ProjTypeCluster[ProjType Cluster 1],   MATCH(tblBudget[[#This Row],[CATEGORIA]], tab_ProjTypeCluster[Macro area], 0 ) )</f>
        <v>#N/A</v>
      </c>
      <c r="E6" s="149" t="e">
        <f>INDEX( tab_ProjTypeCluster[ProjType Cluster 2],   MATCH(tblBudget[[#This Row],[CATEGORIA]], tab_ProjTypeCluster[Macro area], 0) )</f>
        <v>#N/A</v>
      </c>
      <c r="F6" s="149"/>
      <c r="G6" s="149" t="e">
        <f>INDEX(tab_resp1liv[EngUnit area cluster 1_],
                    MATCH(SUBSTITUTE( SUBSTITUTE(#REF!, "(ai)", ""), " ", ""),
                                      tab_resp1liv[SearchKey], 0  ) )</f>
        <v>#REF!</v>
      </c>
      <c r="H6" s="149" t="e">
        <f>tblBudget[[#This Row],[EST]]+tblBudget[[#This Row],[EST3]]</f>
        <v>#VALUE!</v>
      </c>
      <c r="I6" s="149" t="e">
        <f>tblBudget[[#This Row],[INT]]+tblBudget[[#This Row],[INT2]]</f>
        <v>#VALUE!</v>
      </c>
      <c r="J6" s="149" t="str">
        <f>tblBudget[[#This Row],[TOTALE TOT]]</f>
        <v>Da cancellare</v>
      </c>
      <c r="K6" s="93" t="s">
        <v>245</v>
      </c>
      <c r="L6" s="93" t="s">
        <v>245</v>
      </c>
      <c r="M6" s="93" t="s">
        <v>245</v>
      </c>
      <c r="N6" s="93" t="s">
        <v>245</v>
      </c>
      <c r="O6" s="93" t="s">
        <v>245</v>
      </c>
      <c r="P6" s="93" t="s">
        <v>245</v>
      </c>
      <c r="Q6" s="93" t="s">
        <v>245</v>
      </c>
      <c r="R6" s="93" t="s">
        <v>245</v>
      </c>
      <c r="S6" s="93" t="s">
        <v>245</v>
      </c>
    </row>
    <row r="7" spans="1:19" x14ac:dyDescent="0.25">
      <c r="A7" s="149" t="str">
        <f>IF(  AND(  tblBudget[[#This Row],[Business TMP]]&gt;"",  tblBudget[[#This Row],[CATEGORIA]]=""), "no", "sì")</f>
        <v>sì</v>
      </c>
      <c r="B7" t="str">
        <f>tblBudget[[#This Row],[Business TMP]]</f>
        <v>Da cancellare</v>
      </c>
      <c r="C7" s="149" t="e">
        <f>INDEX( tab_ProjTypeCluster[ProjType],
         MATCH(   tblBudget[[#This Row],[CATEGORIA]],
                      tab_ProjTypeCluster[Macro area], 0)  )</f>
        <v>#N/A</v>
      </c>
      <c r="D7" s="149" t="e">
        <f>INDEX( tab_ProjTypeCluster[ProjType Cluster 1],   MATCH(tblBudget[[#This Row],[CATEGORIA]], tab_ProjTypeCluster[Macro area], 0 ) )</f>
        <v>#N/A</v>
      </c>
      <c r="E7" s="149" t="e">
        <f>INDEX( tab_ProjTypeCluster[ProjType Cluster 2],   MATCH(tblBudget[[#This Row],[CATEGORIA]], tab_ProjTypeCluster[Macro area], 0) )</f>
        <v>#N/A</v>
      </c>
      <c r="F7" s="149"/>
      <c r="G7" s="149" t="e">
        <f>INDEX(tab_resp1liv[EngUnit area cluster 1_],
                    MATCH(SUBSTITUTE( SUBSTITUTE(#REF!, "(ai)", ""), " ", ""),
                                      tab_resp1liv[SearchKey], 0  ) )</f>
        <v>#REF!</v>
      </c>
      <c r="H7" s="149" t="e">
        <f>tblBudget[[#This Row],[EST]]+tblBudget[[#This Row],[EST3]]</f>
        <v>#VALUE!</v>
      </c>
      <c r="I7" s="149" t="e">
        <f>tblBudget[[#This Row],[INT]]+tblBudget[[#This Row],[INT2]]</f>
        <v>#VALUE!</v>
      </c>
      <c r="J7" s="149" t="str">
        <f>tblBudget[[#This Row],[TOTALE TOT]]</f>
        <v>Da cancellare</v>
      </c>
      <c r="K7" s="93" t="s">
        <v>245</v>
      </c>
      <c r="L7" s="93" t="s">
        <v>245</v>
      </c>
      <c r="M7" s="93" t="s">
        <v>245</v>
      </c>
      <c r="N7" s="93" t="s">
        <v>245</v>
      </c>
      <c r="O7" s="93" t="s">
        <v>245</v>
      </c>
      <c r="P7" s="93" t="s">
        <v>245</v>
      </c>
      <c r="Q7" s="93" t="s">
        <v>245</v>
      </c>
      <c r="R7" s="93" t="s">
        <v>245</v>
      </c>
      <c r="S7" s="93" t="s">
        <v>245</v>
      </c>
    </row>
    <row r="8" spans="1:19" x14ac:dyDescent="0.25">
      <c r="A8" s="149" t="str">
        <f>IF(  AND(  tblBudget[[#This Row],[Business TMP]]&gt;"",  tblBudget[[#This Row],[CATEGORIA]]=""), "no", "sì")</f>
        <v>sì</v>
      </c>
      <c r="B8" t="str">
        <f>tblBudget[[#This Row],[Business TMP]]</f>
        <v>Da cancellare</v>
      </c>
      <c r="C8" s="149" t="e">
        <f>INDEX( tab_ProjTypeCluster[ProjType],
         MATCH(   tblBudget[[#This Row],[CATEGORIA]],
                      tab_ProjTypeCluster[Macro area], 0)  )</f>
        <v>#N/A</v>
      </c>
      <c r="D8" s="149" t="e">
        <f>INDEX( tab_ProjTypeCluster[ProjType Cluster 1],   MATCH(tblBudget[[#This Row],[CATEGORIA]], tab_ProjTypeCluster[Macro area], 0 ) )</f>
        <v>#N/A</v>
      </c>
      <c r="E8" s="149" t="e">
        <f>INDEX( tab_ProjTypeCluster[ProjType Cluster 2],   MATCH(tblBudget[[#This Row],[CATEGORIA]], tab_ProjTypeCluster[Macro area], 0) )</f>
        <v>#N/A</v>
      </c>
      <c r="F8" s="149"/>
      <c r="G8" s="149" t="e">
        <f>INDEX(tab_resp1liv[EngUnit area cluster 1_],
                    MATCH(SUBSTITUTE( SUBSTITUTE(#REF!, "(ai)", ""), " ", ""),
                                      tab_resp1liv[SearchKey], 0  ) )</f>
        <v>#REF!</v>
      </c>
      <c r="H8" s="149" t="e">
        <f>tblBudget[[#This Row],[EST]]+tblBudget[[#This Row],[EST3]]</f>
        <v>#VALUE!</v>
      </c>
      <c r="I8" s="149" t="e">
        <f>tblBudget[[#This Row],[INT]]+tblBudget[[#This Row],[INT2]]</f>
        <v>#VALUE!</v>
      </c>
      <c r="J8" s="149" t="str">
        <f>tblBudget[[#This Row],[TOTALE TOT]]</f>
        <v>Da cancellare</v>
      </c>
      <c r="K8" s="93" t="s">
        <v>245</v>
      </c>
      <c r="L8" s="93" t="s">
        <v>245</v>
      </c>
      <c r="M8" s="93" t="s">
        <v>245</v>
      </c>
      <c r="N8" s="93" t="s">
        <v>245</v>
      </c>
      <c r="O8" s="93" t="s">
        <v>245</v>
      </c>
      <c r="P8" s="93" t="s">
        <v>245</v>
      </c>
      <c r="Q8" s="93" t="s">
        <v>245</v>
      </c>
      <c r="R8" s="93" t="s">
        <v>245</v>
      </c>
      <c r="S8" s="93" t="s">
        <v>245</v>
      </c>
    </row>
    <row r="9" spans="1:19" x14ac:dyDescent="0.25">
      <c r="A9" s="149" t="str">
        <f>IF(  AND(  tblBudget[[#This Row],[Business TMP]]&gt;"",  tblBudget[[#This Row],[CATEGORIA]]=""), "no", "sì")</f>
        <v>sì</v>
      </c>
      <c r="B9" t="str">
        <f>tblBudget[[#This Row],[Business TMP]]</f>
        <v>Da cancellare</v>
      </c>
      <c r="C9" s="149" t="e">
        <f>INDEX( tab_ProjTypeCluster[ProjType],
         MATCH(   tblBudget[[#This Row],[CATEGORIA]],
                      tab_ProjTypeCluster[Macro area], 0)  )</f>
        <v>#N/A</v>
      </c>
      <c r="D9" s="149" t="e">
        <f>INDEX( tab_ProjTypeCluster[ProjType Cluster 1],   MATCH(tblBudget[[#This Row],[CATEGORIA]], tab_ProjTypeCluster[Macro area], 0 ) )</f>
        <v>#N/A</v>
      </c>
      <c r="E9" s="149" t="e">
        <f>INDEX( tab_ProjTypeCluster[ProjType Cluster 2],   MATCH(tblBudget[[#This Row],[CATEGORIA]], tab_ProjTypeCluster[Macro area], 0) )</f>
        <v>#N/A</v>
      </c>
      <c r="F9" s="149"/>
      <c r="G9" s="149" t="e">
        <f>INDEX(tab_resp1liv[EngUnit area cluster 1_],
                    MATCH(SUBSTITUTE( SUBSTITUTE(#REF!, "(ai)", ""), " ", ""),
                                      tab_resp1liv[SearchKey], 0  ) )</f>
        <v>#REF!</v>
      </c>
      <c r="H9" s="149" t="e">
        <f>tblBudget[[#This Row],[EST]]+tblBudget[[#This Row],[EST3]]</f>
        <v>#VALUE!</v>
      </c>
      <c r="I9" s="149" t="e">
        <f>tblBudget[[#This Row],[INT]]+tblBudget[[#This Row],[INT2]]</f>
        <v>#VALUE!</v>
      </c>
      <c r="J9" s="149" t="str">
        <f>tblBudget[[#This Row],[TOTALE TOT]]</f>
        <v>Da cancellare</v>
      </c>
      <c r="K9" s="93" t="s">
        <v>245</v>
      </c>
      <c r="L9" s="93" t="s">
        <v>245</v>
      </c>
      <c r="M9" s="93" t="s">
        <v>245</v>
      </c>
      <c r="N9" s="93" t="s">
        <v>245</v>
      </c>
      <c r="O9" s="93" t="s">
        <v>245</v>
      </c>
      <c r="P9" s="93" t="s">
        <v>245</v>
      </c>
      <c r="Q9" s="93" t="s">
        <v>245</v>
      </c>
      <c r="R9" s="93" t="s">
        <v>245</v>
      </c>
      <c r="S9" s="93" t="s">
        <v>245</v>
      </c>
    </row>
    <row r="10" spans="1:19" x14ac:dyDescent="0.25">
      <c r="A10" s="149" t="str">
        <f>IF(  AND(  tblBudget[[#This Row],[Business TMP]]&gt;"",  tblBudget[[#This Row],[CATEGORIA]]=""), "no", "sì")</f>
        <v>sì</v>
      </c>
      <c r="B10" t="str">
        <f>tblBudget[[#This Row],[Business TMP]]</f>
        <v>Da cancellare</v>
      </c>
      <c r="C10" s="149" t="e">
        <f>INDEX( tab_ProjTypeCluster[ProjType],
         MATCH(   tblBudget[[#This Row],[CATEGORIA]],
                      tab_ProjTypeCluster[Macro area], 0)  )</f>
        <v>#N/A</v>
      </c>
      <c r="D10" s="149" t="e">
        <f>INDEX( tab_ProjTypeCluster[ProjType Cluster 1],   MATCH(tblBudget[[#This Row],[CATEGORIA]], tab_ProjTypeCluster[Macro area], 0 ) )</f>
        <v>#N/A</v>
      </c>
      <c r="E10" s="149" t="e">
        <f>INDEX( tab_ProjTypeCluster[ProjType Cluster 2],   MATCH(tblBudget[[#This Row],[CATEGORIA]], tab_ProjTypeCluster[Macro area], 0) )</f>
        <v>#N/A</v>
      </c>
      <c r="F10" s="149"/>
      <c r="G10" s="149" t="e">
        <f>INDEX(tab_resp1liv[EngUnit area cluster 1_],
                    MATCH(SUBSTITUTE( SUBSTITUTE(#REF!, "(ai)", ""), " ", ""),
                                      tab_resp1liv[SearchKey], 0  ) )</f>
        <v>#REF!</v>
      </c>
      <c r="H10" s="149" t="e">
        <f>tblBudget[[#This Row],[EST]]+tblBudget[[#This Row],[EST3]]</f>
        <v>#VALUE!</v>
      </c>
      <c r="I10" s="149" t="e">
        <f>tblBudget[[#This Row],[INT]]+tblBudget[[#This Row],[INT2]]</f>
        <v>#VALUE!</v>
      </c>
      <c r="J10" s="149" t="str">
        <f>tblBudget[[#This Row],[TOTALE TOT]]</f>
        <v>Da cancellare</v>
      </c>
      <c r="K10" s="93" t="s">
        <v>245</v>
      </c>
      <c r="L10" s="93" t="s">
        <v>245</v>
      </c>
      <c r="M10" s="93" t="s">
        <v>245</v>
      </c>
      <c r="N10" s="93" t="s">
        <v>245</v>
      </c>
      <c r="O10" s="93" t="s">
        <v>245</v>
      </c>
      <c r="P10" s="93" t="s">
        <v>245</v>
      </c>
      <c r="Q10" s="93" t="s">
        <v>245</v>
      </c>
      <c r="R10" s="93" t="s">
        <v>245</v>
      </c>
      <c r="S10" s="93" t="s">
        <v>245</v>
      </c>
    </row>
    <row r="11" spans="1:19" x14ac:dyDescent="0.25">
      <c r="A11" s="149" t="str">
        <f>IF(  AND(  tblBudget[[#This Row],[Business TMP]]&gt;"",  tblBudget[[#This Row],[CATEGORIA]]=""), "no", "sì")</f>
        <v>sì</v>
      </c>
      <c r="B11" t="str">
        <f>tblBudget[[#This Row],[Business TMP]]</f>
        <v>Da cancellare</v>
      </c>
      <c r="C11" s="149" t="e">
        <f>INDEX( tab_ProjTypeCluster[ProjType],
         MATCH(   tblBudget[[#This Row],[CATEGORIA]],
                      tab_ProjTypeCluster[Macro area], 0)  )</f>
        <v>#N/A</v>
      </c>
      <c r="D11" s="149" t="e">
        <f>INDEX( tab_ProjTypeCluster[ProjType Cluster 1],   MATCH(tblBudget[[#This Row],[CATEGORIA]], tab_ProjTypeCluster[Macro area], 0 ) )</f>
        <v>#N/A</v>
      </c>
      <c r="E11" s="149" t="e">
        <f>INDEX( tab_ProjTypeCluster[ProjType Cluster 2],   MATCH(tblBudget[[#This Row],[CATEGORIA]], tab_ProjTypeCluster[Macro area], 0) )</f>
        <v>#N/A</v>
      </c>
      <c r="F11" s="149"/>
      <c r="G11" s="149" t="e">
        <f>INDEX(tab_resp1liv[EngUnit area cluster 1_],
                    MATCH(SUBSTITUTE( SUBSTITUTE(#REF!, "(ai)", ""), " ", ""),
                                      tab_resp1liv[SearchKey], 0  ) )</f>
        <v>#REF!</v>
      </c>
      <c r="H11" s="149" t="e">
        <f>tblBudget[[#This Row],[EST]]+tblBudget[[#This Row],[EST3]]</f>
        <v>#VALUE!</v>
      </c>
      <c r="I11" s="149" t="e">
        <f>tblBudget[[#This Row],[INT]]+tblBudget[[#This Row],[INT2]]</f>
        <v>#VALUE!</v>
      </c>
      <c r="J11" s="149" t="str">
        <f>tblBudget[[#This Row],[TOTALE TOT]]</f>
        <v>Da cancellare</v>
      </c>
      <c r="K11" s="93" t="s">
        <v>245</v>
      </c>
      <c r="L11" s="93" t="s">
        <v>245</v>
      </c>
      <c r="M11" s="93" t="s">
        <v>245</v>
      </c>
      <c r="N11" s="93" t="s">
        <v>245</v>
      </c>
      <c r="O11" s="93" t="s">
        <v>245</v>
      </c>
      <c r="P11" s="93" t="s">
        <v>245</v>
      </c>
      <c r="Q11" s="93" t="s">
        <v>245</v>
      </c>
      <c r="R11" s="93" t="s">
        <v>245</v>
      </c>
      <c r="S11" s="93" t="s">
        <v>245</v>
      </c>
    </row>
    <row r="12" spans="1:19" x14ac:dyDescent="0.25">
      <c r="A12" s="149" t="str">
        <f>IF(  AND(  tblBudget[[#This Row],[Business TMP]]&gt;"",  tblBudget[[#This Row],[CATEGORIA]]=""), "no", "sì")</f>
        <v>sì</v>
      </c>
      <c r="B12" t="str">
        <f>tblBudget[[#This Row],[Business TMP]]</f>
        <v>Da cancellare</v>
      </c>
      <c r="C12" s="149" t="e">
        <f>INDEX( tab_ProjTypeCluster[ProjType],
         MATCH(   tblBudget[[#This Row],[CATEGORIA]],
                      tab_ProjTypeCluster[Macro area], 0)  )</f>
        <v>#N/A</v>
      </c>
      <c r="D12" s="149" t="e">
        <f>INDEX( tab_ProjTypeCluster[ProjType Cluster 1],   MATCH(tblBudget[[#This Row],[CATEGORIA]], tab_ProjTypeCluster[Macro area], 0 ) )</f>
        <v>#N/A</v>
      </c>
      <c r="E12" s="149" t="e">
        <f>INDEX( tab_ProjTypeCluster[ProjType Cluster 2],   MATCH(tblBudget[[#This Row],[CATEGORIA]], tab_ProjTypeCluster[Macro area], 0) )</f>
        <v>#N/A</v>
      </c>
      <c r="F12" s="149"/>
      <c r="G12" s="149" t="e">
        <f>INDEX(tab_resp1liv[EngUnit area cluster 1_],
                    MATCH(SUBSTITUTE( SUBSTITUTE(#REF!, "(ai)", ""), " ", ""),
                                      tab_resp1liv[SearchKey], 0  ) )</f>
        <v>#REF!</v>
      </c>
      <c r="H12" s="149" t="e">
        <f>tblBudget[[#This Row],[EST]]+tblBudget[[#This Row],[EST3]]</f>
        <v>#VALUE!</v>
      </c>
      <c r="I12" s="149" t="e">
        <f>tblBudget[[#This Row],[INT]]+tblBudget[[#This Row],[INT2]]</f>
        <v>#VALUE!</v>
      </c>
      <c r="J12" s="149" t="str">
        <f>tblBudget[[#This Row],[TOTALE TOT]]</f>
        <v>Da cancellare</v>
      </c>
      <c r="K12" s="93" t="s">
        <v>245</v>
      </c>
      <c r="L12" s="93" t="s">
        <v>245</v>
      </c>
      <c r="M12" s="93" t="s">
        <v>245</v>
      </c>
      <c r="N12" s="93" t="s">
        <v>245</v>
      </c>
      <c r="O12" s="93" t="s">
        <v>245</v>
      </c>
      <c r="P12" s="93" t="s">
        <v>245</v>
      </c>
      <c r="Q12" s="93" t="s">
        <v>245</v>
      </c>
      <c r="R12" s="93" t="s">
        <v>245</v>
      </c>
      <c r="S12" s="93" t="s">
        <v>245</v>
      </c>
    </row>
    <row r="13" spans="1:19" x14ac:dyDescent="0.25">
      <c r="A13" s="149" t="str">
        <f>IF(  AND(  tblBudget[[#This Row],[Business TMP]]&gt;"",  tblBudget[[#This Row],[CATEGORIA]]=""), "no", "sì")</f>
        <v>sì</v>
      </c>
      <c r="B13" t="str">
        <f>tblBudget[[#This Row],[Business TMP]]</f>
        <v>Da cancellare</v>
      </c>
      <c r="C13" s="149" t="e">
        <f>INDEX( tab_ProjTypeCluster[ProjType],
         MATCH(   tblBudget[[#This Row],[CATEGORIA]],
                      tab_ProjTypeCluster[Macro area], 0)  )</f>
        <v>#N/A</v>
      </c>
      <c r="D13" s="149" t="e">
        <f>INDEX( tab_ProjTypeCluster[ProjType Cluster 1],   MATCH(tblBudget[[#This Row],[CATEGORIA]], tab_ProjTypeCluster[Macro area], 0 ) )</f>
        <v>#N/A</v>
      </c>
      <c r="E13" s="149" t="e">
        <f>INDEX( tab_ProjTypeCluster[ProjType Cluster 2],   MATCH(tblBudget[[#This Row],[CATEGORIA]], tab_ProjTypeCluster[Macro area], 0) )</f>
        <v>#N/A</v>
      </c>
      <c r="F13" s="149"/>
      <c r="G13" s="149" t="e">
        <f>INDEX(tab_resp1liv[EngUnit area cluster 1_],
                    MATCH(SUBSTITUTE( SUBSTITUTE(#REF!, "(ai)", ""), " ", ""),
                                      tab_resp1liv[SearchKey], 0  ) )</f>
        <v>#REF!</v>
      </c>
      <c r="H13" s="149" t="e">
        <f>tblBudget[[#This Row],[EST]]+tblBudget[[#This Row],[EST3]]</f>
        <v>#VALUE!</v>
      </c>
      <c r="I13" s="149" t="e">
        <f>tblBudget[[#This Row],[INT]]+tblBudget[[#This Row],[INT2]]</f>
        <v>#VALUE!</v>
      </c>
      <c r="J13" s="149" t="str">
        <f>tblBudget[[#This Row],[TOTALE TOT]]</f>
        <v>Da cancellare</v>
      </c>
      <c r="K13" s="93" t="s">
        <v>245</v>
      </c>
      <c r="L13" s="93" t="s">
        <v>245</v>
      </c>
      <c r="M13" s="93" t="s">
        <v>245</v>
      </c>
      <c r="N13" s="93" t="s">
        <v>245</v>
      </c>
      <c r="O13" s="93" t="s">
        <v>245</v>
      </c>
      <c r="P13" s="93" t="s">
        <v>245</v>
      </c>
      <c r="Q13" s="93" t="s">
        <v>245</v>
      </c>
      <c r="R13" s="93" t="s">
        <v>245</v>
      </c>
      <c r="S13" s="93" t="s">
        <v>245</v>
      </c>
    </row>
    <row r="14" spans="1:19" x14ac:dyDescent="0.25">
      <c r="A14" s="149" t="str">
        <f>IF(  AND(  tblBudget[[#This Row],[Business TMP]]&gt;"",  tblBudget[[#This Row],[CATEGORIA]]=""), "no", "sì")</f>
        <v>sì</v>
      </c>
      <c r="B14" t="str">
        <f>tblBudget[[#This Row],[Business TMP]]</f>
        <v>Da cancellare</v>
      </c>
      <c r="C14" s="149" t="e">
        <f>INDEX( tab_ProjTypeCluster[ProjType],
         MATCH(   tblBudget[[#This Row],[CATEGORIA]],
                      tab_ProjTypeCluster[Macro area], 0)  )</f>
        <v>#N/A</v>
      </c>
      <c r="D14" s="149" t="e">
        <f>INDEX( tab_ProjTypeCluster[ProjType Cluster 1],   MATCH(tblBudget[[#This Row],[CATEGORIA]], tab_ProjTypeCluster[Macro area], 0 ) )</f>
        <v>#N/A</v>
      </c>
      <c r="E14" s="149" t="e">
        <f>INDEX( tab_ProjTypeCluster[ProjType Cluster 2],   MATCH(tblBudget[[#This Row],[CATEGORIA]], tab_ProjTypeCluster[Macro area], 0) )</f>
        <v>#N/A</v>
      </c>
      <c r="F14" s="149"/>
      <c r="G14" s="149" t="e">
        <f>INDEX(tab_resp1liv[EngUnit area cluster 1_],
                    MATCH(SUBSTITUTE( SUBSTITUTE(#REF!, "(ai)", ""), " ", ""),
                                      tab_resp1liv[SearchKey], 0  ) )</f>
        <v>#REF!</v>
      </c>
      <c r="H14" s="149" t="e">
        <f>tblBudget[[#This Row],[EST]]+tblBudget[[#This Row],[EST3]]</f>
        <v>#VALUE!</v>
      </c>
      <c r="I14" s="149" t="e">
        <f>tblBudget[[#This Row],[INT]]+tblBudget[[#This Row],[INT2]]</f>
        <v>#VALUE!</v>
      </c>
      <c r="J14" s="149" t="str">
        <f>tblBudget[[#This Row],[TOTALE TOT]]</f>
        <v>Da cancellare</v>
      </c>
      <c r="K14" s="93" t="s">
        <v>245</v>
      </c>
      <c r="L14" s="93" t="s">
        <v>245</v>
      </c>
      <c r="M14" s="93" t="s">
        <v>245</v>
      </c>
      <c r="N14" s="93" t="s">
        <v>245</v>
      </c>
      <c r="O14" s="93" t="s">
        <v>245</v>
      </c>
      <c r="P14" s="93" t="s">
        <v>245</v>
      </c>
      <c r="Q14" s="93" t="s">
        <v>245</v>
      </c>
      <c r="R14" s="93" t="s">
        <v>245</v>
      </c>
      <c r="S14" s="93" t="s">
        <v>245</v>
      </c>
    </row>
    <row r="15" spans="1:19" x14ac:dyDescent="0.25">
      <c r="A15" s="149" t="str">
        <f>IF(  AND(  tblBudget[[#This Row],[Business TMP]]&gt;"",  tblBudget[[#This Row],[CATEGORIA]]=""), "no", "sì")</f>
        <v>sì</v>
      </c>
      <c r="B15" t="str">
        <f>tblBudget[[#This Row],[Business TMP]]</f>
        <v>Da cancellare</v>
      </c>
      <c r="C15" s="149" t="e">
        <f>INDEX( tab_ProjTypeCluster[ProjType],
         MATCH(   tblBudget[[#This Row],[CATEGORIA]],
                      tab_ProjTypeCluster[Macro area], 0)  )</f>
        <v>#N/A</v>
      </c>
      <c r="D15" s="149" t="e">
        <f>INDEX( tab_ProjTypeCluster[ProjType Cluster 1],   MATCH(tblBudget[[#This Row],[CATEGORIA]], tab_ProjTypeCluster[Macro area], 0 ) )</f>
        <v>#N/A</v>
      </c>
      <c r="E15" s="149" t="e">
        <f>INDEX( tab_ProjTypeCluster[ProjType Cluster 2],   MATCH(tblBudget[[#This Row],[CATEGORIA]], tab_ProjTypeCluster[Macro area], 0) )</f>
        <v>#N/A</v>
      </c>
      <c r="F15" s="149"/>
      <c r="G15" s="149" t="e">
        <f>INDEX(tab_resp1liv[EngUnit area cluster 1_],
                    MATCH(SUBSTITUTE( SUBSTITUTE(#REF!, "(ai)", ""), " ", ""),
                                      tab_resp1liv[SearchKey], 0  ) )</f>
        <v>#REF!</v>
      </c>
      <c r="H15" s="149" t="e">
        <f>tblBudget[[#This Row],[EST]]+tblBudget[[#This Row],[EST3]]</f>
        <v>#VALUE!</v>
      </c>
      <c r="I15" s="149" t="e">
        <f>tblBudget[[#This Row],[INT]]+tblBudget[[#This Row],[INT2]]</f>
        <v>#VALUE!</v>
      </c>
      <c r="J15" s="149" t="str">
        <f>tblBudget[[#This Row],[TOTALE TOT]]</f>
        <v>Da cancellare</v>
      </c>
      <c r="K15" s="93" t="s">
        <v>245</v>
      </c>
      <c r="L15" s="93" t="s">
        <v>245</v>
      </c>
      <c r="M15" s="93" t="s">
        <v>245</v>
      </c>
      <c r="N15" s="93" t="s">
        <v>245</v>
      </c>
      <c r="O15" s="93" t="s">
        <v>245</v>
      </c>
      <c r="P15" s="93" t="s">
        <v>245</v>
      </c>
      <c r="Q15" s="93" t="s">
        <v>245</v>
      </c>
      <c r="R15" s="93" t="s">
        <v>245</v>
      </c>
      <c r="S15" s="93" t="s">
        <v>245</v>
      </c>
    </row>
    <row r="16" spans="1:19" x14ac:dyDescent="0.25">
      <c r="A16" s="149" t="str">
        <f>IF(  AND(  tblBudget[[#This Row],[Business TMP]]&gt;"",  tblBudget[[#This Row],[CATEGORIA]]=""), "no", "sì")</f>
        <v>sì</v>
      </c>
      <c r="B16" t="str">
        <f>tblBudget[[#This Row],[Business TMP]]</f>
        <v>Da cancellare</v>
      </c>
      <c r="C16" s="149" t="e">
        <f>INDEX( tab_ProjTypeCluster[ProjType],
         MATCH(   tblBudget[[#This Row],[CATEGORIA]],
                      tab_ProjTypeCluster[Macro area], 0)  )</f>
        <v>#N/A</v>
      </c>
      <c r="D16" s="149" t="e">
        <f>INDEX( tab_ProjTypeCluster[ProjType Cluster 1],   MATCH(tblBudget[[#This Row],[CATEGORIA]], tab_ProjTypeCluster[Macro area], 0 ) )</f>
        <v>#N/A</v>
      </c>
      <c r="E16" s="149" t="e">
        <f>INDEX( tab_ProjTypeCluster[ProjType Cluster 2],   MATCH(tblBudget[[#This Row],[CATEGORIA]], tab_ProjTypeCluster[Macro area], 0) )</f>
        <v>#N/A</v>
      </c>
      <c r="F16" s="149"/>
      <c r="G16" s="149" t="e">
        <f>INDEX(tab_resp1liv[EngUnit area cluster 1_],
                    MATCH(SUBSTITUTE( SUBSTITUTE(#REF!, "(ai)", ""), " ", ""),
                                      tab_resp1liv[SearchKey], 0  ) )</f>
        <v>#REF!</v>
      </c>
      <c r="H16" s="149" t="e">
        <f>tblBudget[[#This Row],[EST]]+tblBudget[[#This Row],[EST3]]</f>
        <v>#VALUE!</v>
      </c>
      <c r="I16" s="149" t="e">
        <f>tblBudget[[#This Row],[INT]]+tblBudget[[#This Row],[INT2]]</f>
        <v>#VALUE!</v>
      </c>
      <c r="J16" s="149" t="str">
        <f>tblBudget[[#This Row],[TOTALE TOT]]</f>
        <v>Da cancellare</v>
      </c>
      <c r="K16" s="93" t="s">
        <v>245</v>
      </c>
      <c r="L16" s="93" t="s">
        <v>245</v>
      </c>
      <c r="M16" s="93" t="s">
        <v>245</v>
      </c>
      <c r="N16" s="93" t="s">
        <v>245</v>
      </c>
      <c r="O16" s="93" t="s">
        <v>245</v>
      </c>
      <c r="P16" s="93" t="s">
        <v>245</v>
      </c>
      <c r="Q16" s="93" t="s">
        <v>245</v>
      </c>
      <c r="R16" s="93" t="s">
        <v>245</v>
      </c>
      <c r="S16" s="93" t="s">
        <v>245</v>
      </c>
    </row>
    <row r="17" spans="1:19" x14ac:dyDescent="0.25">
      <c r="A17" s="149" t="str">
        <f>IF(  AND(  tblBudget[[#This Row],[Business TMP]]&gt;"",  tblBudget[[#This Row],[CATEGORIA]]=""), "no", "sì")</f>
        <v>sì</v>
      </c>
      <c r="B17" t="str">
        <f>tblBudget[[#This Row],[Business TMP]]</f>
        <v>Da cancellare</v>
      </c>
      <c r="C17" s="149" t="e">
        <f>INDEX( tab_ProjTypeCluster[ProjType],
         MATCH(   tblBudget[[#This Row],[CATEGORIA]],
                      tab_ProjTypeCluster[Macro area], 0)  )</f>
        <v>#N/A</v>
      </c>
      <c r="D17" s="149" t="e">
        <f>INDEX( tab_ProjTypeCluster[ProjType Cluster 1],   MATCH(tblBudget[[#This Row],[CATEGORIA]], tab_ProjTypeCluster[Macro area], 0 ) )</f>
        <v>#N/A</v>
      </c>
      <c r="E17" s="149" t="e">
        <f>INDEX( tab_ProjTypeCluster[ProjType Cluster 2],   MATCH(tblBudget[[#This Row],[CATEGORIA]], tab_ProjTypeCluster[Macro area], 0) )</f>
        <v>#N/A</v>
      </c>
      <c r="F17" s="149"/>
      <c r="G17" s="149" t="e">
        <f>INDEX(tab_resp1liv[EngUnit area cluster 1_],
                    MATCH(SUBSTITUTE( SUBSTITUTE(#REF!, "(ai)", ""), " ", ""),
                                      tab_resp1liv[SearchKey], 0  ) )</f>
        <v>#REF!</v>
      </c>
      <c r="H17" s="149" t="e">
        <f>tblBudget[[#This Row],[EST]]+tblBudget[[#This Row],[EST3]]</f>
        <v>#VALUE!</v>
      </c>
      <c r="I17" s="149" t="e">
        <f>tblBudget[[#This Row],[INT]]+tblBudget[[#This Row],[INT2]]</f>
        <v>#VALUE!</v>
      </c>
      <c r="J17" s="149" t="str">
        <f>tblBudget[[#This Row],[TOTALE TOT]]</f>
        <v>Da cancellare</v>
      </c>
      <c r="K17" s="93" t="s">
        <v>245</v>
      </c>
      <c r="L17" s="93" t="s">
        <v>245</v>
      </c>
      <c r="M17" s="93" t="s">
        <v>245</v>
      </c>
      <c r="N17" s="93" t="s">
        <v>245</v>
      </c>
      <c r="O17" s="93" t="s">
        <v>245</v>
      </c>
      <c r="P17" s="93" t="s">
        <v>245</v>
      </c>
      <c r="Q17" s="93" t="s">
        <v>245</v>
      </c>
      <c r="R17" s="93" t="s">
        <v>245</v>
      </c>
      <c r="S17" s="93" t="s">
        <v>245</v>
      </c>
    </row>
    <row r="18" spans="1:19" x14ac:dyDescent="0.25">
      <c r="A18" s="149" t="str">
        <f>IF(  AND(  tblBudget[[#This Row],[Business TMP]]&gt;"",  tblBudget[[#This Row],[CATEGORIA]]=""), "no", "sì")</f>
        <v>sì</v>
      </c>
      <c r="B18" t="str">
        <f>tblBudget[[#This Row],[Business TMP]]</f>
        <v>Da cancellare</v>
      </c>
      <c r="C18" s="149" t="e">
        <f>INDEX( tab_ProjTypeCluster[ProjType],
         MATCH(   tblBudget[[#This Row],[CATEGORIA]],
                      tab_ProjTypeCluster[Macro area], 0)  )</f>
        <v>#N/A</v>
      </c>
      <c r="D18" s="149" t="e">
        <f>INDEX( tab_ProjTypeCluster[ProjType Cluster 1],   MATCH(tblBudget[[#This Row],[CATEGORIA]], tab_ProjTypeCluster[Macro area], 0 ) )</f>
        <v>#N/A</v>
      </c>
      <c r="E18" s="149" t="e">
        <f>INDEX( tab_ProjTypeCluster[ProjType Cluster 2],   MATCH(tblBudget[[#This Row],[CATEGORIA]], tab_ProjTypeCluster[Macro area], 0) )</f>
        <v>#N/A</v>
      </c>
      <c r="F18" s="149"/>
      <c r="G18" s="149" t="e">
        <f>INDEX(tab_resp1liv[EngUnit area cluster 1_],
                    MATCH(SUBSTITUTE( SUBSTITUTE(#REF!, "(ai)", ""), " ", ""),
                                      tab_resp1liv[SearchKey], 0  ) )</f>
        <v>#REF!</v>
      </c>
      <c r="H18" s="149" t="e">
        <f>tblBudget[[#This Row],[EST]]+tblBudget[[#This Row],[EST3]]</f>
        <v>#VALUE!</v>
      </c>
      <c r="I18" s="149" t="e">
        <f>tblBudget[[#This Row],[INT]]+tblBudget[[#This Row],[INT2]]</f>
        <v>#VALUE!</v>
      </c>
      <c r="J18" s="149" t="str">
        <f>tblBudget[[#This Row],[TOTALE TOT]]</f>
        <v>Da cancellare</v>
      </c>
      <c r="K18" s="93" t="s">
        <v>245</v>
      </c>
      <c r="L18" s="93" t="s">
        <v>245</v>
      </c>
      <c r="M18" s="93" t="s">
        <v>245</v>
      </c>
      <c r="N18" s="93" t="s">
        <v>245</v>
      </c>
      <c r="O18" s="93" t="s">
        <v>245</v>
      </c>
      <c r="P18" s="93" t="s">
        <v>245</v>
      </c>
      <c r="Q18" s="93" t="s">
        <v>245</v>
      </c>
      <c r="R18" s="93" t="s">
        <v>245</v>
      </c>
      <c r="S18" s="93" t="s">
        <v>245</v>
      </c>
    </row>
    <row r="19" spans="1:19" x14ac:dyDescent="0.25">
      <c r="A19" s="149" t="str">
        <f>IF(  AND(  tblBudget[[#This Row],[Business TMP]]&gt;"",  tblBudget[[#This Row],[CATEGORIA]]=""), "no", "sì")</f>
        <v>sì</v>
      </c>
      <c r="B19" t="str">
        <f>tblBudget[[#This Row],[Business TMP]]</f>
        <v>Da cancellare</v>
      </c>
      <c r="C19" s="149" t="e">
        <f>INDEX( tab_ProjTypeCluster[ProjType],
         MATCH(   tblBudget[[#This Row],[CATEGORIA]],
                      tab_ProjTypeCluster[Macro area], 0)  )</f>
        <v>#N/A</v>
      </c>
      <c r="D19" s="149" t="e">
        <f>INDEX( tab_ProjTypeCluster[ProjType Cluster 1],   MATCH(tblBudget[[#This Row],[CATEGORIA]], tab_ProjTypeCluster[Macro area], 0 ) )</f>
        <v>#N/A</v>
      </c>
      <c r="E19" s="149" t="e">
        <f>INDEX( tab_ProjTypeCluster[ProjType Cluster 2],   MATCH(tblBudget[[#This Row],[CATEGORIA]], tab_ProjTypeCluster[Macro area], 0) )</f>
        <v>#N/A</v>
      </c>
      <c r="F19" s="149"/>
      <c r="G19" s="149" t="e">
        <f>INDEX(tab_resp1liv[EngUnit area cluster 1_],
                    MATCH(SUBSTITUTE( SUBSTITUTE(#REF!, "(ai)", ""), " ", ""),
                                      tab_resp1liv[SearchKey], 0  ) )</f>
        <v>#REF!</v>
      </c>
      <c r="H19" s="149" t="e">
        <f>tblBudget[[#This Row],[EST]]+tblBudget[[#This Row],[EST3]]</f>
        <v>#VALUE!</v>
      </c>
      <c r="I19" s="149" t="e">
        <f>tblBudget[[#This Row],[INT]]+tblBudget[[#This Row],[INT2]]</f>
        <v>#VALUE!</v>
      </c>
      <c r="J19" s="149" t="str">
        <f>tblBudget[[#This Row],[TOTALE TOT]]</f>
        <v>Da cancellare</v>
      </c>
      <c r="K19" s="93" t="s">
        <v>245</v>
      </c>
      <c r="L19" s="93" t="s">
        <v>245</v>
      </c>
      <c r="M19" s="93" t="s">
        <v>245</v>
      </c>
      <c r="N19" s="93" t="s">
        <v>245</v>
      </c>
      <c r="O19" s="93" t="s">
        <v>245</v>
      </c>
      <c r="P19" s="93" t="s">
        <v>245</v>
      </c>
      <c r="Q19" s="93" t="s">
        <v>245</v>
      </c>
      <c r="R19" s="93" t="s">
        <v>245</v>
      </c>
      <c r="S19" s="93" t="s">
        <v>245</v>
      </c>
    </row>
    <row r="20" spans="1:19" x14ac:dyDescent="0.25">
      <c r="A20" s="149" t="str">
        <f>IF(  AND(  tblBudget[[#This Row],[Business TMP]]&gt;"",  tblBudget[[#This Row],[CATEGORIA]]=""), "no", "sì")</f>
        <v>sì</v>
      </c>
      <c r="B20" t="str">
        <f>tblBudget[[#This Row],[Business TMP]]</f>
        <v>Da cancellare</v>
      </c>
      <c r="C20" s="149" t="e">
        <f>INDEX( tab_ProjTypeCluster[ProjType],
         MATCH(   tblBudget[[#This Row],[CATEGORIA]],
                      tab_ProjTypeCluster[Macro area], 0)  )</f>
        <v>#N/A</v>
      </c>
      <c r="D20" s="149" t="e">
        <f>INDEX( tab_ProjTypeCluster[ProjType Cluster 1],   MATCH(tblBudget[[#This Row],[CATEGORIA]], tab_ProjTypeCluster[Macro area], 0 ) )</f>
        <v>#N/A</v>
      </c>
      <c r="E20" s="149" t="e">
        <f>INDEX( tab_ProjTypeCluster[ProjType Cluster 2],   MATCH(tblBudget[[#This Row],[CATEGORIA]], tab_ProjTypeCluster[Macro area], 0) )</f>
        <v>#N/A</v>
      </c>
      <c r="F20" s="149"/>
      <c r="G20" s="149" t="e">
        <f>INDEX(tab_resp1liv[EngUnit area cluster 1_],
                    MATCH(SUBSTITUTE( SUBSTITUTE(#REF!, "(ai)", ""), " ", ""),
                                      tab_resp1liv[SearchKey], 0  ) )</f>
        <v>#REF!</v>
      </c>
      <c r="H20" s="149" t="e">
        <f>tblBudget[[#This Row],[EST]]+tblBudget[[#This Row],[EST3]]</f>
        <v>#VALUE!</v>
      </c>
      <c r="I20" s="149" t="e">
        <f>tblBudget[[#This Row],[INT]]+tblBudget[[#This Row],[INT2]]</f>
        <v>#VALUE!</v>
      </c>
      <c r="J20" s="149" t="str">
        <f>tblBudget[[#This Row],[TOTALE TOT]]</f>
        <v>Da cancellare</v>
      </c>
      <c r="K20" s="93" t="s">
        <v>245</v>
      </c>
      <c r="L20" s="93" t="s">
        <v>245</v>
      </c>
      <c r="M20" s="93" t="s">
        <v>245</v>
      </c>
      <c r="N20" s="93" t="s">
        <v>245</v>
      </c>
      <c r="O20" s="93" t="s">
        <v>245</v>
      </c>
      <c r="P20" s="93" t="s">
        <v>245</v>
      </c>
      <c r="Q20" s="93" t="s">
        <v>245</v>
      </c>
      <c r="R20" s="93" t="s">
        <v>245</v>
      </c>
      <c r="S20" s="93" t="s">
        <v>245</v>
      </c>
    </row>
    <row r="21" spans="1:19" x14ac:dyDescent="0.25">
      <c r="A21" s="149" t="str">
        <f>IF(  AND(  tblBudget[[#This Row],[Business TMP]]&gt;"",  tblBudget[[#This Row],[CATEGORIA]]=""), "no", "sì")</f>
        <v>sì</v>
      </c>
      <c r="B21" t="str">
        <f>tblBudget[[#This Row],[Business TMP]]</f>
        <v>Da cancellare</v>
      </c>
      <c r="C21" s="149" t="e">
        <f>INDEX( tab_ProjTypeCluster[ProjType],
         MATCH(   tblBudget[[#This Row],[CATEGORIA]],
                      tab_ProjTypeCluster[Macro area], 0)  )</f>
        <v>#N/A</v>
      </c>
      <c r="D21" s="149" t="e">
        <f>INDEX( tab_ProjTypeCluster[ProjType Cluster 1],   MATCH(tblBudget[[#This Row],[CATEGORIA]], tab_ProjTypeCluster[Macro area], 0 ) )</f>
        <v>#N/A</v>
      </c>
      <c r="E21" s="149" t="e">
        <f>INDEX( tab_ProjTypeCluster[ProjType Cluster 2],   MATCH(tblBudget[[#This Row],[CATEGORIA]], tab_ProjTypeCluster[Macro area], 0) )</f>
        <v>#N/A</v>
      </c>
      <c r="F21" s="149"/>
      <c r="G21" s="149" t="e">
        <f>INDEX(tab_resp1liv[EngUnit area cluster 1_],
                    MATCH(SUBSTITUTE( SUBSTITUTE(#REF!, "(ai)", ""), " ", ""),
                                      tab_resp1liv[SearchKey], 0  ) )</f>
        <v>#REF!</v>
      </c>
      <c r="H21" s="149" t="e">
        <f>tblBudget[[#This Row],[EST]]+tblBudget[[#This Row],[EST3]]</f>
        <v>#VALUE!</v>
      </c>
      <c r="I21" s="149" t="e">
        <f>tblBudget[[#This Row],[INT]]+tblBudget[[#This Row],[INT2]]</f>
        <v>#VALUE!</v>
      </c>
      <c r="J21" s="149" t="str">
        <f>tblBudget[[#This Row],[TOTALE TOT]]</f>
        <v>Da cancellare</v>
      </c>
      <c r="K21" s="93" t="s">
        <v>245</v>
      </c>
      <c r="L21" s="93" t="s">
        <v>245</v>
      </c>
      <c r="M21" s="93" t="s">
        <v>245</v>
      </c>
      <c r="N21" s="93" t="s">
        <v>245</v>
      </c>
      <c r="O21" s="93" t="s">
        <v>245</v>
      </c>
      <c r="P21" s="93" t="s">
        <v>245</v>
      </c>
      <c r="Q21" s="93" t="s">
        <v>245</v>
      </c>
      <c r="R21" s="93" t="s">
        <v>245</v>
      </c>
      <c r="S21" s="93" t="s">
        <v>245</v>
      </c>
    </row>
    <row r="22" spans="1:19" x14ac:dyDescent="0.25">
      <c r="A22" s="149" t="str">
        <f>IF(  AND(  tblBudget[[#This Row],[Business TMP]]&gt;"",  tblBudget[[#This Row],[CATEGORIA]]=""), "no", "sì")</f>
        <v>sì</v>
      </c>
      <c r="B22" t="str">
        <f>tblBudget[[#This Row],[Business TMP]]</f>
        <v>Da cancellare</v>
      </c>
      <c r="C22" s="149" t="e">
        <f>INDEX( tab_ProjTypeCluster[ProjType],
         MATCH(   tblBudget[[#This Row],[CATEGORIA]],
                      tab_ProjTypeCluster[Macro area], 0)  )</f>
        <v>#N/A</v>
      </c>
      <c r="D22" s="149" t="e">
        <f>INDEX( tab_ProjTypeCluster[ProjType Cluster 1],   MATCH(tblBudget[[#This Row],[CATEGORIA]], tab_ProjTypeCluster[Macro area], 0 ) )</f>
        <v>#N/A</v>
      </c>
      <c r="E22" s="149" t="e">
        <f>INDEX( tab_ProjTypeCluster[ProjType Cluster 2],   MATCH(tblBudget[[#This Row],[CATEGORIA]], tab_ProjTypeCluster[Macro area], 0) )</f>
        <v>#N/A</v>
      </c>
      <c r="F22" s="149"/>
      <c r="G22" s="149" t="e">
        <f>INDEX(tab_resp1liv[EngUnit area cluster 1_],
                    MATCH(SUBSTITUTE( SUBSTITUTE(#REF!, "(ai)", ""), " ", ""),
                                      tab_resp1liv[SearchKey], 0  ) )</f>
        <v>#REF!</v>
      </c>
      <c r="H22" s="149" t="e">
        <f>tblBudget[[#This Row],[EST]]+tblBudget[[#This Row],[EST3]]</f>
        <v>#VALUE!</v>
      </c>
      <c r="I22" s="149" t="e">
        <f>tblBudget[[#This Row],[INT]]+tblBudget[[#This Row],[INT2]]</f>
        <v>#VALUE!</v>
      </c>
      <c r="J22" s="149" t="str">
        <f>tblBudget[[#This Row],[TOTALE TOT]]</f>
        <v>Da cancellare</v>
      </c>
      <c r="K22" s="93" t="s">
        <v>245</v>
      </c>
      <c r="L22" s="93" t="s">
        <v>245</v>
      </c>
      <c r="M22" s="93" t="s">
        <v>245</v>
      </c>
      <c r="N22" s="93" t="s">
        <v>245</v>
      </c>
      <c r="O22" s="93" t="s">
        <v>245</v>
      </c>
      <c r="P22" s="93" t="s">
        <v>245</v>
      </c>
      <c r="Q22" s="93" t="s">
        <v>245</v>
      </c>
      <c r="R22" s="93" t="s">
        <v>245</v>
      </c>
      <c r="S22" s="93" t="s">
        <v>245</v>
      </c>
    </row>
    <row r="23" spans="1:19" x14ac:dyDescent="0.25">
      <c r="A23" s="149" t="str">
        <f>IF(  AND(  tblBudget[[#This Row],[Business TMP]]&gt;"",  tblBudget[[#This Row],[CATEGORIA]]=""), "no", "sì")</f>
        <v>sì</v>
      </c>
      <c r="B23" t="str">
        <f>tblBudget[[#This Row],[Business TMP]]</f>
        <v>Da cancellare</v>
      </c>
      <c r="C23" s="149" t="e">
        <f>INDEX( tab_ProjTypeCluster[ProjType],
         MATCH(   tblBudget[[#This Row],[CATEGORIA]],
                      tab_ProjTypeCluster[Macro area], 0)  )</f>
        <v>#N/A</v>
      </c>
      <c r="D23" s="149" t="e">
        <f>INDEX( tab_ProjTypeCluster[ProjType Cluster 1],   MATCH(tblBudget[[#This Row],[CATEGORIA]], tab_ProjTypeCluster[Macro area], 0 ) )</f>
        <v>#N/A</v>
      </c>
      <c r="E23" s="149" t="e">
        <f>INDEX( tab_ProjTypeCluster[ProjType Cluster 2],   MATCH(tblBudget[[#This Row],[CATEGORIA]], tab_ProjTypeCluster[Macro area], 0) )</f>
        <v>#N/A</v>
      </c>
      <c r="F23" s="149"/>
      <c r="G23" s="149" t="e">
        <f>INDEX(tab_resp1liv[EngUnit area cluster 1_],
                    MATCH(SUBSTITUTE( SUBSTITUTE(#REF!, "(ai)", ""), " ", ""),
                                      tab_resp1liv[SearchKey], 0  ) )</f>
        <v>#REF!</v>
      </c>
      <c r="H23" s="149" t="e">
        <f>tblBudget[[#This Row],[EST]]+tblBudget[[#This Row],[EST3]]</f>
        <v>#VALUE!</v>
      </c>
      <c r="I23" s="149" t="e">
        <f>tblBudget[[#This Row],[INT]]+tblBudget[[#This Row],[INT2]]</f>
        <v>#VALUE!</v>
      </c>
      <c r="J23" s="149" t="str">
        <f>tblBudget[[#This Row],[TOTALE TOT]]</f>
        <v>Da cancellare</v>
      </c>
      <c r="K23" s="93" t="s">
        <v>245</v>
      </c>
      <c r="L23" s="93" t="s">
        <v>245</v>
      </c>
      <c r="M23" s="93" t="s">
        <v>245</v>
      </c>
      <c r="N23" s="93" t="s">
        <v>245</v>
      </c>
      <c r="O23" s="93" t="s">
        <v>245</v>
      </c>
      <c r="P23" s="93" t="s">
        <v>245</v>
      </c>
      <c r="Q23" s="93" t="s">
        <v>245</v>
      </c>
      <c r="R23" s="93" t="s">
        <v>245</v>
      </c>
      <c r="S23" s="93" t="s">
        <v>245</v>
      </c>
    </row>
    <row r="24" spans="1:19" x14ac:dyDescent="0.25">
      <c r="A24" s="149" t="str">
        <f>IF(  AND(  tblBudget[[#This Row],[Business TMP]]&gt;"",  tblBudget[[#This Row],[CATEGORIA]]=""), "no", "sì")</f>
        <v>sì</v>
      </c>
      <c r="B24" t="str">
        <f>tblBudget[[#This Row],[Business TMP]]</f>
        <v>Da cancellare</v>
      </c>
      <c r="C24" s="149" t="e">
        <f>INDEX( tab_ProjTypeCluster[ProjType],
         MATCH(   tblBudget[[#This Row],[CATEGORIA]],
                      tab_ProjTypeCluster[Macro area], 0)  )</f>
        <v>#N/A</v>
      </c>
      <c r="D24" s="149" t="e">
        <f>INDEX( tab_ProjTypeCluster[ProjType Cluster 1],   MATCH(tblBudget[[#This Row],[CATEGORIA]], tab_ProjTypeCluster[Macro area], 0 ) )</f>
        <v>#N/A</v>
      </c>
      <c r="E24" s="149" t="e">
        <f>INDEX( tab_ProjTypeCluster[ProjType Cluster 2],   MATCH(tblBudget[[#This Row],[CATEGORIA]], tab_ProjTypeCluster[Macro area], 0) )</f>
        <v>#N/A</v>
      </c>
      <c r="F24" s="149"/>
      <c r="G24" s="149" t="e">
        <f>INDEX(tab_resp1liv[EngUnit area cluster 1_],
                    MATCH(SUBSTITUTE( SUBSTITUTE(#REF!, "(ai)", ""), " ", ""),
                                      tab_resp1liv[SearchKey], 0  ) )</f>
        <v>#REF!</v>
      </c>
      <c r="H24" s="149" t="e">
        <f>tblBudget[[#This Row],[EST]]+tblBudget[[#This Row],[EST3]]</f>
        <v>#VALUE!</v>
      </c>
      <c r="I24" s="149" t="e">
        <f>tblBudget[[#This Row],[INT]]+tblBudget[[#This Row],[INT2]]</f>
        <v>#VALUE!</v>
      </c>
      <c r="J24" s="149" t="str">
        <f>tblBudget[[#This Row],[TOTALE TOT]]</f>
        <v>Da cancellare</v>
      </c>
      <c r="K24" s="93" t="s">
        <v>245</v>
      </c>
      <c r="L24" s="93" t="s">
        <v>245</v>
      </c>
      <c r="M24" s="93" t="s">
        <v>245</v>
      </c>
      <c r="N24" s="93" t="s">
        <v>245</v>
      </c>
      <c r="O24" s="93" t="s">
        <v>245</v>
      </c>
      <c r="P24" s="93" t="s">
        <v>245</v>
      </c>
      <c r="Q24" s="93" t="s">
        <v>245</v>
      </c>
      <c r="R24" s="93" t="s">
        <v>245</v>
      </c>
      <c r="S24" s="93" t="s">
        <v>245</v>
      </c>
    </row>
    <row r="25" spans="1:19" x14ac:dyDescent="0.25">
      <c r="A25" s="149" t="str">
        <f>IF(  AND(  tblBudget[[#This Row],[Business TMP]]&gt;"",  tblBudget[[#This Row],[CATEGORIA]]=""), "no", "sì")</f>
        <v>sì</v>
      </c>
      <c r="B25" t="str">
        <f>tblBudget[[#This Row],[Business TMP]]</f>
        <v>Da cancellare</v>
      </c>
      <c r="C25" s="149" t="e">
        <f>INDEX( tab_ProjTypeCluster[ProjType],
         MATCH(   tblBudget[[#This Row],[CATEGORIA]],
                      tab_ProjTypeCluster[Macro area], 0)  )</f>
        <v>#N/A</v>
      </c>
      <c r="D25" s="149" t="e">
        <f>INDEX( tab_ProjTypeCluster[ProjType Cluster 1],   MATCH(tblBudget[[#This Row],[CATEGORIA]], tab_ProjTypeCluster[Macro area], 0 ) )</f>
        <v>#N/A</v>
      </c>
      <c r="E25" s="149" t="e">
        <f>INDEX( tab_ProjTypeCluster[ProjType Cluster 2],   MATCH(tblBudget[[#This Row],[CATEGORIA]], tab_ProjTypeCluster[Macro area], 0) )</f>
        <v>#N/A</v>
      </c>
      <c r="F25" s="149"/>
      <c r="G25" s="149" t="e">
        <f>INDEX(tab_resp1liv[EngUnit area cluster 1_],
                    MATCH(SUBSTITUTE( SUBSTITUTE(#REF!, "(ai)", ""), " ", ""),
                                      tab_resp1liv[SearchKey], 0  ) )</f>
        <v>#REF!</v>
      </c>
      <c r="H25" s="149" t="e">
        <f>tblBudget[[#This Row],[EST]]+tblBudget[[#This Row],[EST3]]</f>
        <v>#VALUE!</v>
      </c>
      <c r="I25" s="149" t="e">
        <f>tblBudget[[#This Row],[INT]]+tblBudget[[#This Row],[INT2]]</f>
        <v>#VALUE!</v>
      </c>
      <c r="J25" s="149" t="str">
        <f>tblBudget[[#This Row],[TOTALE TOT]]</f>
        <v>Da cancellare</v>
      </c>
      <c r="K25" s="93" t="s">
        <v>245</v>
      </c>
      <c r="L25" s="93" t="s">
        <v>245</v>
      </c>
      <c r="M25" s="93" t="s">
        <v>245</v>
      </c>
      <c r="N25" s="93" t="s">
        <v>245</v>
      </c>
      <c r="O25" s="93" t="s">
        <v>245</v>
      </c>
      <c r="P25" s="93" t="s">
        <v>245</v>
      </c>
      <c r="Q25" s="93" t="s">
        <v>245</v>
      </c>
      <c r="R25" s="93" t="s">
        <v>245</v>
      </c>
      <c r="S25" s="93" t="s">
        <v>245</v>
      </c>
    </row>
    <row r="26" spans="1:19" x14ac:dyDescent="0.25">
      <c r="A26" s="149" t="str">
        <f>IF(  AND(  tblBudget[[#This Row],[Business TMP]]&gt;"",  tblBudget[[#This Row],[CATEGORIA]]=""), "no", "sì")</f>
        <v>sì</v>
      </c>
      <c r="B26" t="str">
        <f>tblBudget[[#This Row],[Business TMP]]</f>
        <v>Da cancellare</v>
      </c>
      <c r="C26" s="149" t="e">
        <f>INDEX( tab_ProjTypeCluster[ProjType],
         MATCH(   tblBudget[[#This Row],[CATEGORIA]],
                      tab_ProjTypeCluster[Macro area], 0)  )</f>
        <v>#N/A</v>
      </c>
      <c r="D26" s="149" t="e">
        <f>INDEX( tab_ProjTypeCluster[ProjType Cluster 1],   MATCH(tblBudget[[#This Row],[CATEGORIA]], tab_ProjTypeCluster[Macro area], 0 ) )</f>
        <v>#N/A</v>
      </c>
      <c r="E26" s="149" t="e">
        <f>INDEX( tab_ProjTypeCluster[ProjType Cluster 2],   MATCH(tblBudget[[#This Row],[CATEGORIA]], tab_ProjTypeCluster[Macro area], 0) )</f>
        <v>#N/A</v>
      </c>
      <c r="F26" s="149"/>
      <c r="G26" s="149" t="e">
        <f>INDEX(tab_resp1liv[EngUnit area cluster 1_],
                    MATCH(SUBSTITUTE( SUBSTITUTE(#REF!, "(ai)", ""), " ", ""),
                                      tab_resp1liv[SearchKey], 0  ) )</f>
        <v>#REF!</v>
      </c>
      <c r="H26" s="149" t="e">
        <f>tblBudget[[#This Row],[EST]]+tblBudget[[#This Row],[EST3]]</f>
        <v>#VALUE!</v>
      </c>
      <c r="I26" s="149" t="e">
        <f>tblBudget[[#This Row],[INT]]+tblBudget[[#This Row],[INT2]]</f>
        <v>#VALUE!</v>
      </c>
      <c r="J26" s="149" t="str">
        <f>tblBudget[[#This Row],[TOTALE TOT]]</f>
        <v>Da cancellare</v>
      </c>
      <c r="K26" s="93" t="s">
        <v>245</v>
      </c>
      <c r="L26" s="93" t="s">
        <v>245</v>
      </c>
      <c r="M26" s="93" t="s">
        <v>245</v>
      </c>
      <c r="N26" s="93" t="s">
        <v>245</v>
      </c>
      <c r="O26" s="93" t="s">
        <v>245</v>
      </c>
      <c r="P26" s="93" t="s">
        <v>245</v>
      </c>
      <c r="Q26" s="93" t="s">
        <v>245</v>
      </c>
      <c r="R26" s="93" t="s">
        <v>245</v>
      </c>
      <c r="S26" s="93" t="s">
        <v>245</v>
      </c>
    </row>
    <row r="27" spans="1:19" x14ac:dyDescent="0.25">
      <c r="A27" s="149" t="str">
        <f>IF(  AND(  tblBudget[[#This Row],[Business TMP]]&gt;"",  tblBudget[[#This Row],[CATEGORIA]]=""), "no", "sì")</f>
        <v>sì</v>
      </c>
      <c r="B27" t="str">
        <f>tblBudget[[#This Row],[Business TMP]]</f>
        <v>Da cancellare</v>
      </c>
      <c r="C27" s="149" t="e">
        <f>INDEX( tab_ProjTypeCluster[ProjType],
         MATCH(   tblBudget[[#This Row],[CATEGORIA]],
                      tab_ProjTypeCluster[Macro area], 0)  )</f>
        <v>#N/A</v>
      </c>
      <c r="D27" s="149" t="e">
        <f>INDEX( tab_ProjTypeCluster[ProjType Cluster 1],   MATCH(tblBudget[[#This Row],[CATEGORIA]], tab_ProjTypeCluster[Macro area], 0 ) )</f>
        <v>#N/A</v>
      </c>
      <c r="E27" s="149" t="e">
        <f>INDEX( tab_ProjTypeCluster[ProjType Cluster 2],   MATCH(tblBudget[[#This Row],[CATEGORIA]], tab_ProjTypeCluster[Macro area], 0) )</f>
        <v>#N/A</v>
      </c>
      <c r="F27" s="149"/>
      <c r="G27" s="149" t="e">
        <f>INDEX(tab_resp1liv[EngUnit area cluster 1_],
                    MATCH(SUBSTITUTE( SUBSTITUTE(#REF!, "(ai)", ""), " ", ""),
                                      tab_resp1liv[SearchKey], 0  ) )</f>
        <v>#REF!</v>
      </c>
      <c r="H27" s="149" t="e">
        <f>tblBudget[[#This Row],[EST]]+tblBudget[[#This Row],[EST3]]</f>
        <v>#VALUE!</v>
      </c>
      <c r="I27" s="149" t="e">
        <f>tblBudget[[#This Row],[INT]]+tblBudget[[#This Row],[INT2]]</f>
        <v>#VALUE!</v>
      </c>
      <c r="J27" s="149" t="str">
        <f>tblBudget[[#This Row],[TOTALE TOT]]</f>
        <v>Da cancellare</v>
      </c>
      <c r="K27" s="93" t="s">
        <v>245</v>
      </c>
      <c r="L27" s="93" t="s">
        <v>245</v>
      </c>
      <c r="M27" s="93" t="s">
        <v>245</v>
      </c>
      <c r="N27" s="93" t="s">
        <v>245</v>
      </c>
      <c r="O27" s="93" t="s">
        <v>245</v>
      </c>
      <c r="P27" s="93" t="s">
        <v>245</v>
      </c>
      <c r="Q27" s="93" t="s">
        <v>245</v>
      </c>
      <c r="R27" s="93" t="s">
        <v>245</v>
      </c>
      <c r="S27" s="93" t="s">
        <v>245</v>
      </c>
    </row>
    <row r="28" spans="1:19" x14ac:dyDescent="0.25">
      <c r="A28" s="149" t="str">
        <f>IF(  AND(  tblBudget[[#This Row],[Business TMP]]&gt;"",  tblBudget[[#This Row],[CATEGORIA]]=""), "no", "sì")</f>
        <v>sì</v>
      </c>
      <c r="B28" t="str">
        <f>tblBudget[[#This Row],[Business TMP]]</f>
        <v>Da cancellare</v>
      </c>
      <c r="C28" s="149" t="e">
        <f>INDEX( tab_ProjTypeCluster[ProjType],
         MATCH(   tblBudget[[#This Row],[CATEGORIA]],
                      tab_ProjTypeCluster[Macro area], 0)  )</f>
        <v>#N/A</v>
      </c>
      <c r="D28" s="149" t="e">
        <f>INDEX( tab_ProjTypeCluster[ProjType Cluster 1],   MATCH(tblBudget[[#This Row],[CATEGORIA]], tab_ProjTypeCluster[Macro area], 0 ) )</f>
        <v>#N/A</v>
      </c>
      <c r="E28" s="149" t="e">
        <f>INDEX( tab_ProjTypeCluster[ProjType Cluster 2],   MATCH(tblBudget[[#This Row],[CATEGORIA]], tab_ProjTypeCluster[Macro area], 0) )</f>
        <v>#N/A</v>
      </c>
      <c r="F28" s="149"/>
      <c r="G28" s="149" t="e">
        <f>INDEX(tab_resp1liv[EngUnit area cluster 1_],
                    MATCH(SUBSTITUTE( SUBSTITUTE(#REF!, "(ai)", ""), " ", ""),
                                      tab_resp1liv[SearchKey], 0  ) )</f>
        <v>#REF!</v>
      </c>
      <c r="H28" s="149" t="e">
        <f>tblBudget[[#This Row],[EST]]+tblBudget[[#This Row],[EST3]]</f>
        <v>#VALUE!</v>
      </c>
      <c r="I28" s="149" t="e">
        <f>tblBudget[[#This Row],[INT]]+tblBudget[[#This Row],[INT2]]</f>
        <v>#VALUE!</v>
      </c>
      <c r="J28" s="149" t="str">
        <f>tblBudget[[#This Row],[TOTALE TOT]]</f>
        <v>Da cancellare</v>
      </c>
      <c r="K28" s="93" t="s">
        <v>245</v>
      </c>
      <c r="L28" s="93" t="s">
        <v>245</v>
      </c>
      <c r="M28" s="93" t="s">
        <v>245</v>
      </c>
      <c r="N28" s="93" t="s">
        <v>245</v>
      </c>
      <c r="O28" s="93" t="s">
        <v>245</v>
      </c>
      <c r="P28" s="93" t="s">
        <v>245</v>
      </c>
      <c r="Q28" s="93" t="s">
        <v>245</v>
      </c>
      <c r="R28" s="93" t="s">
        <v>245</v>
      </c>
      <c r="S28" s="93" t="s">
        <v>245</v>
      </c>
    </row>
    <row r="29" spans="1:19" x14ac:dyDescent="0.25">
      <c r="A29" s="78" t="s">
        <v>195</v>
      </c>
      <c r="F29" s="78" t="s">
        <v>195</v>
      </c>
      <c r="G29" s="78" t="s">
        <v>195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6" t="s">
        <v>228</v>
      </c>
      <c r="B1" s="137"/>
    </row>
    <row r="2" spans="1:4" ht="15.75" thickBot="1" x14ac:dyDescent="0.3">
      <c r="A2" s="91" t="s">
        <v>226</v>
      </c>
      <c r="B2" s="92" t="s">
        <v>227</v>
      </c>
      <c r="D2" s="93" t="s">
        <v>232</v>
      </c>
    </row>
    <row r="3" spans="1:4" x14ac:dyDescent="0.25">
      <c r="A3" s="89" t="s">
        <v>215</v>
      </c>
      <c r="B3" s="90" t="s">
        <v>216</v>
      </c>
    </row>
    <row r="4" spans="1:4" x14ac:dyDescent="0.25">
      <c r="A4" s="85" t="s">
        <v>217</v>
      </c>
      <c r="B4" s="86" t="s">
        <v>218</v>
      </c>
    </row>
    <row r="5" spans="1:4" x14ac:dyDescent="0.25">
      <c r="A5" s="85"/>
      <c r="B5" s="86" t="s">
        <v>229</v>
      </c>
    </row>
    <row r="6" spans="1:4" x14ac:dyDescent="0.25">
      <c r="A6" s="85" t="s">
        <v>229</v>
      </c>
      <c r="B6" s="86"/>
    </row>
    <row r="7" spans="1:4" x14ac:dyDescent="0.25">
      <c r="A7" s="85" t="s">
        <v>230</v>
      </c>
      <c r="B7" s="86" t="s">
        <v>231</v>
      </c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6" t="s">
        <v>225</v>
      </c>
      <c r="B1" s="137"/>
    </row>
    <row r="2" spans="1:4" ht="15.75" thickBot="1" x14ac:dyDescent="0.3">
      <c r="A2" s="91" t="s">
        <v>226</v>
      </c>
      <c r="B2" s="92" t="s">
        <v>227</v>
      </c>
      <c r="D2" s="93" t="s">
        <v>232</v>
      </c>
    </row>
    <row r="3" spans="1:4" x14ac:dyDescent="0.25">
      <c r="A3" s="85" t="s">
        <v>219</v>
      </c>
      <c r="B3" s="86" t="s">
        <v>220</v>
      </c>
    </row>
    <row r="4" spans="1:4" x14ac:dyDescent="0.25">
      <c r="A4" s="85" t="s">
        <v>221</v>
      </c>
      <c r="B4" s="86" t="s">
        <v>222</v>
      </c>
    </row>
    <row r="5" spans="1:4" x14ac:dyDescent="0.25">
      <c r="A5" s="85" t="s">
        <v>223</v>
      </c>
      <c r="B5" s="86" t="s">
        <v>224</v>
      </c>
    </row>
    <row r="6" spans="1:4" x14ac:dyDescent="0.25">
      <c r="A6" s="85"/>
      <c r="B6" s="86"/>
    </row>
    <row r="7" spans="1:4" x14ac:dyDescent="0.25">
      <c r="A7" s="85"/>
      <c r="B7" s="86"/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154</v>
      </c>
      <c r="B1" s="138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152</v>
      </c>
      <c r="B2" s="84" t="s">
        <v>212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16" ht="15.75" x14ac:dyDescent="0.25">
      <c r="A1" s="143" t="s">
        <v>154</v>
      </c>
      <c r="B1" s="144"/>
      <c r="C1" s="122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.75" thickBot="1" x14ac:dyDescent="0.3">
      <c r="A2" s="116" t="s">
        <v>152</v>
      </c>
      <c r="B2" s="117" t="s">
        <v>239</v>
      </c>
      <c r="C2" s="115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80"/>
      <c r="B3" s="81"/>
      <c r="C3" s="81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25">
      <c r="A4" s="82"/>
      <c r="B4" s="83"/>
      <c r="C4" s="83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x14ac:dyDescent="0.25">
      <c r="A5" s="80"/>
      <c r="B5" s="81"/>
      <c r="C5" s="81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 x14ac:dyDescent="0.25">
      <c r="A6" s="80"/>
      <c r="B6" s="81"/>
      <c r="C6" s="81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 x14ac:dyDescent="0.25">
      <c r="A7" s="68"/>
      <c r="B7" s="68"/>
      <c r="C7" s="68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x14ac:dyDescent="0.25">
      <c r="A8" s="67"/>
      <c r="B8" s="67"/>
      <c r="C8" s="68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x14ac:dyDescent="0.25">
      <c r="A9" s="67"/>
      <c r="B9" s="67"/>
      <c r="C9" s="68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25">
      <c r="A10" s="67"/>
      <c r="B10" s="67"/>
      <c r="C10" s="68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x14ac:dyDescent="0.25">
      <c r="C11" s="6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25">
      <c r="C12" s="68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x14ac:dyDescent="0.25">
      <c r="C13" s="6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x14ac:dyDescent="0.25">
      <c r="C14" s="6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x14ac:dyDescent="0.25">
      <c r="C15" s="6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x14ac:dyDescent="0.25">
      <c r="C16" s="68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3:16" x14ac:dyDescent="0.25">
      <c r="C17" s="68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3:16" x14ac:dyDescent="0.25">
      <c r="C18" s="68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3:16" x14ac:dyDescent="0.25">
      <c r="C19" s="68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3:16" x14ac:dyDescent="0.25">
      <c r="C20" s="68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3:16" x14ac:dyDescent="0.25">
      <c r="C21" s="6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3:16" x14ac:dyDescent="0.25">
      <c r="C22" s="68"/>
      <c r="D22" s="60"/>
      <c r="E22" s="139">
        <v>2023</v>
      </c>
      <c r="F22" s="140"/>
      <c r="G22" s="139">
        <v>2024</v>
      </c>
      <c r="H22" s="140"/>
      <c r="I22" s="145">
        <v>2025</v>
      </c>
      <c r="J22" s="146"/>
      <c r="K22" s="147">
        <v>2025</v>
      </c>
      <c r="L22" s="148"/>
      <c r="M22" s="139">
        <v>2025</v>
      </c>
      <c r="N22" s="140"/>
      <c r="O22" s="141" t="s">
        <v>116</v>
      </c>
      <c r="P22" s="142"/>
    </row>
    <row r="23" spans="3:16" ht="30" x14ac:dyDescent="0.25">
      <c r="C23" s="68"/>
      <c r="D23" s="99"/>
      <c r="E23" s="2" t="s">
        <v>86</v>
      </c>
      <c r="F23" s="2" t="s">
        <v>111</v>
      </c>
      <c r="G23" s="2" t="s">
        <v>86</v>
      </c>
      <c r="H23" s="2" t="s">
        <v>111</v>
      </c>
      <c r="I23" s="2" t="s">
        <v>86</v>
      </c>
      <c r="J23" s="2" t="s">
        <v>111</v>
      </c>
      <c r="K23" s="2" t="s">
        <v>86</v>
      </c>
      <c r="L23" s="2" t="s">
        <v>111</v>
      </c>
      <c r="M23" s="2" t="s">
        <v>86</v>
      </c>
      <c r="N23" s="2" t="s">
        <v>111</v>
      </c>
      <c r="O23" s="2" t="s">
        <v>86</v>
      </c>
      <c r="P23" s="2" t="s">
        <v>111</v>
      </c>
    </row>
    <row r="24" spans="3:16" x14ac:dyDescent="0.25">
      <c r="C24" s="68"/>
      <c r="D24" s="100" t="s">
        <v>93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</v>
      </c>
      <c r="P24" s="5"/>
    </row>
    <row r="25" spans="3:16" x14ac:dyDescent="0.25">
      <c r="C25" s="68"/>
      <c r="D25" s="101" t="s">
        <v>102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3:16" x14ac:dyDescent="0.25">
      <c r="C26" s="68"/>
      <c r="D26" s="102" t="s">
        <v>108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3:16" x14ac:dyDescent="0.25">
      <c r="C27" s="68"/>
      <c r="D27" s="103" t="s">
        <v>110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3:16" x14ac:dyDescent="0.25">
      <c r="C28" s="68"/>
      <c r="D28" s="104" t="s">
        <v>112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3:16" x14ac:dyDescent="0.25">
      <c r="C29" s="68"/>
      <c r="D29" s="105" t="s">
        <v>113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</v>
      </c>
      <c r="P29" s="18"/>
    </row>
    <row r="30" spans="3:16" x14ac:dyDescent="0.25">
      <c r="C30" s="68"/>
      <c r="D30" s="60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0"/>
      <c r="P30" s="60"/>
    </row>
    <row r="31" spans="3:16" x14ac:dyDescent="0.25">
      <c r="C31" s="68"/>
      <c r="D31" s="106" t="s">
        <v>95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3:16" x14ac:dyDescent="0.25">
      <c r="C32" s="68"/>
      <c r="D32" s="107" t="s">
        <v>92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3:16" x14ac:dyDescent="0.25">
      <c r="C33" s="68"/>
      <c r="D33" s="108" t="s">
        <v>100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3:16" x14ac:dyDescent="0.25">
      <c r="C34" s="68"/>
      <c r="D34" s="109" t="s">
        <v>96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3:16" x14ac:dyDescent="0.25">
      <c r="C35" s="68"/>
      <c r="D35" s="110" t="s">
        <v>97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3:16" x14ac:dyDescent="0.25">
      <c r="C36" s="68"/>
      <c r="D36" s="111" t="s">
        <v>101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3:16" x14ac:dyDescent="0.25">
      <c r="C37" s="68"/>
      <c r="D37" s="112" t="s">
        <v>99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3:16" x14ac:dyDescent="0.25">
      <c r="C38" s="68"/>
      <c r="D38" s="113" t="s">
        <v>114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</v>
      </c>
    </row>
    <row r="39" spans="3:16" x14ac:dyDescent="0.25">
      <c r="C39" s="68"/>
      <c r="D39" s="114" t="s">
        <v>115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s="93" t="s">
        <v>157</v>
      </c>
      <c r="E1" s="93" t="str">
        <f>D1</f>
        <v>PP_02</v>
      </c>
      <c r="F1" s="93" t="str">
        <f t="shared" ref="F1:P1" si="0">E1</f>
        <v>PP_02</v>
      </c>
      <c r="G1" s="93" t="str">
        <f t="shared" si="0"/>
        <v>PP_02</v>
      </c>
      <c r="H1" s="93" t="str">
        <f t="shared" si="0"/>
        <v>PP_02</v>
      </c>
      <c r="I1" s="93" t="str">
        <f t="shared" si="0"/>
        <v>PP_02</v>
      </c>
      <c r="J1" s="93" t="str">
        <f t="shared" si="0"/>
        <v>PP_02</v>
      </c>
      <c r="K1" s="93" t="str">
        <f t="shared" si="0"/>
        <v>PP_02</v>
      </c>
      <c r="L1" s="93" t="str">
        <f t="shared" si="0"/>
        <v>PP_02</v>
      </c>
      <c r="M1" s="93" t="str">
        <f t="shared" si="0"/>
        <v>PP_02</v>
      </c>
      <c r="N1" s="93" t="str">
        <f t="shared" si="0"/>
        <v>PP_02</v>
      </c>
      <c r="O1" s="93" t="str">
        <f t="shared" si="0"/>
        <v>PP_02</v>
      </c>
      <c r="P1" s="93" t="str">
        <f t="shared" si="0"/>
        <v>PP_02</v>
      </c>
    </row>
    <row r="2" spans="1:16" ht="15.75" thickBot="1" x14ac:dyDescent="0.3">
      <c r="A2" s="116" t="s">
        <v>152</v>
      </c>
      <c r="B2" s="117" t="s">
        <v>240</v>
      </c>
      <c r="D2" s="93" t="str">
        <f>D1</f>
        <v>PP_02</v>
      </c>
      <c r="E2" s="93" t="str">
        <f t="shared" ref="E2:P2" si="1">D2</f>
        <v>PP_02</v>
      </c>
      <c r="F2" s="93" t="str">
        <f t="shared" si="1"/>
        <v>PP_02</v>
      </c>
      <c r="G2" s="93" t="str">
        <f t="shared" si="1"/>
        <v>PP_02</v>
      </c>
      <c r="H2" s="93" t="str">
        <f t="shared" si="1"/>
        <v>PP_02</v>
      </c>
      <c r="I2" s="93" t="str">
        <f t="shared" si="1"/>
        <v>PP_02</v>
      </c>
      <c r="J2" s="93" t="str">
        <f t="shared" si="1"/>
        <v>PP_02</v>
      </c>
      <c r="K2" s="93" t="str">
        <f t="shared" si="1"/>
        <v>PP_02</v>
      </c>
      <c r="L2" s="93" t="str">
        <f t="shared" si="1"/>
        <v>PP_02</v>
      </c>
      <c r="M2" s="93" t="str">
        <f t="shared" si="1"/>
        <v>PP_02</v>
      </c>
      <c r="N2" s="93" t="str">
        <f t="shared" si="1"/>
        <v>PP_02</v>
      </c>
      <c r="O2" s="93" t="str">
        <f t="shared" si="1"/>
        <v>PP_02</v>
      </c>
      <c r="P2" s="93" t="str">
        <f t="shared" si="1"/>
        <v>PP_02</v>
      </c>
    </row>
    <row r="3" spans="1:16" x14ac:dyDescent="0.25">
      <c r="A3" s="80"/>
      <c r="B3" s="81"/>
      <c r="D3" s="93" t="str">
        <f t="shared" ref="D3:D30" si="2">D2</f>
        <v>PP_02</v>
      </c>
      <c r="E3" s="93" t="str">
        <f t="shared" ref="E3:P3" si="3">D3</f>
        <v>PP_02</v>
      </c>
      <c r="F3" s="93" t="str">
        <f t="shared" si="3"/>
        <v>PP_02</v>
      </c>
      <c r="G3" s="93" t="str">
        <f t="shared" si="3"/>
        <v>PP_02</v>
      </c>
      <c r="H3" s="93" t="str">
        <f t="shared" si="3"/>
        <v>PP_02</v>
      </c>
      <c r="I3" s="93" t="str">
        <f t="shared" si="3"/>
        <v>PP_02</v>
      </c>
      <c r="J3" s="93" t="str">
        <f t="shared" si="3"/>
        <v>PP_02</v>
      </c>
      <c r="K3" s="93" t="str">
        <f t="shared" si="3"/>
        <v>PP_02</v>
      </c>
      <c r="L3" s="93" t="str">
        <f t="shared" si="3"/>
        <v>PP_02</v>
      </c>
      <c r="M3" s="93" t="str">
        <f t="shared" si="3"/>
        <v>PP_02</v>
      </c>
      <c r="N3" s="93" t="str">
        <f t="shared" si="3"/>
        <v>PP_02</v>
      </c>
      <c r="O3" s="93" t="str">
        <f t="shared" si="3"/>
        <v>PP_02</v>
      </c>
      <c r="P3" s="93" t="str">
        <f t="shared" si="3"/>
        <v>PP_02</v>
      </c>
    </row>
    <row r="4" spans="1:16" x14ac:dyDescent="0.25">
      <c r="A4" s="82"/>
      <c r="B4" s="83"/>
      <c r="D4" s="93" t="str">
        <f t="shared" si="2"/>
        <v>PP_02</v>
      </c>
      <c r="E4" s="93" t="str">
        <f t="shared" ref="E4:P4" si="4">D4</f>
        <v>PP_02</v>
      </c>
      <c r="F4" s="93" t="str">
        <f t="shared" si="4"/>
        <v>PP_02</v>
      </c>
      <c r="G4" s="93" t="str">
        <f t="shared" si="4"/>
        <v>PP_02</v>
      </c>
      <c r="H4" s="93" t="str">
        <f t="shared" si="4"/>
        <v>PP_02</v>
      </c>
      <c r="I4" s="93" t="str">
        <f t="shared" si="4"/>
        <v>PP_02</v>
      </c>
      <c r="J4" s="93" t="str">
        <f t="shared" si="4"/>
        <v>PP_02</v>
      </c>
      <c r="K4" s="93" t="str">
        <f t="shared" si="4"/>
        <v>PP_02</v>
      </c>
      <c r="L4" s="93" t="str">
        <f t="shared" si="4"/>
        <v>PP_02</v>
      </c>
      <c r="M4" s="93" t="str">
        <f t="shared" si="4"/>
        <v>PP_02</v>
      </c>
      <c r="N4" s="93" t="str">
        <f t="shared" si="4"/>
        <v>PP_02</v>
      </c>
      <c r="O4" s="93" t="str">
        <f t="shared" si="4"/>
        <v>PP_02</v>
      </c>
      <c r="P4" s="93" t="str">
        <f t="shared" si="4"/>
        <v>PP_02</v>
      </c>
    </row>
    <row r="5" spans="1:16" x14ac:dyDescent="0.25">
      <c r="A5" s="80"/>
      <c r="B5" s="81"/>
      <c r="D5" s="93" t="str">
        <f t="shared" si="2"/>
        <v>PP_02</v>
      </c>
      <c r="E5" s="93" t="str">
        <f t="shared" ref="E5:P5" si="5">D5</f>
        <v>PP_02</v>
      </c>
      <c r="F5" s="93" t="str">
        <f t="shared" si="5"/>
        <v>PP_02</v>
      </c>
      <c r="G5" s="93" t="str">
        <f t="shared" si="5"/>
        <v>PP_02</v>
      </c>
      <c r="H5" s="93" t="str">
        <f t="shared" si="5"/>
        <v>PP_02</v>
      </c>
      <c r="I5" s="93" t="str">
        <f t="shared" si="5"/>
        <v>PP_02</v>
      </c>
      <c r="J5" s="93" t="str">
        <f t="shared" si="5"/>
        <v>PP_02</v>
      </c>
      <c r="K5" s="93" t="str">
        <f t="shared" si="5"/>
        <v>PP_02</v>
      </c>
      <c r="L5" s="93" t="str">
        <f t="shared" si="5"/>
        <v>PP_02</v>
      </c>
      <c r="M5" s="93" t="str">
        <f t="shared" si="5"/>
        <v>PP_02</v>
      </c>
      <c r="N5" s="93" t="str">
        <f t="shared" si="5"/>
        <v>PP_02</v>
      </c>
      <c r="O5" s="93" t="str">
        <f t="shared" si="5"/>
        <v>PP_02</v>
      </c>
      <c r="P5" s="93" t="str">
        <f t="shared" si="5"/>
        <v>PP_02</v>
      </c>
    </row>
    <row r="6" spans="1:16" x14ac:dyDescent="0.25">
      <c r="A6" s="80"/>
      <c r="B6" s="81"/>
      <c r="D6" s="93" t="str">
        <f t="shared" si="2"/>
        <v>PP_02</v>
      </c>
      <c r="E6" s="93" t="str">
        <f t="shared" ref="E6:P6" si="6">D6</f>
        <v>PP_02</v>
      </c>
      <c r="F6" s="93" t="str">
        <f t="shared" si="6"/>
        <v>PP_02</v>
      </c>
      <c r="G6" s="93" t="str">
        <f t="shared" si="6"/>
        <v>PP_02</v>
      </c>
      <c r="H6" s="93" t="str">
        <f t="shared" si="6"/>
        <v>PP_02</v>
      </c>
      <c r="I6" s="93" t="str">
        <f t="shared" si="6"/>
        <v>PP_02</v>
      </c>
      <c r="J6" s="93" t="str">
        <f t="shared" si="6"/>
        <v>PP_02</v>
      </c>
      <c r="K6" s="93" t="str">
        <f t="shared" si="6"/>
        <v>PP_02</v>
      </c>
      <c r="L6" s="93" t="str">
        <f t="shared" si="6"/>
        <v>PP_02</v>
      </c>
      <c r="M6" s="93" t="str">
        <f t="shared" si="6"/>
        <v>PP_02</v>
      </c>
      <c r="N6" s="93" t="str">
        <f t="shared" si="6"/>
        <v>PP_02</v>
      </c>
      <c r="O6" s="93" t="str">
        <f t="shared" si="6"/>
        <v>PP_02</v>
      </c>
      <c r="P6" s="93" t="str">
        <f t="shared" si="6"/>
        <v>PP_02</v>
      </c>
    </row>
    <row r="7" spans="1:16" x14ac:dyDescent="0.25">
      <c r="A7" s="68"/>
      <c r="B7" s="68"/>
      <c r="D7" s="93" t="str">
        <f t="shared" si="2"/>
        <v>PP_02</v>
      </c>
      <c r="E7" s="93" t="str">
        <f t="shared" ref="E7:P7" si="7">D7</f>
        <v>PP_02</v>
      </c>
      <c r="F7" s="93" t="str">
        <f t="shared" si="7"/>
        <v>PP_02</v>
      </c>
      <c r="G7" s="93" t="str">
        <f t="shared" si="7"/>
        <v>PP_02</v>
      </c>
      <c r="H7" s="93" t="str">
        <f t="shared" si="7"/>
        <v>PP_02</v>
      </c>
      <c r="I7" s="93" t="str">
        <f t="shared" si="7"/>
        <v>PP_02</v>
      </c>
      <c r="J7" s="93" t="str">
        <f t="shared" si="7"/>
        <v>PP_02</v>
      </c>
      <c r="K7" s="93" t="str">
        <f t="shared" si="7"/>
        <v>PP_02</v>
      </c>
      <c r="L7" s="93" t="str">
        <f t="shared" si="7"/>
        <v>PP_02</v>
      </c>
      <c r="M7" s="93" t="str">
        <f t="shared" si="7"/>
        <v>PP_02</v>
      </c>
      <c r="N7" s="93" t="str">
        <f t="shared" si="7"/>
        <v>PP_02</v>
      </c>
      <c r="O7" s="93" t="str">
        <f t="shared" si="7"/>
        <v>PP_02</v>
      </c>
      <c r="P7" s="93" t="str">
        <f t="shared" si="7"/>
        <v>PP_02</v>
      </c>
    </row>
    <row r="8" spans="1:16" x14ac:dyDescent="0.25">
      <c r="A8" s="67"/>
      <c r="B8" s="67"/>
      <c r="D8" s="93" t="str">
        <f t="shared" si="2"/>
        <v>PP_02</v>
      </c>
      <c r="E8" s="93" t="str">
        <f t="shared" ref="E8:P8" si="8">D8</f>
        <v>PP_02</v>
      </c>
      <c r="F8" s="93" t="str">
        <f t="shared" si="8"/>
        <v>PP_02</v>
      </c>
      <c r="G8" s="93" t="str">
        <f t="shared" si="8"/>
        <v>PP_02</v>
      </c>
      <c r="H8" s="93" t="str">
        <f t="shared" si="8"/>
        <v>PP_02</v>
      </c>
      <c r="I8" s="93" t="str">
        <f t="shared" si="8"/>
        <v>PP_02</v>
      </c>
      <c r="J8" s="93" t="str">
        <f t="shared" si="8"/>
        <v>PP_02</v>
      </c>
      <c r="K8" s="93" t="str">
        <f t="shared" si="8"/>
        <v>PP_02</v>
      </c>
      <c r="L8" s="93" t="str">
        <f t="shared" si="8"/>
        <v>PP_02</v>
      </c>
      <c r="M8" s="93" t="str">
        <f t="shared" si="8"/>
        <v>PP_02</v>
      </c>
      <c r="N8" s="93" t="str">
        <f t="shared" si="8"/>
        <v>PP_02</v>
      </c>
      <c r="O8" s="93" t="str">
        <f t="shared" si="8"/>
        <v>PP_02</v>
      </c>
      <c r="P8" s="93" t="str">
        <f t="shared" si="8"/>
        <v>PP_02</v>
      </c>
    </row>
    <row r="9" spans="1:16" x14ac:dyDescent="0.25">
      <c r="A9" s="67"/>
      <c r="B9" s="67"/>
      <c r="D9" s="93" t="str">
        <f t="shared" si="2"/>
        <v>PP_02</v>
      </c>
      <c r="E9" s="93" t="str">
        <f t="shared" ref="E9:P9" si="9">D9</f>
        <v>PP_02</v>
      </c>
      <c r="F9" s="93" t="str">
        <f t="shared" si="9"/>
        <v>PP_02</v>
      </c>
      <c r="G9" s="93" t="str">
        <f t="shared" si="9"/>
        <v>PP_02</v>
      </c>
      <c r="H9" s="93" t="str">
        <f t="shared" si="9"/>
        <v>PP_02</v>
      </c>
      <c r="I9" s="93" t="str">
        <f t="shared" si="9"/>
        <v>PP_02</v>
      </c>
      <c r="J9" s="93" t="str">
        <f t="shared" si="9"/>
        <v>PP_02</v>
      </c>
      <c r="K9" s="93" t="str">
        <f t="shared" si="9"/>
        <v>PP_02</v>
      </c>
      <c r="L9" s="93" t="str">
        <f t="shared" si="9"/>
        <v>PP_02</v>
      </c>
      <c r="M9" s="93" t="str">
        <f t="shared" si="9"/>
        <v>PP_02</v>
      </c>
      <c r="N9" s="93" t="str">
        <f t="shared" si="9"/>
        <v>PP_02</v>
      </c>
      <c r="O9" s="93" t="str">
        <f t="shared" si="9"/>
        <v>PP_02</v>
      </c>
      <c r="P9" s="93" t="str">
        <f t="shared" si="9"/>
        <v>PP_02</v>
      </c>
    </row>
    <row r="10" spans="1:16" x14ac:dyDescent="0.25">
      <c r="A10" s="67"/>
      <c r="B10" s="67"/>
      <c r="D10" s="93" t="str">
        <f t="shared" si="2"/>
        <v>PP_02</v>
      </c>
      <c r="E10" s="93" t="str">
        <f t="shared" ref="E10:P10" si="10">D10</f>
        <v>PP_02</v>
      </c>
      <c r="F10" s="93" t="str">
        <f t="shared" si="10"/>
        <v>PP_02</v>
      </c>
      <c r="G10" s="93" t="str">
        <f t="shared" si="10"/>
        <v>PP_02</v>
      </c>
      <c r="H10" s="93" t="str">
        <f t="shared" si="10"/>
        <v>PP_02</v>
      </c>
      <c r="I10" s="93" t="str">
        <f t="shared" si="10"/>
        <v>PP_02</v>
      </c>
      <c r="J10" s="93" t="str">
        <f t="shared" si="10"/>
        <v>PP_02</v>
      </c>
      <c r="K10" s="93" t="str">
        <f t="shared" si="10"/>
        <v>PP_02</v>
      </c>
      <c r="L10" s="93" t="str">
        <f t="shared" si="10"/>
        <v>PP_02</v>
      </c>
      <c r="M10" s="93" t="str">
        <f t="shared" si="10"/>
        <v>PP_02</v>
      </c>
      <c r="N10" s="93" t="str">
        <f t="shared" si="10"/>
        <v>PP_02</v>
      </c>
      <c r="O10" s="93" t="str">
        <f t="shared" si="10"/>
        <v>PP_02</v>
      </c>
      <c r="P10" s="93" t="str">
        <f t="shared" si="10"/>
        <v>PP_02</v>
      </c>
    </row>
    <row r="11" spans="1:16" x14ac:dyDescent="0.25">
      <c r="D11" s="93" t="str">
        <f t="shared" si="2"/>
        <v>PP_02</v>
      </c>
      <c r="E11" s="93" t="str">
        <f t="shared" ref="E11:P11" si="11">D11</f>
        <v>PP_02</v>
      </c>
      <c r="F11" s="93" t="str">
        <f t="shared" si="11"/>
        <v>PP_02</v>
      </c>
      <c r="G11" s="93" t="str">
        <f t="shared" si="11"/>
        <v>PP_02</v>
      </c>
      <c r="H11" s="93" t="str">
        <f t="shared" si="11"/>
        <v>PP_02</v>
      </c>
      <c r="I11" s="93" t="str">
        <f t="shared" si="11"/>
        <v>PP_02</v>
      </c>
      <c r="J11" s="93" t="str">
        <f t="shared" si="11"/>
        <v>PP_02</v>
      </c>
      <c r="K11" s="93" t="str">
        <f t="shared" si="11"/>
        <v>PP_02</v>
      </c>
      <c r="L11" s="93" t="str">
        <f t="shared" si="11"/>
        <v>PP_02</v>
      </c>
      <c r="M11" s="93" t="str">
        <f t="shared" si="11"/>
        <v>PP_02</v>
      </c>
      <c r="N11" s="93" t="str">
        <f t="shared" si="11"/>
        <v>PP_02</v>
      </c>
      <c r="O11" s="93" t="str">
        <f t="shared" si="11"/>
        <v>PP_02</v>
      </c>
      <c r="P11" s="93" t="str">
        <f t="shared" si="11"/>
        <v>PP_02</v>
      </c>
    </row>
    <row r="12" spans="1:16" x14ac:dyDescent="0.25">
      <c r="D12" s="93" t="str">
        <f t="shared" si="2"/>
        <v>PP_02</v>
      </c>
      <c r="E12" s="93" t="str">
        <f t="shared" ref="E12:P12" si="12">D12</f>
        <v>PP_02</v>
      </c>
      <c r="F12" s="93" t="str">
        <f t="shared" si="12"/>
        <v>PP_02</v>
      </c>
      <c r="G12" s="93" t="str">
        <f t="shared" si="12"/>
        <v>PP_02</v>
      </c>
      <c r="H12" s="93" t="str">
        <f t="shared" si="12"/>
        <v>PP_02</v>
      </c>
      <c r="I12" s="93" t="str">
        <f t="shared" si="12"/>
        <v>PP_02</v>
      </c>
      <c r="J12" s="93" t="str">
        <f t="shared" si="12"/>
        <v>PP_02</v>
      </c>
      <c r="K12" s="93" t="str">
        <f t="shared" si="12"/>
        <v>PP_02</v>
      </c>
      <c r="L12" s="93" t="str">
        <f t="shared" si="12"/>
        <v>PP_02</v>
      </c>
      <c r="M12" s="93" t="str">
        <f t="shared" si="12"/>
        <v>PP_02</v>
      </c>
      <c r="N12" s="93" t="str">
        <f t="shared" si="12"/>
        <v>PP_02</v>
      </c>
      <c r="O12" s="93" t="str">
        <f t="shared" si="12"/>
        <v>PP_02</v>
      </c>
      <c r="P12" s="93" t="str">
        <f t="shared" si="12"/>
        <v>PP_02</v>
      </c>
    </row>
    <row r="13" spans="1:16" x14ac:dyDescent="0.25">
      <c r="D13" s="93" t="str">
        <f t="shared" si="2"/>
        <v>PP_02</v>
      </c>
      <c r="E13" s="93" t="str">
        <f t="shared" ref="E13:P13" si="13">D13</f>
        <v>PP_02</v>
      </c>
      <c r="F13" s="93" t="str">
        <f t="shared" si="13"/>
        <v>PP_02</v>
      </c>
      <c r="G13" s="93" t="str">
        <f t="shared" si="13"/>
        <v>PP_02</v>
      </c>
      <c r="H13" s="93" t="str">
        <f t="shared" si="13"/>
        <v>PP_02</v>
      </c>
      <c r="I13" s="93" t="str">
        <f t="shared" si="13"/>
        <v>PP_02</v>
      </c>
      <c r="J13" s="93" t="str">
        <f t="shared" si="13"/>
        <v>PP_02</v>
      </c>
      <c r="K13" s="93" t="str">
        <f t="shared" si="13"/>
        <v>PP_02</v>
      </c>
      <c r="L13" s="93" t="str">
        <f t="shared" si="13"/>
        <v>PP_02</v>
      </c>
      <c r="M13" s="93" t="str">
        <f t="shared" si="13"/>
        <v>PP_02</v>
      </c>
      <c r="N13" s="93" t="str">
        <f t="shared" si="13"/>
        <v>PP_02</v>
      </c>
      <c r="O13" s="93" t="str">
        <f t="shared" si="13"/>
        <v>PP_02</v>
      </c>
      <c r="P13" s="93" t="str">
        <f t="shared" si="13"/>
        <v>PP_02</v>
      </c>
    </row>
    <row r="14" spans="1:16" x14ac:dyDescent="0.25">
      <c r="D14" s="93" t="str">
        <f t="shared" si="2"/>
        <v>PP_02</v>
      </c>
      <c r="E14" s="93" t="str">
        <f t="shared" ref="E14:P14" si="14">D14</f>
        <v>PP_02</v>
      </c>
      <c r="F14" s="93" t="str">
        <f t="shared" si="14"/>
        <v>PP_02</v>
      </c>
      <c r="G14" s="93" t="str">
        <f t="shared" si="14"/>
        <v>PP_02</v>
      </c>
      <c r="H14" s="93" t="str">
        <f t="shared" si="14"/>
        <v>PP_02</v>
      </c>
      <c r="I14" s="93" t="str">
        <f t="shared" si="14"/>
        <v>PP_02</v>
      </c>
      <c r="J14" s="93" t="str">
        <f t="shared" si="14"/>
        <v>PP_02</v>
      </c>
      <c r="K14" s="93" t="str">
        <f t="shared" si="14"/>
        <v>PP_02</v>
      </c>
      <c r="L14" s="93" t="str">
        <f t="shared" si="14"/>
        <v>PP_02</v>
      </c>
      <c r="M14" s="93" t="str">
        <f t="shared" si="14"/>
        <v>PP_02</v>
      </c>
      <c r="N14" s="93" t="str">
        <f t="shared" si="14"/>
        <v>PP_02</v>
      </c>
      <c r="O14" s="93" t="str">
        <f t="shared" si="14"/>
        <v>PP_02</v>
      </c>
      <c r="P14" s="93" t="str">
        <f t="shared" si="14"/>
        <v>PP_02</v>
      </c>
    </row>
    <row r="15" spans="1:16" x14ac:dyDescent="0.25">
      <c r="D15" s="93" t="str">
        <f t="shared" si="2"/>
        <v>PP_02</v>
      </c>
      <c r="E15" s="93" t="str">
        <f t="shared" ref="E15:P15" si="15">D15</f>
        <v>PP_02</v>
      </c>
      <c r="F15" s="93" t="str">
        <f t="shared" si="15"/>
        <v>PP_02</v>
      </c>
      <c r="G15" s="93" t="str">
        <f t="shared" si="15"/>
        <v>PP_02</v>
      </c>
      <c r="H15" s="93" t="str">
        <f t="shared" si="15"/>
        <v>PP_02</v>
      </c>
      <c r="I15" s="93" t="str">
        <f t="shared" si="15"/>
        <v>PP_02</v>
      </c>
      <c r="J15" s="93" t="str">
        <f t="shared" si="15"/>
        <v>PP_02</v>
      </c>
      <c r="K15" s="93" t="str">
        <f t="shared" si="15"/>
        <v>PP_02</v>
      </c>
      <c r="L15" s="93" t="str">
        <f t="shared" si="15"/>
        <v>PP_02</v>
      </c>
      <c r="M15" s="93" t="str">
        <f t="shared" si="15"/>
        <v>PP_02</v>
      </c>
      <c r="N15" s="93" t="str">
        <f t="shared" si="15"/>
        <v>PP_02</v>
      </c>
      <c r="O15" s="93" t="str">
        <f t="shared" si="15"/>
        <v>PP_02</v>
      </c>
      <c r="P15" s="93" t="str">
        <f t="shared" si="15"/>
        <v>PP_02</v>
      </c>
    </row>
    <row r="16" spans="1:16" x14ac:dyDescent="0.25">
      <c r="D16" s="93" t="str">
        <f t="shared" si="2"/>
        <v>PP_02</v>
      </c>
      <c r="E16" s="93" t="str">
        <f t="shared" ref="E16:P16" si="16">D16</f>
        <v>PP_02</v>
      </c>
      <c r="F16" s="93" t="str">
        <f t="shared" si="16"/>
        <v>PP_02</v>
      </c>
      <c r="G16" s="93" t="str">
        <f t="shared" si="16"/>
        <v>PP_02</v>
      </c>
      <c r="H16" s="93" t="str">
        <f t="shared" si="16"/>
        <v>PP_02</v>
      </c>
      <c r="I16" s="93" t="str">
        <f t="shared" si="16"/>
        <v>PP_02</v>
      </c>
      <c r="J16" s="93" t="str">
        <f t="shared" si="16"/>
        <v>PP_02</v>
      </c>
      <c r="K16" s="93" t="str">
        <f t="shared" si="16"/>
        <v>PP_02</v>
      </c>
      <c r="L16" s="93" t="str">
        <f t="shared" si="16"/>
        <v>PP_02</v>
      </c>
      <c r="M16" s="93" t="str">
        <f t="shared" si="16"/>
        <v>PP_02</v>
      </c>
      <c r="N16" s="93" t="str">
        <f t="shared" si="16"/>
        <v>PP_02</v>
      </c>
      <c r="O16" s="93" t="str">
        <f t="shared" si="16"/>
        <v>PP_02</v>
      </c>
      <c r="P16" s="93" t="str">
        <f t="shared" si="16"/>
        <v>PP_02</v>
      </c>
    </row>
    <row r="17" spans="4:16" x14ac:dyDescent="0.25">
      <c r="D17" s="93" t="str">
        <f t="shared" si="2"/>
        <v>PP_02</v>
      </c>
      <c r="E17" s="93" t="str">
        <f t="shared" ref="E17:P17" si="17">D17</f>
        <v>PP_02</v>
      </c>
      <c r="F17" s="93" t="str">
        <f t="shared" si="17"/>
        <v>PP_02</v>
      </c>
      <c r="G17" s="93" t="str">
        <f t="shared" si="17"/>
        <v>PP_02</v>
      </c>
      <c r="H17" s="93" t="str">
        <f t="shared" si="17"/>
        <v>PP_02</v>
      </c>
      <c r="I17" s="93" t="str">
        <f t="shared" si="17"/>
        <v>PP_02</v>
      </c>
      <c r="J17" s="93" t="str">
        <f t="shared" si="17"/>
        <v>PP_02</v>
      </c>
      <c r="K17" s="93" t="str">
        <f t="shared" si="17"/>
        <v>PP_02</v>
      </c>
      <c r="L17" s="93" t="str">
        <f t="shared" si="17"/>
        <v>PP_02</v>
      </c>
      <c r="M17" s="93" t="str">
        <f t="shared" si="17"/>
        <v>PP_02</v>
      </c>
      <c r="N17" s="93" t="str">
        <f t="shared" si="17"/>
        <v>PP_02</v>
      </c>
      <c r="O17" s="93" t="str">
        <f t="shared" si="17"/>
        <v>PP_02</v>
      </c>
      <c r="P17" s="93" t="str">
        <f t="shared" si="17"/>
        <v>PP_02</v>
      </c>
    </row>
    <row r="18" spans="4:16" x14ac:dyDescent="0.25">
      <c r="D18" s="93" t="str">
        <f t="shared" si="2"/>
        <v>PP_02</v>
      </c>
      <c r="E18" s="93" t="str">
        <f t="shared" ref="E18:P18" si="18">D18</f>
        <v>PP_02</v>
      </c>
      <c r="F18" s="93" t="str">
        <f t="shared" si="18"/>
        <v>PP_02</v>
      </c>
      <c r="G18" s="93" t="str">
        <f t="shared" si="18"/>
        <v>PP_02</v>
      </c>
      <c r="H18" s="93" t="str">
        <f t="shared" si="18"/>
        <v>PP_02</v>
      </c>
      <c r="I18" s="93" t="str">
        <f t="shared" si="18"/>
        <v>PP_02</v>
      </c>
      <c r="J18" s="93" t="str">
        <f t="shared" si="18"/>
        <v>PP_02</v>
      </c>
      <c r="K18" s="93" t="str">
        <f t="shared" si="18"/>
        <v>PP_02</v>
      </c>
      <c r="L18" s="93" t="str">
        <f t="shared" si="18"/>
        <v>PP_02</v>
      </c>
      <c r="M18" s="93" t="str">
        <f t="shared" si="18"/>
        <v>PP_02</v>
      </c>
      <c r="N18" s="93" t="str">
        <f t="shared" si="18"/>
        <v>PP_02</v>
      </c>
      <c r="O18" s="93" t="str">
        <f t="shared" si="18"/>
        <v>PP_02</v>
      </c>
      <c r="P18" s="93" t="str">
        <f t="shared" si="18"/>
        <v>PP_02</v>
      </c>
    </row>
    <row r="19" spans="4:16" x14ac:dyDescent="0.25">
      <c r="D19" s="93" t="str">
        <f t="shared" si="2"/>
        <v>PP_02</v>
      </c>
      <c r="E19" s="93" t="str">
        <f t="shared" ref="E19:P19" si="19">D19</f>
        <v>PP_02</v>
      </c>
      <c r="F19" s="93" t="str">
        <f t="shared" si="19"/>
        <v>PP_02</v>
      </c>
      <c r="G19" s="93" t="str">
        <f t="shared" si="19"/>
        <v>PP_02</v>
      </c>
      <c r="H19" s="93" t="str">
        <f t="shared" si="19"/>
        <v>PP_02</v>
      </c>
      <c r="I19" s="93" t="str">
        <f t="shared" si="19"/>
        <v>PP_02</v>
      </c>
      <c r="J19" s="93" t="str">
        <f t="shared" si="19"/>
        <v>PP_02</v>
      </c>
      <c r="K19" s="93" t="str">
        <f t="shared" si="19"/>
        <v>PP_02</v>
      </c>
      <c r="L19" s="93" t="str">
        <f t="shared" si="19"/>
        <v>PP_02</v>
      </c>
      <c r="M19" s="93" t="str">
        <f t="shared" si="19"/>
        <v>PP_02</v>
      </c>
      <c r="N19" s="93" t="str">
        <f t="shared" si="19"/>
        <v>PP_02</v>
      </c>
      <c r="O19" s="93" t="str">
        <f t="shared" si="19"/>
        <v>PP_02</v>
      </c>
      <c r="P19" s="93" t="str">
        <f t="shared" si="19"/>
        <v>PP_02</v>
      </c>
    </row>
    <row r="20" spans="4:16" x14ac:dyDescent="0.25">
      <c r="D20" s="93" t="str">
        <f t="shared" si="2"/>
        <v>PP_02</v>
      </c>
      <c r="E20" s="93" t="str">
        <f t="shared" ref="E20:P20" si="20">D20</f>
        <v>PP_02</v>
      </c>
      <c r="F20" s="93" t="str">
        <f t="shared" si="20"/>
        <v>PP_02</v>
      </c>
      <c r="G20" s="93" t="str">
        <f t="shared" si="20"/>
        <v>PP_02</v>
      </c>
      <c r="H20" s="93" t="str">
        <f t="shared" si="20"/>
        <v>PP_02</v>
      </c>
      <c r="I20" s="93" t="str">
        <f t="shared" si="20"/>
        <v>PP_02</v>
      </c>
      <c r="J20" s="93" t="str">
        <f t="shared" si="20"/>
        <v>PP_02</v>
      </c>
      <c r="K20" s="93" t="str">
        <f t="shared" si="20"/>
        <v>PP_02</v>
      </c>
      <c r="L20" s="93" t="str">
        <f t="shared" si="20"/>
        <v>PP_02</v>
      </c>
      <c r="M20" s="93" t="str">
        <f t="shared" si="20"/>
        <v>PP_02</v>
      </c>
      <c r="N20" s="93" t="str">
        <f t="shared" si="20"/>
        <v>PP_02</v>
      </c>
      <c r="O20" s="93" t="str">
        <f t="shared" si="20"/>
        <v>PP_02</v>
      </c>
      <c r="P20" s="93" t="str">
        <f t="shared" si="20"/>
        <v>PP_02</v>
      </c>
    </row>
    <row r="21" spans="4:16" x14ac:dyDescent="0.25">
      <c r="D21" s="93" t="str">
        <f t="shared" si="2"/>
        <v>PP_02</v>
      </c>
      <c r="E21" s="93" t="str">
        <f t="shared" ref="E21:P21" si="21">D21</f>
        <v>PP_02</v>
      </c>
      <c r="F21" s="93" t="str">
        <f t="shared" si="21"/>
        <v>PP_02</v>
      </c>
      <c r="G21" s="93" t="str">
        <f t="shared" si="21"/>
        <v>PP_02</v>
      </c>
      <c r="H21" s="93" t="str">
        <f t="shared" si="21"/>
        <v>PP_02</v>
      </c>
      <c r="I21" s="93" t="str">
        <f t="shared" si="21"/>
        <v>PP_02</v>
      </c>
      <c r="J21" s="93" t="str">
        <f t="shared" si="21"/>
        <v>PP_02</v>
      </c>
      <c r="K21" s="93" t="str">
        <f t="shared" si="21"/>
        <v>PP_02</v>
      </c>
      <c r="L21" s="93" t="str">
        <f t="shared" si="21"/>
        <v>PP_02</v>
      </c>
      <c r="M21" s="93" t="str">
        <f t="shared" si="21"/>
        <v>PP_02</v>
      </c>
      <c r="N21" s="93" t="str">
        <f t="shared" si="21"/>
        <v>PP_02</v>
      </c>
      <c r="O21" s="93" t="str">
        <f t="shared" si="21"/>
        <v>PP_02</v>
      </c>
      <c r="P21" s="93" t="str">
        <f t="shared" si="21"/>
        <v>PP_02</v>
      </c>
    </row>
    <row r="22" spans="4:16" x14ac:dyDescent="0.25">
      <c r="D22" s="93" t="str">
        <f t="shared" si="2"/>
        <v>PP_02</v>
      </c>
      <c r="E22" s="93" t="str">
        <f t="shared" ref="E22:P22" si="22">D22</f>
        <v>PP_02</v>
      </c>
      <c r="F22" s="93" t="str">
        <f t="shared" si="22"/>
        <v>PP_02</v>
      </c>
      <c r="G22" s="93" t="str">
        <f t="shared" si="22"/>
        <v>PP_02</v>
      </c>
      <c r="H22" s="93" t="str">
        <f t="shared" si="22"/>
        <v>PP_02</v>
      </c>
      <c r="I22" s="93" t="str">
        <f t="shared" si="22"/>
        <v>PP_02</v>
      </c>
      <c r="J22" s="93" t="str">
        <f t="shared" si="22"/>
        <v>PP_02</v>
      </c>
      <c r="K22" s="93" t="str">
        <f t="shared" si="22"/>
        <v>PP_02</v>
      </c>
      <c r="L22" s="93" t="str">
        <f t="shared" si="22"/>
        <v>PP_02</v>
      </c>
      <c r="M22" s="93" t="str">
        <f t="shared" si="22"/>
        <v>PP_02</v>
      </c>
      <c r="N22" s="93" t="str">
        <f t="shared" si="22"/>
        <v>PP_02</v>
      </c>
      <c r="O22" s="93" t="str">
        <f t="shared" si="22"/>
        <v>PP_02</v>
      </c>
      <c r="P22" s="93" t="str">
        <f t="shared" si="22"/>
        <v>PP_02</v>
      </c>
    </row>
    <row r="23" spans="4:16" x14ac:dyDescent="0.25">
      <c r="D23" s="93" t="str">
        <f t="shared" si="2"/>
        <v>PP_02</v>
      </c>
      <c r="E23" s="93" t="str">
        <f t="shared" ref="E23:P23" si="23">D23</f>
        <v>PP_02</v>
      </c>
      <c r="F23" s="93" t="str">
        <f t="shared" si="23"/>
        <v>PP_02</v>
      </c>
      <c r="G23" s="93" t="str">
        <f t="shared" si="23"/>
        <v>PP_02</v>
      </c>
      <c r="H23" s="93" t="str">
        <f t="shared" si="23"/>
        <v>PP_02</v>
      </c>
      <c r="I23" s="93" t="str">
        <f t="shared" si="23"/>
        <v>PP_02</v>
      </c>
      <c r="J23" s="93" t="str">
        <f t="shared" si="23"/>
        <v>PP_02</v>
      </c>
      <c r="K23" s="93" t="str">
        <f t="shared" si="23"/>
        <v>PP_02</v>
      </c>
      <c r="L23" s="93" t="str">
        <f t="shared" si="23"/>
        <v>PP_02</v>
      </c>
      <c r="M23" s="93" t="str">
        <f t="shared" si="23"/>
        <v>PP_02</v>
      </c>
      <c r="N23" s="93" t="str">
        <f t="shared" si="23"/>
        <v>PP_02</v>
      </c>
      <c r="O23" s="93" t="str">
        <f t="shared" si="23"/>
        <v>PP_02</v>
      </c>
      <c r="P23" s="93" t="str">
        <f t="shared" si="23"/>
        <v>PP_02</v>
      </c>
    </row>
    <row r="24" spans="4:16" x14ac:dyDescent="0.25">
      <c r="D24" s="93" t="str">
        <f t="shared" si="2"/>
        <v>PP_02</v>
      </c>
      <c r="E24" s="93" t="str">
        <f t="shared" ref="E24:P24" si="24">D24</f>
        <v>PP_02</v>
      </c>
      <c r="F24" s="93" t="str">
        <f t="shared" si="24"/>
        <v>PP_02</v>
      </c>
      <c r="G24" s="93" t="str">
        <f t="shared" si="24"/>
        <v>PP_02</v>
      </c>
      <c r="H24" s="93" t="str">
        <f t="shared" si="24"/>
        <v>PP_02</v>
      </c>
      <c r="I24" s="93" t="str">
        <f t="shared" si="24"/>
        <v>PP_02</v>
      </c>
      <c r="J24" s="93" t="str">
        <f t="shared" si="24"/>
        <v>PP_02</v>
      </c>
      <c r="K24" s="93" t="str">
        <f t="shared" si="24"/>
        <v>PP_02</v>
      </c>
      <c r="L24" s="93" t="str">
        <f t="shared" si="24"/>
        <v>PP_02</v>
      </c>
      <c r="M24" s="93" t="str">
        <f t="shared" si="24"/>
        <v>PP_02</v>
      </c>
      <c r="N24" s="93" t="str">
        <f t="shared" si="24"/>
        <v>PP_02</v>
      </c>
      <c r="O24" s="93" t="str">
        <f t="shared" si="24"/>
        <v>PP_02</v>
      </c>
      <c r="P24" s="93" t="str">
        <f t="shared" si="24"/>
        <v>PP_02</v>
      </c>
    </row>
    <row r="25" spans="4:16" x14ac:dyDescent="0.25">
      <c r="D25" s="93" t="str">
        <f t="shared" si="2"/>
        <v>PP_02</v>
      </c>
      <c r="E25" s="93" t="str">
        <f t="shared" ref="E25:P25" si="25">D25</f>
        <v>PP_02</v>
      </c>
      <c r="F25" s="93" t="str">
        <f t="shared" si="25"/>
        <v>PP_02</v>
      </c>
      <c r="G25" s="93" t="str">
        <f t="shared" si="25"/>
        <v>PP_02</v>
      </c>
      <c r="H25" s="93" t="str">
        <f t="shared" si="25"/>
        <v>PP_02</v>
      </c>
      <c r="I25" s="93" t="str">
        <f t="shared" si="25"/>
        <v>PP_02</v>
      </c>
      <c r="J25" s="93" t="str">
        <f t="shared" si="25"/>
        <v>PP_02</v>
      </c>
      <c r="K25" s="93" t="str">
        <f t="shared" si="25"/>
        <v>PP_02</v>
      </c>
      <c r="L25" s="93" t="str">
        <f t="shared" si="25"/>
        <v>PP_02</v>
      </c>
      <c r="M25" s="93" t="str">
        <f t="shared" si="25"/>
        <v>PP_02</v>
      </c>
      <c r="N25" s="93" t="str">
        <f t="shared" si="25"/>
        <v>PP_02</v>
      </c>
      <c r="O25" s="93" t="str">
        <f t="shared" si="25"/>
        <v>PP_02</v>
      </c>
      <c r="P25" s="93" t="str">
        <f t="shared" si="25"/>
        <v>PP_02</v>
      </c>
    </row>
    <row r="26" spans="4:16" x14ac:dyDescent="0.25">
      <c r="D26" s="93" t="str">
        <f t="shared" si="2"/>
        <v>PP_02</v>
      </c>
      <c r="E26" s="93" t="str">
        <f t="shared" ref="E26:P26" si="26">D26</f>
        <v>PP_02</v>
      </c>
      <c r="F26" s="93" t="str">
        <f t="shared" si="26"/>
        <v>PP_02</v>
      </c>
      <c r="G26" s="93" t="str">
        <f t="shared" si="26"/>
        <v>PP_02</v>
      </c>
      <c r="H26" s="93" t="str">
        <f t="shared" si="26"/>
        <v>PP_02</v>
      </c>
      <c r="I26" s="93" t="str">
        <f t="shared" si="26"/>
        <v>PP_02</v>
      </c>
      <c r="J26" s="93" t="str">
        <f t="shared" si="26"/>
        <v>PP_02</v>
      </c>
      <c r="K26" s="93" t="str">
        <f t="shared" si="26"/>
        <v>PP_02</v>
      </c>
      <c r="L26" s="93" t="str">
        <f t="shared" si="26"/>
        <v>PP_02</v>
      </c>
      <c r="M26" s="93" t="str">
        <f t="shared" si="26"/>
        <v>PP_02</v>
      </c>
      <c r="N26" s="93" t="str">
        <f t="shared" si="26"/>
        <v>PP_02</v>
      </c>
      <c r="O26" s="93" t="str">
        <f t="shared" si="26"/>
        <v>PP_02</v>
      </c>
      <c r="P26" s="93" t="str">
        <f t="shared" si="26"/>
        <v>PP_02</v>
      </c>
    </row>
    <row r="27" spans="4:16" x14ac:dyDescent="0.25">
      <c r="D27" s="93" t="str">
        <f t="shared" si="2"/>
        <v>PP_02</v>
      </c>
      <c r="E27" s="93" t="str">
        <f t="shared" ref="E27:P27" si="27">D27</f>
        <v>PP_02</v>
      </c>
      <c r="F27" s="93" t="str">
        <f t="shared" si="27"/>
        <v>PP_02</v>
      </c>
      <c r="G27" s="93" t="str">
        <f t="shared" si="27"/>
        <v>PP_02</v>
      </c>
      <c r="H27" s="93" t="str">
        <f t="shared" si="27"/>
        <v>PP_02</v>
      </c>
      <c r="I27" s="93" t="str">
        <f t="shared" si="27"/>
        <v>PP_02</v>
      </c>
      <c r="J27" s="93" t="str">
        <f t="shared" si="27"/>
        <v>PP_02</v>
      </c>
      <c r="K27" s="93" t="str">
        <f t="shared" si="27"/>
        <v>PP_02</v>
      </c>
      <c r="L27" s="93" t="str">
        <f t="shared" si="27"/>
        <v>PP_02</v>
      </c>
      <c r="M27" s="93" t="str">
        <f t="shared" si="27"/>
        <v>PP_02</v>
      </c>
      <c r="N27" s="93" t="str">
        <f t="shared" si="27"/>
        <v>PP_02</v>
      </c>
      <c r="O27" s="93" t="str">
        <f t="shared" si="27"/>
        <v>PP_02</v>
      </c>
      <c r="P27" s="93" t="str">
        <f t="shared" si="27"/>
        <v>PP_02</v>
      </c>
    </row>
    <row r="28" spans="4:16" x14ac:dyDescent="0.25">
      <c r="D28" s="93" t="str">
        <f t="shared" si="2"/>
        <v>PP_02</v>
      </c>
      <c r="E28" s="93" t="str">
        <f t="shared" ref="E28:P28" si="28">D28</f>
        <v>PP_02</v>
      </c>
      <c r="F28" s="93" t="str">
        <f t="shared" si="28"/>
        <v>PP_02</v>
      </c>
      <c r="G28" s="93" t="str">
        <f t="shared" si="28"/>
        <v>PP_02</v>
      </c>
      <c r="H28" s="93" t="str">
        <f t="shared" si="28"/>
        <v>PP_02</v>
      </c>
      <c r="I28" s="93" t="str">
        <f t="shared" si="28"/>
        <v>PP_02</v>
      </c>
      <c r="J28" s="93" t="str">
        <f t="shared" si="28"/>
        <v>PP_02</v>
      </c>
      <c r="K28" s="93" t="str">
        <f t="shared" si="28"/>
        <v>PP_02</v>
      </c>
      <c r="L28" s="93" t="str">
        <f t="shared" si="28"/>
        <v>PP_02</v>
      </c>
      <c r="M28" s="93" t="str">
        <f t="shared" si="28"/>
        <v>PP_02</v>
      </c>
      <c r="N28" s="93" t="str">
        <f t="shared" si="28"/>
        <v>PP_02</v>
      </c>
      <c r="O28" s="93" t="str">
        <f t="shared" si="28"/>
        <v>PP_02</v>
      </c>
      <c r="P28" s="93" t="str">
        <f t="shared" si="28"/>
        <v>PP_02</v>
      </c>
    </row>
    <row r="29" spans="4:16" x14ac:dyDescent="0.25">
      <c r="D29" s="93" t="str">
        <f t="shared" si="2"/>
        <v>PP_02</v>
      </c>
      <c r="E29" s="93" t="str">
        <f t="shared" ref="E29:P29" si="29">D29</f>
        <v>PP_02</v>
      </c>
      <c r="F29" s="93" t="str">
        <f t="shared" si="29"/>
        <v>PP_02</v>
      </c>
      <c r="G29" s="93" t="str">
        <f t="shared" si="29"/>
        <v>PP_02</v>
      </c>
      <c r="H29" s="93" t="str">
        <f t="shared" si="29"/>
        <v>PP_02</v>
      </c>
      <c r="I29" s="93" t="str">
        <f t="shared" si="29"/>
        <v>PP_02</v>
      </c>
      <c r="J29" s="93" t="str">
        <f t="shared" si="29"/>
        <v>PP_02</v>
      </c>
      <c r="K29" s="93" t="str">
        <f t="shared" si="29"/>
        <v>PP_02</v>
      </c>
      <c r="L29" s="93" t="str">
        <f t="shared" si="29"/>
        <v>PP_02</v>
      </c>
      <c r="M29" s="93" t="str">
        <f t="shared" si="29"/>
        <v>PP_02</v>
      </c>
      <c r="N29" s="93" t="str">
        <f t="shared" si="29"/>
        <v>PP_02</v>
      </c>
      <c r="O29" s="93" t="str">
        <f t="shared" si="29"/>
        <v>PP_02</v>
      </c>
      <c r="P29" s="93" t="str">
        <f t="shared" si="29"/>
        <v>PP_02</v>
      </c>
    </row>
    <row r="30" spans="4:16" x14ac:dyDescent="0.25">
      <c r="D30" s="93" t="str">
        <f t="shared" si="2"/>
        <v>PP_02</v>
      </c>
      <c r="E30" s="93" t="str">
        <f t="shared" ref="E30:P30" si="30">D30</f>
        <v>PP_02</v>
      </c>
      <c r="F30" s="93" t="str">
        <f t="shared" si="30"/>
        <v>PP_02</v>
      </c>
      <c r="G30" s="93" t="str">
        <f t="shared" si="30"/>
        <v>PP_02</v>
      </c>
      <c r="H30" s="93" t="str">
        <f t="shared" si="30"/>
        <v>PP_02</v>
      </c>
      <c r="I30" s="93" t="str">
        <f t="shared" si="30"/>
        <v>PP_02</v>
      </c>
      <c r="J30" s="93" t="str">
        <f t="shared" si="30"/>
        <v>PP_02</v>
      </c>
      <c r="K30" s="93" t="str">
        <f t="shared" si="30"/>
        <v>PP_02</v>
      </c>
      <c r="L30" s="93" t="str">
        <f t="shared" si="30"/>
        <v>PP_02</v>
      </c>
      <c r="M30" s="93" t="str">
        <f t="shared" si="30"/>
        <v>PP_02</v>
      </c>
      <c r="N30" s="93" t="str">
        <f t="shared" si="30"/>
        <v>PP_02</v>
      </c>
      <c r="O30" s="93" t="str">
        <f t="shared" si="30"/>
        <v>PP_02</v>
      </c>
      <c r="P30" s="93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s="118" t="s">
        <v>158</v>
      </c>
      <c r="E1" s="118" t="str">
        <f>D1</f>
        <v>PP_03</v>
      </c>
      <c r="F1" s="118" t="str">
        <f t="shared" ref="F1:P1" si="0">E1</f>
        <v>PP_03</v>
      </c>
      <c r="G1" s="118" t="str">
        <f t="shared" si="0"/>
        <v>PP_03</v>
      </c>
      <c r="H1" s="118" t="str">
        <f t="shared" si="0"/>
        <v>PP_03</v>
      </c>
      <c r="I1" s="118" t="str">
        <f t="shared" si="0"/>
        <v>PP_03</v>
      </c>
      <c r="J1" s="118" t="str">
        <f t="shared" si="0"/>
        <v>PP_03</v>
      </c>
      <c r="K1" s="118" t="str">
        <f t="shared" si="0"/>
        <v>PP_03</v>
      </c>
      <c r="L1" s="118" t="str">
        <f t="shared" si="0"/>
        <v>PP_03</v>
      </c>
      <c r="M1" s="118" t="str">
        <f t="shared" si="0"/>
        <v>PP_03</v>
      </c>
      <c r="N1" s="118" t="str">
        <f t="shared" si="0"/>
        <v>PP_03</v>
      </c>
      <c r="O1" s="118" t="str">
        <f t="shared" si="0"/>
        <v>PP_03</v>
      </c>
      <c r="P1" s="118" t="str">
        <f t="shared" si="0"/>
        <v>PP_03</v>
      </c>
    </row>
    <row r="2" spans="1:16" ht="15.75" thickBot="1" x14ac:dyDescent="0.3">
      <c r="A2" s="116" t="s">
        <v>152</v>
      </c>
      <c r="B2" s="117" t="s">
        <v>241</v>
      </c>
      <c r="D2" s="118" t="str">
        <f>D1</f>
        <v>PP_03</v>
      </c>
      <c r="E2" s="118" t="str">
        <f t="shared" ref="E2:P2" si="1">D2</f>
        <v>PP_03</v>
      </c>
      <c r="F2" s="118" t="str">
        <f t="shared" si="1"/>
        <v>PP_03</v>
      </c>
      <c r="G2" s="118" t="str">
        <f t="shared" si="1"/>
        <v>PP_03</v>
      </c>
      <c r="H2" s="118" t="str">
        <f t="shared" si="1"/>
        <v>PP_03</v>
      </c>
      <c r="I2" s="118" t="str">
        <f t="shared" si="1"/>
        <v>PP_03</v>
      </c>
      <c r="J2" s="118" t="str">
        <f t="shared" si="1"/>
        <v>PP_03</v>
      </c>
      <c r="K2" s="118" t="str">
        <f t="shared" si="1"/>
        <v>PP_03</v>
      </c>
      <c r="L2" s="118" t="str">
        <f t="shared" si="1"/>
        <v>PP_03</v>
      </c>
      <c r="M2" s="118" t="str">
        <f t="shared" si="1"/>
        <v>PP_03</v>
      </c>
      <c r="N2" s="118" t="str">
        <f t="shared" si="1"/>
        <v>PP_03</v>
      </c>
      <c r="O2" s="118" t="str">
        <f t="shared" si="1"/>
        <v>PP_03</v>
      </c>
      <c r="P2" s="118" t="str">
        <f t="shared" si="1"/>
        <v>PP_03</v>
      </c>
    </row>
    <row r="3" spans="1:16" x14ac:dyDescent="0.25">
      <c r="A3" s="80"/>
      <c r="B3" s="81"/>
      <c r="D3" s="118" t="str">
        <f t="shared" ref="D3:D30" si="2">D2</f>
        <v>PP_03</v>
      </c>
      <c r="E3" s="118" t="str">
        <f t="shared" ref="E3:P3" si="3">D3</f>
        <v>PP_03</v>
      </c>
      <c r="F3" s="118" t="str">
        <f t="shared" si="3"/>
        <v>PP_03</v>
      </c>
      <c r="G3" s="118" t="str">
        <f t="shared" si="3"/>
        <v>PP_03</v>
      </c>
      <c r="H3" s="118" t="str">
        <f t="shared" si="3"/>
        <v>PP_03</v>
      </c>
      <c r="I3" s="118" t="str">
        <f t="shared" si="3"/>
        <v>PP_03</v>
      </c>
      <c r="J3" s="118" t="str">
        <f t="shared" si="3"/>
        <v>PP_03</v>
      </c>
      <c r="K3" s="118" t="str">
        <f t="shared" si="3"/>
        <v>PP_03</v>
      </c>
      <c r="L3" s="118" t="str">
        <f t="shared" si="3"/>
        <v>PP_03</v>
      </c>
      <c r="M3" s="118" t="str">
        <f t="shared" si="3"/>
        <v>PP_03</v>
      </c>
      <c r="N3" s="118" t="str">
        <f t="shared" si="3"/>
        <v>PP_03</v>
      </c>
      <c r="O3" s="118" t="str">
        <f t="shared" si="3"/>
        <v>PP_03</v>
      </c>
      <c r="P3" s="118" t="str">
        <f t="shared" si="3"/>
        <v>PP_03</v>
      </c>
    </row>
    <row r="4" spans="1:16" x14ac:dyDescent="0.25">
      <c r="A4" s="82"/>
      <c r="B4" s="83"/>
      <c r="D4" s="118" t="str">
        <f t="shared" si="2"/>
        <v>PP_03</v>
      </c>
      <c r="E4" s="118" t="str">
        <f t="shared" ref="E4:P4" si="4">D4</f>
        <v>PP_03</v>
      </c>
      <c r="F4" s="118" t="str">
        <f t="shared" si="4"/>
        <v>PP_03</v>
      </c>
      <c r="G4" s="118" t="str">
        <f t="shared" si="4"/>
        <v>PP_03</v>
      </c>
      <c r="H4" s="118" t="str">
        <f t="shared" si="4"/>
        <v>PP_03</v>
      </c>
      <c r="I4" s="118" t="str">
        <f t="shared" si="4"/>
        <v>PP_03</v>
      </c>
      <c r="J4" s="118" t="str">
        <f t="shared" si="4"/>
        <v>PP_03</v>
      </c>
      <c r="K4" s="118" t="str">
        <f t="shared" si="4"/>
        <v>PP_03</v>
      </c>
      <c r="L4" s="118" t="str">
        <f t="shared" si="4"/>
        <v>PP_03</v>
      </c>
      <c r="M4" s="118" t="str">
        <f t="shared" si="4"/>
        <v>PP_03</v>
      </c>
      <c r="N4" s="118" t="str">
        <f t="shared" si="4"/>
        <v>PP_03</v>
      </c>
      <c r="O4" s="118" t="str">
        <f t="shared" si="4"/>
        <v>PP_03</v>
      </c>
      <c r="P4" s="118" t="str">
        <f t="shared" si="4"/>
        <v>PP_03</v>
      </c>
    </row>
    <row r="5" spans="1:16" x14ac:dyDescent="0.25">
      <c r="A5" s="80"/>
      <c r="B5" s="81"/>
      <c r="D5" s="118" t="str">
        <f t="shared" si="2"/>
        <v>PP_03</v>
      </c>
      <c r="E5" s="118" t="str">
        <f t="shared" ref="E5:P5" si="5">D5</f>
        <v>PP_03</v>
      </c>
      <c r="F5" s="118" t="str">
        <f t="shared" si="5"/>
        <v>PP_03</v>
      </c>
      <c r="G5" s="118" t="str">
        <f t="shared" si="5"/>
        <v>PP_03</v>
      </c>
      <c r="H5" s="118" t="str">
        <f t="shared" si="5"/>
        <v>PP_03</v>
      </c>
      <c r="I5" s="118" t="str">
        <f t="shared" si="5"/>
        <v>PP_03</v>
      </c>
      <c r="J5" s="118" t="str">
        <f t="shared" si="5"/>
        <v>PP_03</v>
      </c>
      <c r="K5" s="118" t="str">
        <f t="shared" si="5"/>
        <v>PP_03</v>
      </c>
      <c r="L5" s="118" t="str">
        <f t="shared" si="5"/>
        <v>PP_03</v>
      </c>
      <c r="M5" s="118" t="str">
        <f t="shared" si="5"/>
        <v>PP_03</v>
      </c>
      <c r="N5" s="118" t="str">
        <f t="shared" si="5"/>
        <v>PP_03</v>
      </c>
      <c r="O5" s="118" t="str">
        <f t="shared" si="5"/>
        <v>PP_03</v>
      </c>
      <c r="P5" s="118" t="str">
        <f t="shared" si="5"/>
        <v>PP_03</v>
      </c>
    </row>
    <row r="6" spans="1:16" x14ac:dyDescent="0.25">
      <c r="A6" s="80"/>
      <c r="B6" s="81"/>
      <c r="D6" s="118" t="str">
        <f t="shared" si="2"/>
        <v>PP_03</v>
      </c>
      <c r="E6" s="118" t="str">
        <f t="shared" ref="E6:P6" si="6">D6</f>
        <v>PP_03</v>
      </c>
      <c r="F6" s="118" t="str">
        <f t="shared" si="6"/>
        <v>PP_03</v>
      </c>
      <c r="G6" s="118" t="str">
        <f t="shared" si="6"/>
        <v>PP_03</v>
      </c>
      <c r="H6" s="118" t="str">
        <f t="shared" si="6"/>
        <v>PP_03</v>
      </c>
      <c r="I6" s="118" t="str">
        <f t="shared" si="6"/>
        <v>PP_03</v>
      </c>
      <c r="J6" s="118" t="str">
        <f t="shared" si="6"/>
        <v>PP_03</v>
      </c>
      <c r="K6" s="118" t="str">
        <f t="shared" si="6"/>
        <v>PP_03</v>
      </c>
      <c r="L6" s="118" t="str">
        <f t="shared" si="6"/>
        <v>PP_03</v>
      </c>
      <c r="M6" s="118" t="str">
        <f t="shared" si="6"/>
        <v>PP_03</v>
      </c>
      <c r="N6" s="118" t="str">
        <f t="shared" si="6"/>
        <v>PP_03</v>
      </c>
      <c r="O6" s="118" t="str">
        <f t="shared" si="6"/>
        <v>PP_03</v>
      </c>
      <c r="P6" s="118" t="str">
        <f t="shared" si="6"/>
        <v>PP_03</v>
      </c>
    </row>
    <row r="7" spans="1:16" x14ac:dyDescent="0.25">
      <c r="A7" s="68"/>
      <c r="B7" s="68"/>
      <c r="D7" s="118" t="str">
        <f t="shared" si="2"/>
        <v>PP_03</v>
      </c>
      <c r="E7" s="118" t="str">
        <f t="shared" ref="E7:P7" si="7">D7</f>
        <v>PP_03</v>
      </c>
      <c r="F7" s="118" t="str">
        <f t="shared" si="7"/>
        <v>PP_03</v>
      </c>
      <c r="G7" s="118" t="str">
        <f t="shared" si="7"/>
        <v>PP_03</v>
      </c>
      <c r="H7" s="118" t="str">
        <f t="shared" si="7"/>
        <v>PP_03</v>
      </c>
      <c r="I7" s="118" t="str">
        <f t="shared" si="7"/>
        <v>PP_03</v>
      </c>
      <c r="J7" s="118" t="str">
        <f t="shared" si="7"/>
        <v>PP_03</v>
      </c>
      <c r="K7" s="118" t="str">
        <f t="shared" si="7"/>
        <v>PP_03</v>
      </c>
      <c r="L7" s="118" t="str">
        <f t="shared" si="7"/>
        <v>PP_03</v>
      </c>
      <c r="M7" s="118" t="str">
        <f t="shared" si="7"/>
        <v>PP_03</v>
      </c>
      <c r="N7" s="118" t="str">
        <f t="shared" si="7"/>
        <v>PP_03</v>
      </c>
      <c r="O7" s="118" t="str">
        <f t="shared" si="7"/>
        <v>PP_03</v>
      </c>
      <c r="P7" s="118" t="str">
        <f t="shared" si="7"/>
        <v>PP_03</v>
      </c>
    </row>
    <row r="8" spans="1:16" x14ac:dyDescent="0.25">
      <c r="A8" s="67"/>
      <c r="B8" s="67"/>
      <c r="D8" s="118" t="str">
        <f t="shared" si="2"/>
        <v>PP_03</v>
      </c>
      <c r="E8" s="118" t="str">
        <f t="shared" ref="E8:P8" si="8">D8</f>
        <v>PP_03</v>
      </c>
      <c r="F8" s="118" t="str">
        <f t="shared" si="8"/>
        <v>PP_03</v>
      </c>
      <c r="G8" s="118" t="str">
        <f t="shared" si="8"/>
        <v>PP_03</v>
      </c>
      <c r="H8" s="118" t="str">
        <f t="shared" si="8"/>
        <v>PP_03</v>
      </c>
      <c r="I8" s="118" t="str">
        <f t="shared" si="8"/>
        <v>PP_03</v>
      </c>
      <c r="J8" s="118" t="str">
        <f t="shared" si="8"/>
        <v>PP_03</v>
      </c>
      <c r="K8" s="118" t="str">
        <f t="shared" si="8"/>
        <v>PP_03</v>
      </c>
      <c r="L8" s="118" t="str">
        <f t="shared" si="8"/>
        <v>PP_03</v>
      </c>
      <c r="M8" s="118" t="str">
        <f t="shared" si="8"/>
        <v>PP_03</v>
      </c>
      <c r="N8" s="118" t="str">
        <f t="shared" si="8"/>
        <v>PP_03</v>
      </c>
      <c r="O8" s="118" t="str">
        <f t="shared" si="8"/>
        <v>PP_03</v>
      </c>
      <c r="P8" s="118" t="str">
        <f t="shared" si="8"/>
        <v>PP_03</v>
      </c>
    </row>
    <row r="9" spans="1:16" x14ac:dyDescent="0.25">
      <c r="A9" s="67"/>
      <c r="B9" s="67"/>
      <c r="D9" s="118" t="str">
        <f t="shared" si="2"/>
        <v>PP_03</v>
      </c>
      <c r="E9" s="118" t="str">
        <f t="shared" ref="E9:P9" si="9">D9</f>
        <v>PP_03</v>
      </c>
      <c r="F9" s="118" t="str">
        <f t="shared" si="9"/>
        <v>PP_03</v>
      </c>
      <c r="G9" s="118" t="str">
        <f t="shared" si="9"/>
        <v>PP_03</v>
      </c>
      <c r="H9" s="118" t="str">
        <f t="shared" si="9"/>
        <v>PP_03</v>
      </c>
      <c r="I9" s="118" t="str">
        <f t="shared" si="9"/>
        <v>PP_03</v>
      </c>
      <c r="J9" s="118" t="str">
        <f t="shared" si="9"/>
        <v>PP_03</v>
      </c>
      <c r="K9" s="118" t="str">
        <f t="shared" si="9"/>
        <v>PP_03</v>
      </c>
      <c r="L9" s="118" t="str">
        <f t="shared" si="9"/>
        <v>PP_03</v>
      </c>
      <c r="M9" s="118" t="str">
        <f t="shared" si="9"/>
        <v>PP_03</v>
      </c>
      <c r="N9" s="118" t="str">
        <f t="shared" si="9"/>
        <v>PP_03</v>
      </c>
      <c r="O9" s="118" t="str">
        <f t="shared" si="9"/>
        <v>PP_03</v>
      </c>
      <c r="P9" s="118" t="str">
        <f t="shared" si="9"/>
        <v>PP_03</v>
      </c>
    </row>
    <row r="10" spans="1:16" x14ac:dyDescent="0.25">
      <c r="A10" s="67"/>
      <c r="B10" s="67"/>
      <c r="D10" s="118" t="str">
        <f t="shared" si="2"/>
        <v>PP_03</v>
      </c>
      <c r="E10" s="118" t="str">
        <f t="shared" ref="E10:P10" si="10">D10</f>
        <v>PP_03</v>
      </c>
      <c r="F10" s="118" t="str">
        <f t="shared" si="10"/>
        <v>PP_03</v>
      </c>
      <c r="G10" s="118" t="str">
        <f t="shared" si="10"/>
        <v>PP_03</v>
      </c>
      <c r="H10" s="118" t="str">
        <f t="shared" si="10"/>
        <v>PP_03</v>
      </c>
      <c r="I10" s="118" t="str">
        <f t="shared" si="10"/>
        <v>PP_03</v>
      </c>
      <c r="J10" s="118" t="str">
        <f t="shared" si="10"/>
        <v>PP_03</v>
      </c>
      <c r="K10" s="118" t="str">
        <f t="shared" si="10"/>
        <v>PP_03</v>
      </c>
      <c r="L10" s="118" t="str">
        <f t="shared" si="10"/>
        <v>PP_03</v>
      </c>
      <c r="M10" s="118" t="str">
        <f t="shared" si="10"/>
        <v>PP_03</v>
      </c>
      <c r="N10" s="118" t="str">
        <f t="shared" si="10"/>
        <v>PP_03</v>
      </c>
      <c r="O10" s="118" t="str">
        <f t="shared" si="10"/>
        <v>PP_03</v>
      </c>
      <c r="P10" s="118" t="str">
        <f t="shared" si="10"/>
        <v>PP_03</v>
      </c>
    </row>
    <row r="11" spans="1:16" x14ac:dyDescent="0.25">
      <c r="D11" s="118" t="str">
        <f t="shared" si="2"/>
        <v>PP_03</v>
      </c>
      <c r="E11" s="118" t="str">
        <f t="shared" ref="E11:P11" si="11">D11</f>
        <v>PP_03</v>
      </c>
      <c r="F11" s="118" t="str">
        <f t="shared" si="11"/>
        <v>PP_03</v>
      </c>
      <c r="G11" s="118" t="str">
        <f t="shared" si="11"/>
        <v>PP_03</v>
      </c>
      <c r="H11" s="118" t="str">
        <f t="shared" si="11"/>
        <v>PP_03</v>
      </c>
      <c r="I11" s="118" t="str">
        <f t="shared" si="11"/>
        <v>PP_03</v>
      </c>
      <c r="J11" s="118" t="str">
        <f t="shared" si="11"/>
        <v>PP_03</v>
      </c>
      <c r="K11" s="118" t="str">
        <f t="shared" si="11"/>
        <v>PP_03</v>
      </c>
      <c r="L11" s="118" t="str">
        <f t="shared" si="11"/>
        <v>PP_03</v>
      </c>
      <c r="M11" s="118" t="str">
        <f t="shared" si="11"/>
        <v>PP_03</v>
      </c>
      <c r="N11" s="118" t="str">
        <f t="shared" si="11"/>
        <v>PP_03</v>
      </c>
      <c r="O11" s="118" t="str">
        <f t="shared" si="11"/>
        <v>PP_03</v>
      </c>
      <c r="P11" s="118" t="str">
        <f t="shared" si="11"/>
        <v>PP_03</v>
      </c>
    </row>
    <row r="12" spans="1:16" x14ac:dyDescent="0.25">
      <c r="D12" s="118" t="str">
        <f t="shared" si="2"/>
        <v>PP_03</v>
      </c>
      <c r="E12" s="118" t="str">
        <f t="shared" ref="E12:P12" si="12">D12</f>
        <v>PP_03</v>
      </c>
      <c r="F12" s="118" t="str">
        <f t="shared" si="12"/>
        <v>PP_03</v>
      </c>
      <c r="G12" s="118" t="str">
        <f t="shared" si="12"/>
        <v>PP_03</v>
      </c>
      <c r="H12" s="118" t="str">
        <f t="shared" si="12"/>
        <v>PP_03</v>
      </c>
      <c r="I12" s="118" t="str">
        <f t="shared" si="12"/>
        <v>PP_03</v>
      </c>
      <c r="J12" s="118" t="str">
        <f t="shared" si="12"/>
        <v>PP_03</v>
      </c>
      <c r="K12" s="118" t="str">
        <f t="shared" si="12"/>
        <v>PP_03</v>
      </c>
      <c r="L12" s="118" t="str">
        <f t="shared" si="12"/>
        <v>PP_03</v>
      </c>
      <c r="M12" s="118" t="str">
        <f t="shared" si="12"/>
        <v>PP_03</v>
      </c>
      <c r="N12" s="118" t="str">
        <f t="shared" si="12"/>
        <v>PP_03</v>
      </c>
      <c r="O12" s="118" t="str">
        <f t="shared" si="12"/>
        <v>PP_03</v>
      </c>
      <c r="P12" s="118" t="str">
        <f t="shared" si="12"/>
        <v>PP_03</v>
      </c>
    </row>
    <row r="13" spans="1:16" x14ac:dyDescent="0.25">
      <c r="D13" s="118" t="str">
        <f t="shared" si="2"/>
        <v>PP_03</v>
      </c>
      <c r="E13" s="118" t="str">
        <f t="shared" ref="E13:P13" si="13">D13</f>
        <v>PP_03</v>
      </c>
      <c r="F13" s="118" t="str">
        <f t="shared" si="13"/>
        <v>PP_03</v>
      </c>
      <c r="G13" s="118" t="str">
        <f t="shared" si="13"/>
        <v>PP_03</v>
      </c>
      <c r="H13" s="118" t="str">
        <f t="shared" si="13"/>
        <v>PP_03</v>
      </c>
      <c r="I13" s="118" t="str">
        <f t="shared" si="13"/>
        <v>PP_03</v>
      </c>
      <c r="J13" s="118" t="str">
        <f t="shared" si="13"/>
        <v>PP_03</v>
      </c>
      <c r="K13" s="118" t="str">
        <f t="shared" si="13"/>
        <v>PP_03</v>
      </c>
      <c r="L13" s="118" t="str">
        <f t="shared" si="13"/>
        <v>PP_03</v>
      </c>
      <c r="M13" s="118" t="str">
        <f t="shared" si="13"/>
        <v>PP_03</v>
      </c>
      <c r="N13" s="118" t="str">
        <f t="shared" si="13"/>
        <v>PP_03</v>
      </c>
      <c r="O13" s="118" t="str">
        <f t="shared" si="13"/>
        <v>PP_03</v>
      </c>
      <c r="P13" s="118" t="str">
        <f t="shared" si="13"/>
        <v>PP_03</v>
      </c>
    </row>
    <row r="14" spans="1:16" x14ac:dyDescent="0.25">
      <c r="D14" s="118" t="str">
        <f t="shared" si="2"/>
        <v>PP_03</v>
      </c>
      <c r="E14" s="118" t="str">
        <f t="shared" ref="E14:P14" si="14">D14</f>
        <v>PP_03</v>
      </c>
      <c r="F14" s="118" t="str">
        <f t="shared" si="14"/>
        <v>PP_03</v>
      </c>
      <c r="G14" s="118" t="str">
        <f t="shared" si="14"/>
        <v>PP_03</v>
      </c>
      <c r="H14" s="118" t="str">
        <f t="shared" si="14"/>
        <v>PP_03</v>
      </c>
      <c r="I14" s="118" t="str">
        <f t="shared" si="14"/>
        <v>PP_03</v>
      </c>
      <c r="J14" s="118" t="str">
        <f t="shared" si="14"/>
        <v>PP_03</v>
      </c>
      <c r="K14" s="118" t="str">
        <f t="shared" si="14"/>
        <v>PP_03</v>
      </c>
      <c r="L14" s="118" t="str">
        <f t="shared" si="14"/>
        <v>PP_03</v>
      </c>
      <c r="M14" s="118" t="str">
        <f t="shared" si="14"/>
        <v>PP_03</v>
      </c>
      <c r="N14" s="118" t="str">
        <f t="shared" si="14"/>
        <v>PP_03</v>
      </c>
      <c r="O14" s="118" t="str">
        <f t="shared" si="14"/>
        <v>PP_03</v>
      </c>
      <c r="P14" s="118" t="str">
        <f t="shared" si="14"/>
        <v>PP_03</v>
      </c>
    </row>
    <row r="15" spans="1:16" x14ac:dyDescent="0.25">
      <c r="D15" s="118" t="str">
        <f t="shared" si="2"/>
        <v>PP_03</v>
      </c>
      <c r="E15" s="118" t="str">
        <f t="shared" ref="E15:P15" si="15">D15</f>
        <v>PP_03</v>
      </c>
      <c r="F15" s="118" t="str">
        <f t="shared" si="15"/>
        <v>PP_03</v>
      </c>
      <c r="G15" s="118" t="str">
        <f t="shared" si="15"/>
        <v>PP_03</v>
      </c>
      <c r="H15" s="118" t="str">
        <f t="shared" si="15"/>
        <v>PP_03</v>
      </c>
      <c r="I15" s="118" t="str">
        <f t="shared" si="15"/>
        <v>PP_03</v>
      </c>
      <c r="J15" s="118" t="str">
        <f t="shared" si="15"/>
        <v>PP_03</v>
      </c>
      <c r="K15" s="118" t="str">
        <f t="shared" si="15"/>
        <v>PP_03</v>
      </c>
      <c r="L15" s="118" t="str">
        <f t="shared" si="15"/>
        <v>PP_03</v>
      </c>
      <c r="M15" s="118" t="str">
        <f t="shared" si="15"/>
        <v>PP_03</v>
      </c>
      <c r="N15" s="118" t="str">
        <f t="shared" si="15"/>
        <v>PP_03</v>
      </c>
      <c r="O15" s="118" t="str">
        <f t="shared" si="15"/>
        <v>PP_03</v>
      </c>
      <c r="P15" s="118" t="str">
        <f t="shared" si="15"/>
        <v>PP_03</v>
      </c>
    </row>
    <row r="16" spans="1:16" x14ac:dyDescent="0.25">
      <c r="D16" s="118" t="str">
        <f t="shared" si="2"/>
        <v>PP_03</v>
      </c>
      <c r="E16" s="118" t="str">
        <f t="shared" ref="E16:P16" si="16">D16</f>
        <v>PP_03</v>
      </c>
      <c r="F16" s="118" t="str">
        <f t="shared" si="16"/>
        <v>PP_03</v>
      </c>
      <c r="G16" s="118" t="str">
        <f t="shared" si="16"/>
        <v>PP_03</v>
      </c>
      <c r="H16" s="118" t="str">
        <f t="shared" si="16"/>
        <v>PP_03</v>
      </c>
      <c r="I16" s="118" t="str">
        <f t="shared" si="16"/>
        <v>PP_03</v>
      </c>
      <c r="J16" s="118" t="str">
        <f t="shared" si="16"/>
        <v>PP_03</v>
      </c>
      <c r="K16" s="118" t="str">
        <f t="shared" si="16"/>
        <v>PP_03</v>
      </c>
      <c r="L16" s="118" t="str">
        <f t="shared" si="16"/>
        <v>PP_03</v>
      </c>
      <c r="M16" s="118" t="str">
        <f t="shared" si="16"/>
        <v>PP_03</v>
      </c>
      <c r="N16" s="118" t="str">
        <f t="shared" si="16"/>
        <v>PP_03</v>
      </c>
      <c r="O16" s="118" t="str">
        <f t="shared" si="16"/>
        <v>PP_03</v>
      </c>
      <c r="P16" s="118" t="str">
        <f t="shared" si="16"/>
        <v>PP_03</v>
      </c>
    </row>
    <row r="17" spans="4:16" x14ac:dyDescent="0.25">
      <c r="D17" s="118" t="str">
        <f t="shared" si="2"/>
        <v>PP_03</v>
      </c>
      <c r="E17" s="118" t="str">
        <f t="shared" ref="E17:P17" si="17">D17</f>
        <v>PP_03</v>
      </c>
      <c r="F17" s="118" t="str">
        <f t="shared" si="17"/>
        <v>PP_03</v>
      </c>
      <c r="G17" s="118" t="str">
        <f t="shared" si="17"/>
        <v>PP_03</v>
      </c>
      <c r="H17" s="118" t="str">
        <f t="shared" si="17"/>
        <v>PP_03</v>
      </c>
      <c r="I17" s="118" t="str">
        <f t="shared" si="17"/>
        <v>PP_03</v>
      </c>
      <c r="J17" s="118" t="str">
        <f t="shared" si="17"/>
        <v>PP_03</v>
      </c>
      <c r="K17" s="118" t="str">
        <f t="shared" si="17"/>
        <v>PP_03</v>
      </c>
      <c r="L17" s="118" t="str">
        <f t="shared" si="17"/>
        <v>PP_03</v>
      </c>
      <c r="M17" s="118" t="str">
        <f t="shared" si="17"/>
        <v>PP_03</v>
      </c>
      <c r="N17" s="118" t="str">
        <f t="shared" si="17"/>
        <v>PP_03</v>
      </c>
      <c r="O17" s="118" t="str">
        <f t="shared" si="17"/>
        <v>PP_03</v>
      </c>
      <c r="P17" s="118" t="str">
        <f t="shared" si="17"/>
        <v>PP_03</v>
      </c>
    </row>
    <row r="18" spans="4:16" x14ac:dyDescent="0.25">
      <c r="D18" s="118" t="str">
        <f t="shared" si="2"/>
        <v>PP_03</v>
      </c>
      <c r="E18" s="118" t="str">
        <f t="shared" ref="E18:P18" si="18">D18</f>
        <v>PP_03</v>
      </c>
      <c r="F18" s="118" t="str">
        <f t="shared" si="18"/>
        <v>PP_03</v>
      </c>
      <c r="G18" s="118" t="str">
        <f t="shared" si="18"/>
        <v>PP_03</v>
      </c>
      <c r="H18" s="118" t="str">
        <f t="shared" si="18"/>
        <v>PP_03</v>
      </c>
      <c r="I18" s="118" t="str">
        <f t="shared" si="18"/>
        <v>PP_03</v>
      </c>
      <c r="J18" s="118" t="str">
        <f t="shared" si="18"/>
        <v>PP_03</v>
      </c>
      <c r="K18" s="118" t="str">
        <f t="shared" si="18"/>
        <v>PP_03</v>
      </c>
      <c r="L18" s="118" t="str">
        <f t="shared" si="18"/>
        <v>PP_03</v>
      </c>
      <c r="M18" s="118" t="str">
        <f t="shared" si="18"/>
        <v>PP_03</v>
      </c>
      <c r="N18" s="118" t="str">
        <f t="shared" si="18"/>
        <v>PP_03</v>
      </c>
      <c r="O18" s="118" t="str">
        <f t="shared" si="18"/>
        <v>PP_03</v>
      </c>
      <c r="P18" s="118" t="str">
        <f t="shared" si="18"/>
        <v>PP_03</v>
      </c>
    </row>
    <row r="19" spans="4:16" x14ac:dyDescent="0.25">
      <c r="D19" s="118" t="str">
        <f t="shared" si="2"/>
        <v>PP_03</v>
      </c>
      <c r="E19" s="118" t="str">
        <f t="shared" ref="E19:P19" si="19">D19</f>
        <v>PP_03</v>
      </c>
      <c r="F19" s="118" t="str">
        <f t="shared" si="19"/>
        <v>PP_03</v>
      </c>
      <c r="G19" s="118" t="str">
        <f t="shared" si="19"/>
        <v>PP_03</v>
      </c>
      <c r="H19" s="118" t="str">
        <f t="shared" si="19"/>
        <v>PP_03</v>
      </c>
      <c r="I19" s="118" t="str">
        <f t="shared" si="19"/>
        <v>PP_03</v>
      </c>
      <c r="J19" s="118" t="str">
        <f t="shared" si="19"/>
        <v>PP_03</v>
      </c>
      <c r="K19" s="118" t="str">
        <f t="shared" si="19"/>
        <v>PP_03</v>
      </c>
      <c r="L19" s="118" t="str">
        <f t="shared" si="19"/>
        <v>PP_03</v>
      </c>
      <c r="M19" s="118" t="str">
        <f t="shared" si="19"/>
        <v>PP_03</v>
      </c>
      <c r="N19" s="118" t="str">
        <f t="shared" si="19"/>
        <v>PP_03</v>
      </c>
      <c r="O19" s="118" t="str">
        <f t="shared" si="19"/>
        <v>PP_03</v>
      </c>
      <c r="P19" s="118" t="str">
        <f t="shared" si="19"/>
        <v>PP_03</v>
      </c>
    </row>
    <row r="20" spans="4:16" x14ac:dyDescent="0.25">
      <c r="D20" s="118" t="str">
        <f t="shared" si="2"/>
        <v>PP_03</v>
      </c>
      <c r="E20" s="118" t="str">
        <f t="shared" ref="E20:P20" si="20">D20</f>
        <v>PP_03</v>
      </c>
      <c r="F20" s="118" t="str">
        <f t="shared" si="20"/>
        <v>PP_03</v>
      </c>
      <c r="G20" s="118" t="str">
        <f t="shared" si="20"/>
        <v>PP_03</v>
      </c>
      <c r="H20" s="118" t="str">
        <f t="shared" si="20"/>
        <v>PP_03</v>
      </c>
      <c r="I20" s="118" t="str">
        <f t="shared" si="20"/>
        <v>PP_03</v>
      </c>
      <c r="J20" s="118" t="str">
        <f t="shared" si="20"/>
        <v>PP_03</v>
      </c>
      <c r="K20" s="118" t="str">
        <f t="shared" si="20"/>
        <v>PP_03</v>
      </c>
      <c r="L20" s="118" t="str">
        <f t="shared" si="20"/>
        <v>PP_03</v>
      </c>
      <c r="M20" s="118" t="str">
        <f t="shared" si="20"/>
        <v>PP_03</v>
      </c>
      <c r="N20" s="118" t="str">
        <f t="shared" si="20"/>
        <v>PP_03</v>
      </c>
      <c r="O20" s="118" t="str">
        <f t="shared" si="20"/>
        <v>PP_03</v>
      </c>
      <c r="P20" s="118" t="str">
        <f t="shared" si="20"/>
        <v>PP_03</v>
      </c>
    </row>
    <row r="21" spans="4:16" x14ac:dyDescent="0.25">
      <c r="D21" s="118" t="str">
        <f t="shared" si="2"/>
        <v>PP_03</v>
      </c>
      <c r="E21" s="118" t="str">
        <f t="shared" ref="E21:P21" si="21">D21</f>
        <v>PP_03</v>
      </c>
      <c r="F21" s="118" t="str">
        <f t="shared" si="21"/>
        <v>PP_03</v>
      </c>
      <c r="G21" s="118" t="str">
        <f t="shared" si="21"/>
        <v>PP_03</v>
      </c>
      <c r="H21" s="118" t="str">
        <f t="shared" si="21"/>
        <v>PP_03</v>
      </c>
      <c r="I21" s="118" t="str">
        <f t="shared" si="21"/>
        <v>PP_03</v>
      </c>
      <c r="J21" s="118" t="str">
        <f t="shared" si="21"/>
        <v>PP_03</v>
      </c>
      <c r="K21" s="118" t="str">
        <f t="shared" si="21"/>
        <v>PP_03</v>
      </c>
      <c r="L21" s="118" t="str">
        <f t="shared" si="21"/>
        <v>PP_03</v>
      </c>
      <c r="M21" s="118" t="str">
        <f t="shared" si="21"/>
        <v>PP_03</v>
      </c>
      <c r="N21" s="118" t="str">
        <f t="shared" si="21"/>
        <v>PP_03</v>
      </c>
      <c r="O21" s="118" t="str">
        <f t="shared" si="21"/>
        <v>PP_03</v>
      </c>
      <c r="P21" s="118" t="str">
        <f t="shared" si="21"/>
        <v>PP_03</v>
      </c>
    </row>
    <row r="22" spans="4:16" x14ac:dyDescent="0.25">
      <c r="D22" s="118" t="str">
        <f t="shared" si="2"/>
        <v>PP_03</v>
      </c>
      <c r="E22" s="118" t="str">
        <f t="shared" ref="E22:P22" si="22">D22</f>
        <v>PP_03</v>
      </c>
      <c r="F22" s="118" t="str">
        <f t="shared" si="22"/>
        <v>PP_03</v>
      </c>
      <c r="G22" s="118" t="str">
        <f t="shared" si="22"/>
        <v>PP_03</v>
      </c>
      <c r="H22" s="118" t="str">
        <f t="shared" si="22"/>
        <v>PP_03</v>
      </c>
      <c r="I22" s="118" t="str">
        <f t="shared" si="22"/>
        <v>PP_03</v>
      </c>
      <c r="J22" s="118" t="str">
        <f t="shared" si="22"/>
        <v>PP_03</v>
      </c>
      <c r="K22" s="118" t="str">
        <f t="shared" si="22"/>
        <v>PP_03</v>
      </c>
      <c r="L22" s="118" t="str">
        <f t="shared" si="22"/>
        <v>PP_03</v>
      </c>
      <c r="M22" s="118" t="str">
        <f t="shared" si="22"/>
        <v>PP_03</v>
      </c>
      <c r="N22" s="118" t="str">
        <f t="shared" si="22"/>
        <v>PP_03</v>
      </c>
      <c r="O22" s="118" t="str">
        <f t="shared" si="22"/>
        <v>PP_03</v>
      </c>
      <c r="P22" s="118" t="str">
        <f t="shared" si="22"/>
        <v>PP_03</v>
      </c>
    </row>
    <row r="23" spans="4:16" x14ac:dyDescent="0.25">
      <c r="D23" s="118" t="str">
        <f t="shared" si="2"/>
        <v>PP_03</v>
      </c>
      <c r="E23" s="118" t="str">
        <f t="shared" ref="E23:P23" si="23">D23</f>
        <v>PP_03</v>
      </c>
      <c r="F23" s="118" t="str">
        <f t="shared" si="23"/>
        <v>PP_03</v>
      </c>
      <c r="G23" s="118" t="str">
        <f t="shared" si="23"/>
        <v>PP_03</v>
      </c>
      <c r="H23" s="118" t="str">
        <f t="shared" si="23"/>
        <v>PP_03</v>
      </c>
      <c r="I23" s="118" t="str">
        <f t="shared" si="23"/>
        <v>PP_03</v>
      </c>
      <c r="J23" s="118" t="str">
        <f t="shared" si="23"/>
        <v>PP_03</v>
      </c>
      <c r="K23" s="118" t="str">
        <f t="shared" si="23"/>
        <v>PP_03</v>
      </c>
      <c r="L23" s="118" t="str">
        <f t="shared" si="23"/>
        <v>PP_03</v>
      </c>
      <c r="M23" s="118" t="str">
        <f t="shared" si="23"/>
        <v>PP_03</v>
      </c>
      <c r="N23" s="118" t="str">
        <f t="shared" si="23"/>
        <v>PP_03</v>
      </c>
      <c r="O23" s="118" t="str">
        <f t="shared" si="23"/>
        <v>PP_03</v>
      </c>
      <c r="P23" s="118" t="str">
        <f t="shared" si="23"/>
        <v>PP_03</v>
      </c>
    </row>
    <row r="24" spans="4:16" x14ac:dyDescent="0.25">
      <c r="D24" s="118" t="str">
        <f t="shared" si="2"/>
        <v>PP_03</v>
      </c>
      <c r="E24" s="118" t="str">
        <f t="shared" ref="E24:P24" si="24">D24</f>
        <v>PP_03</v>
      </c>
      <c r="F24" s="118" t="str">
        <f t="shared" si="24"/>
        <v>PP_03</v>
      </c>
      <c r="G24" s="118" t="str">
        <f t="shared" si="24"/>
        <v>PP_03</v>
      </c>
      <c r="H24" s="118" t="str">
        <f t="shared" si="24"/>
        <v>PP_03</v>
      </c>
      <c r="I24" s="118" t="str">
        <f t="shared" si="24"/>
        <v>PP_03</v>
      </c>
      <c r="J24" s="118" t="str">
        <f t="shared" si="24"/>
        <v>PP_03</v>
      </c>
      <c r="K24" s="118" t="str">
        <f t="shared" si="24"/>
        <v>PP_03</v>
      </c>
      <c r="L24" s="118" t="str">
        <f t="shared" si="24"/>
        <v>PP_03</v>
      </c>
      <c r="M24" s="118" t="str">
        <f t="shared" si="24"/>
        <v>PP_03</v>
      </c>
      <c r="N24" s="118" t="str">
        <f t="shared" si="24"/>
        <v>PP_03</v>
      </c>
      <c r="O24" s="118" t="str">
        <f t="shared" si="24"/>
        <v>PP_03</v>
      </c>
      <c r="P24" s="118" t="str">
        <f t="shared" si="24"/>
        <v>PP_03</v>
      </c>
    </row>
    <row r="25" spans="4:16" x14ac:dyDescent="0.25">
      <c r="D25" s="118" t="str">
        <f t="shared" si="2"/>
        <v>PP_03</v>
      </c>
      <c r="E25" s="118" t="str">
        <f t="shared" ref="E25:P25" si="25">D25</f>
        <v>PP_03</v>
      </c>
      <c r="F25" s="118" t="str">
        <f t="shared" si="25"/>
        <v>PP_03</v>
      </c>
      <c r="G25" s="118" t="str">
        <f t="shared" si="25"/>
        <v>PP_03</v>
      </c>
      <c r="H25" s="118" t="str">
        <f t="shared" si="25"/>
        <v>PP_03</v>
      </c>
      <c r="I25" s="118" t="str">
        <f t="shared" si="25"/>
        <v>PP_03</v>
      </c>
      <c r="J25" s="118" t="str">
        <f t="shared" si="25"/>
        <v>PP_03</v>
      </c>
      <c r="K25" s="118" t="str">
        <f t="shared" si="25"/>
        <v>PP_03</v>
      </c>
      <c r="L25" s="118" t="str">
        <f t="shared" si="25"/>
        <v>PP_03</v>
      </c>
      <c r="M25" s="118" t="str">
        <f t="shared" si="25"/>
        <v>PP_03</v>
      </c>
      <c r="N25" s="118" t="str">
        <f t="shared" si="25"/>
        <v>PP_03</v>
      </c>
      <c r="O25" s="118" t="str">
        <f t="shared" si="25"/>
        <v>PP_03</v>
      </c>
      <c r="P25" s="118" t="str">
        <f t="shared" si="25"/>
        <v>PP_03</v>
      </c>
    </row>
    <row r="26" spans="4:16" x14ac:dyDescent="0.25">
      <c r="D26" s="118" t="str">
        <f t="shared" si="2"/>
        <v>PP_03</v>
      </c>
      <c r="E26" s="118" t="str">
        <f t="shared" ref="E26:P26" si="26">D26</f>
        <v>PP_03</v>
      </c>
      <c r="F26" s="118" t="str">
        <f t="shared" si="26"/>
        <v>PP_03</v>
      </c>
      <c r="G26" s="118" t="str">
        <f t="shared" si="26"/>
        <v>PP_03</v>
      </c>
      <c r="H26" s="118" t="str">
        <f t="shared" si="26"/>
        <v>PP_03</v>
      </c>
      <c r="I26" s="118" t="str">
        <f t="shared" si="26"/>
        <v>PP_03</v>
      </c>
      <c r="J26" s="118" t="str">
        <f t="shared" si="26"/>
        <v>PP_03</v>
      </c>
      <c r="K26" s="118" t="str">
        <f t="shared" si="26"/>
        <v>PP_03</v>
      </c>
      <c r="L26" s="118" t="str">
        <f t="shared" si="26"/>
        <v>PP_03</v>
      </c>
      <c r="M26" s="118" t="str">
        <f t="shared" si="26"/>
        <v>PP_03</v>
      </c>
      <c r="N26" s="118" t="str">
        <f t="shared" si="26"/>
        <v>PP_03</v>
      </c>
      <c r="O26" s="118" t="str">
        <f t="shared" si="26"/>
        <v>PP_03</v>
      </c>
      <c r="P26" s="118" t="str">
        <f t="shared" si="26"/>
        <v>PP_03</v>
      </c>
    </row>
    <row r="27" spans="4:16" x14ac:dyDescent="0.25">
      <c r="D27" s="118" t="str">
        <f t="shared" si="2"/>
        <v>PP_03</v>
      </c>
      <c r="E27" s="118" t="str">
        <f t="shared" ref="E27:P27" si="27">D27</f>
        <v>PP_03</v>
      </c>
      <c r="F27" s="118" t="str">
        <f t="shared" si="27"/>
        <v>PP_03</v>
      </c>
      <c r="G27" s="118" t="str">
        <f t="shared" si="27"/>
        <v>PP_03</v>
      </c>
      <c r="H27" s="118" t="str">
        <f t="shared" si="27"/>
        <v>PP_03</v>
      </c>
      <c r="I27" s="118" t="str">
        <f t="shared" si="27"/>
        <v>PP_03</v>
      </c>
      <c r="J27" s="118" t="str">
        <f t="shared" si="27"/>
        <v>PP_03</v>
      </c>
      <c r="K27" s="118" t="str">
        <f t="shared" si="27"/>
        <v>PP_03</v>
      </c>
      <c r="L27" s="118" t="str">
        <f t="shared" si="27"/>
        <v>PP_03</v>
      </c>
      <c r="M27" s="118" t="str">
        <f t="shared" si="27"/>
        <v>PP_03</v>
      </c>
      <c r="N27" s="118" t="str">
        <f t="shared" si="27"/>
        <v>PP_03</v>
      </c>
      <c r="O27" s="118" t="str">
        <f t="shared" si="27"/>
        <v>PP_03</v>
      </c>
      <c r="P27" s="118" t="str">
        <f t="shared" si="27"/>
        <v>PP_03</v>
      </c>
    </row>
    <row r="28" spans="4:16" x14ac:dyDescent="0.25">
      <c r="D28" s="118" t="str">
        <f t="shared" si="2"/>
        <v>PP_03</v>
      </c>
      <c r="E28" s="118" t="str">
        <f t="shared" ref="E28:P28" si="28">D28</f>
        <v>PP_03</v>
      </c>
      <c r="F28" s="118" t="str">
        <f t="shared" si="28"/>
        <v>PP_03</v>
      </c>
      <c r="G28" s="118" t="str">
        <f t="shared" si="28"/>
        <v>PP_03</v>
      </c>
      <c r="H28" s="118" t="str">
        <f t="shared" si="28"/>
        <v>PP_03</v>
      </c>
      <c r="I28" s="118" t="str">
        <f t="shared" si="28"/>
        <v>PP_03</v>
      </c>
      <c r="J28" s="118" t="str">
        <f t="shared" si="28"/>
        <v>PP_03</v>
      </c>
      <c r="K28" s="118" t="str">
        <f t="shared" si="28"/>
        <v>PP_03</v>
      </c>
      <c r="L28" s="118" t="str">
        <f t="shared" si="28"/>
        <v>PP_03</v>
      </c>
      <c r="M28" s="118" t="str">
        <f t="shared" si="28"/>
        <v>PP_03</v>
      </c>
      <c r="N28" s="118" t="str">
        <f t="shared" si="28"/>
        <v>PP_03</v>
      </c>
      <c r="O28" s="118" t="str">
        <f t="shared" si="28"/>
        <v>PP_03</v>
      </c>
      <c r="P28" s="118" t="str">
        <f t="shared" si="28"/>
        <v>PP_03</v>
      </c>
    </row>
    <row r="29" spans="4:16" x14ac:dyDescent="0.25">
      <c r="D29" s="118" t="str">
        <f t="shared" si="2"/>
        <v>PP_03</v>
      </c>
      <c r="E29" s="118" t="str">
        <f t="shared" ref="E29:P29" si="29">D29</f>
        <v>PP_03</v>
      </c>
      <c r="F29" s="118" t="str">
        <f t="shared" si="29"/>
        <v>PP_03</v>
      </c>
      <c r="G29" s="118" t="str">
        <f t="shared" si="29"/>
        <v>PP_03</v>
      </c>
      <c r="H29" s="118" t="str">
        <f t="shared" si="29"/>
        <v>PP_03</v>
      </c>
      <c r="I29" s="118" t="str">
        <f t="shared" si="29"/>
        <v>PP_03</v>
      </c>
      <c r="J29" s="118" t="str">
        <f t="shared" si="29"/>
        <v>PP_03</v>
      </c>
      <c r="K29" s="118" t="str">
        <f t="shared" si="29"/>
        <v>PP_03</v>
      </c>
      <c r="L29" s="118" t="str">
        <f t="shared" si="29"/>
        <v>PP_03</v>
      </c>
      <c r="M29" s="118" t="str">
        <f t="shared" si="29"/>
        <v>PP_03</v>
      </c>
      <c r="N29" s="118" t="str">
        <f t="shared" si="29"/>
        <v>PP_03</v>
      </c>
      <c r="O29" s="118" t="str">
        <f t="shared" si="29"/>
        <v>PP_03</v>
      </c>
      <c r="P29" s="118" t="str">
        <f t="shared" si="29"/>
        <v>PP_03</v>
      </c>
    </row>
    <row r="30" spans="4:16" x14ac:dyDescent="0.25">
      <c r="D30" s="118" t="str">
        <f t="shared" si="2"/>
        <v>PP_03</v>
      </c>
      <c r="E30" s="118" t="str">
        <f t="shared" ref="E30:P30" si="30">D30</f>
        <v>PP_03</v>
      </c>
      <c r="F30" s="118" t="str">
        <f t="shared" si="30"/>
        <v>PP_03</v>
      </c>
      <c r="G30" s="118" t="str">
        <f t="shared" si="30"/>
        <v>PP_03</v>
      </c>
      <c r="H30" s="118" t="str">
        <f t="shared" si="30"/>
        <v>PP_03</v>
      </c>
      <c r="I30" s="118" t="str">
        <f t="shared" si="30"/>
        <v>PP_03</v>
      </c>
      <c r="J30" s="118" t="str">
        <f t="shared" si="30"/>
        <v>PP_03</v>
      </c>
      <c r="K30" s="118" t="str">
        <f t="shared" si="30"/>
        <v>PP_03</v>
      </c>
      <c r="L30" s="118" t="str">
        <f t="shared" si="30"/>
        <v>PP_03</v>
      </c>
      <c r="M30" s="118" t="str">
        <f t="shared" si="30"/>
        <v>PP_03</v>
      </c>
      <c r="N30" s="118" t="str">
        <f t="shared" si="30"/>
        <v>PP_03</v>
      </c>
      <c r="O30" s="118" t="str">
        <f t="shared" si="30"/>
        <v>PP_03</v>
      </c>
      <c r="P30" s="118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s="119" t="s">
        <v>159</v>
      </c>
      <c r="E1" s="119" t="str">
        <f>D1</f>
        <v>PP_04</v>
      </c>
      <c r="F1" s="119" t="str">
        <f t="shared" ref="F1:P1" si="0">E1</f>
        <v>PP_04</v>
      </c>
      <c r="G1" s="119" t="str">
        <f t="shared" si="0"/>
        <v>PP_04</v>
      </c>
      <c r="H1" s="119" t="str">
        <f t="shared" si="0"/>
        <v>PP_04</v>
      </c>
      <c r="I1" s="119" t="str">
        <f t="shared" si="0"/>
        <v>PP_04</v>
      </c>
      <c r="J1" s="119" t="str">
        <f t="shared" si="0"/>
        <v>PP_04</v>
      </c>
      <c r="K1" s="119" t="str">
        <f t="shared" si="0"/>
        <v>PP_04</v>
      </c>
      <c r="L1" s="119" t="str">
        <f t="shared" si="0"/>
        <v>PP_04</v>
      </c>
      <c r="M1" s="119" t="str">
        <f t="shared" si="0"/>
        <v>PP_04</v>
      </c>
      <c r="N1" s="119" t="str">
        <f t="shared" si="0"/>
        <v>PP_04</v>
      </c>
      <c r="O1" s="119" t="str">
        <f t="shared" si="0"/>
        <v>PP_04</v>
      </c>
      <c r="P1" s="119" t="str">
        <f t="shared" si="0"/>
        <v>PP_04</v>
      </c>
    </row>
    <row r="2" spans="1:16" ht="15.75" thickBot="1" x14ac:dyDescent="0.3">
      <c r="A2" s="116" t="s">
        <v>152</v>
      </c>
      <c r="B2" s="117" t="s">
        <v>234</v>
      </c>
      <c r="D2" s="119" t="str">
        <f>D1</f>
        <v>PP_04</v>
      </c>
      <c r="E2" s="119" t="str">
        <f t="shared" ref="E2:P2" si="1">D2</f>
        <v>PP_04</v>
      </c>
      <c r="F2" s="119" t="str">
        <f t="shared" si="1"/>
        <v>PP_04</v>
      </c>
      <c r="G2" s="119" t="str">
        <f t="shared" si="1"/>
        <v>PP_04</v>
      </c>
      <c r="H2" s="119" t="str">
        <f t="shared" si="1"/>
        <v>PP_04</v>
      </c>
      <c r="I2" s="119" t="str">
        <f t="shared" si="1"/>
        <v>PP_04</v>
      </c>
      <c r="J2" s="119" t="str">
        <f t="shared" si="1"/>
        <v>PP_04</v>
      </c>
      <c r="K2" s="119" t="str">
        <f t="shared" si="1"/>
        <v>PP_04</v>
      </c>
      <c r="L2" s="119" t="str">
        <f t="shared" si="1"/>
        <v>PP_04</v>
      </c>
      <c r="M2" s="119" t="str">
        <f t="shared" si="1"/>
        <v>PP_04</v>
      </c>
      <c r="N2" s="119" t="str">
        <f t="shared" si="1"/>
        <v>PP_04</v>
      </c>
      <c r="O2" s="119" t="str">
        <f t="shared" si="1"/>
        <v>PP_04</v>
      </c>
      <c r="P2" s="119" t="str">
        <f t="shared" si="1"/>
        <v>PP_04</v>
      </c>
    </row>
    <row r="3" spans="1:16" x14ac:dyDescent="0.25">
      <c r="A3" s="80"/>
      <c r="B3" s="81"/>
      <c r="D3" s="119" t="str">
        <f t="shared" ref="D3:D30" si="2">D2</f>
        <v>PP_04</v>
      </c>
      <c r="E3" s="119" t="str">
        <f t="shared" ref="E3:P3" si="3">D3</f>
        <v>PP_04</v>
      </c>
      <c r="F3" s="119" t="str">
        <f t="shared" si="3"/>
        <v>PP_04</v>
      </c>
      <c r="G3" s="119" t="str">
        <f t="shared" si="3"/>
        <v>PP_04</v>
      </c>
      <c r="H3" s="119" t="str">
        <f t="shared" si="3"/>
        <v>PP_04</v>
      </c>
      <c r="I3" s="119" t="str">
        <f t="shared" si="3"/>
        <v>PP_04</v>
      </c>
      <c r="J3" s="119" t="str">
        <f t="shared" si="3"/>
        <v>PP_04</v>
      </c>
      <c r="K3" s="119" t="str">
        <f t="shared" si="3"/>
        <v>PP_04</v>
      </c>
      <c r="L3" s="119" t="str">
        <f t="shared" si="3"/>
        <v>PP_04</v>
      </c>
      <c r="M3" s="119" t="str">
        <f t="shared" si="3"/>
        <v>PP_04</v>
      </c>
      <c r="N3" s="119" t="str">
        <f t="shared" si="3"/>
        <v>PP_04</v>
      </c>
      <c r="O3" s="119" t="str">
        <f t="shared" si="3"/>
        <v>PP_04</v>
      </c>
      <c r="P3" s="119" t="str">
        <f t="shared" si="3"/>
        <v>PP_04</v>
      </c>
    </row>
    <row r="4" spans="1:16" x14ac:dyDescent="0.25">
      <c r="A4" s="82"/>
      <c r="B4" s="83"/>
      <c r="D4" s="119" t="str">
        <f t="shared" si="2"/>
        <v>PP_04</v>
      </c>
      <c r="E4" s="119" t="str">
        <f t="shared" ref="E4:P4" si="4">D4</f>
        <v>PP_04</v>
      </c>
      <c r="F4" s="119" t="str">
        <f t="shared" si="4"/>
        <v>PP_04</v>
      </c>
      <c r="G4" s="119" t="str">
        <f t="shared" si="4"/>
        <v>PP_04</v>
      </c>
      <c r="H4" s="119" t="str">
        <f t="shared" si="4"/>
        <v>PP_04</v>
      </c>
      <c r="I4" s="119" t="str">
        <f t="shared" si="4"/>
        <v>PP_04</v>
      </c>
      <c r="J4" s="119" t="str">
        <f t="shared" si="4"/>
        <v>PP_04</v>
      </c>
      <c r="K4" s="119" t="str">
        <f t="shared" si="4"/>
        <v>PP_04</v>
      </c>
      <c r="L4" s="119" t="str">
        <f t="shared" si="4"/>
        <v>PP_04</v>
      </c>
      <c r="M4" s="119" t="str">
        <f t="shared" si="4"/>
        <v>PP_04</v>
      </c>
      <c r="N4" s="119" t="str">
        <f t="shared" si="4"/>
        <v>PP_04</v>
      </c>
      <c r="O4" s="119" t="str">
        <f t="shared" si="4"/>
        <v>PP_04</v>
      </c>
      <c r="P4" s="119" t="str">
        <f t="shared" si="4"/>
        <v>PP_04</v>
      </c>
    </row>
    <row r="5" spans="1:16" x14ac:dyDescent="0.25">
      <c r="A5" s="80"/>
      <c r="B5" s="81"/>
      <c r="D5" s="119" t="str">
        <f t="shared" si="2"/>
        <v>PP_04</v>
      </c>
      <c r="E5" s="119" t="str">
        <f t="shared" ref="E5:P5" si="5">D5</f>
        <v>PP_04</v>
      </c>
      <c r="F5" s="119" t="str">
        <f t="shared" si="5"/>
        <v>PP_04</v>
      </c>
      <c r="G5" s="119" t="str">
        <f t="shared" si="5"/>
        <v>PP_04</v>
      </c>
      <c r="H5" s="119" t="str">
        <f t="shared" si="5"/>
        <v>PP_04</v>
      </c>
      <c r="I5" s="119" t="str">
        <f t="shared" si="5"/>
        <v>PP_04</v>
      </c>
      <c r="J5" s="119" t="str">
        <f t="shared" si="5"/>
        <v>PP_04</v>
      </c>
      <c r="K5" s="119" t="str">
        <f t="shared" si="5"/>
        <v>PP_04</v>
      </c>
      <c r="L5" s="119" t="str">
        <f t="shared" si="5"/>
        <v>PP_04</v>
      </c>
      <c r="M5" s="119" t="str">
        <f t="shared" si="5"/>
        <v>PP_04</v>
      </c>
      <c r="N5" s="119" t="str">
        <f t="shared" si="5"/>
        <v>PP_04</v>
      </c>
      <c r="O5" s="119" t="str">
        <f t="shared" si="5"/>
        <v>PP_04</v>
      </c>
      <c r="P5" s="119" t="str">
        <f t="shared" si="5"/>
        <v>PP_04</v>
      </c>
    </row>
    <row r="6" spans="1:16" x14ac:dyDescent="0.25">
      <c r="A6" s="80"/>
      <c r="B6" s="81"/>
      <c r="D6" s="119" t="str">
        <f t="shared" si="2"/>
        <v>PP_04</v>
      </c>
      <c r="E6" s="119" t="str">
        <f t="shared" ref="E6:P6" si="6">D6</f>
        <v>PP_04</v>
      </c>
      <c r="F6" s="119" t="str">
        <f t="shared" si="6"/>
        <v>PP_04</v>
      </c>
      <c r="G6" s="119" t="str">
        <f t="shared" si="6"/>
        <v>PP_04</v>
      </c>
      <c r="H6" s="119" t="str">
        <f t="shared" si="6"/>
        <v>PP_04</v>
      </c>
      <c r="I6" s="119" t="str">
        <f t="shared" si="6"/>
        <v>PP_04</v>
      </c>
      <c r="J6" s="119" t="str">
        <f t="shared" si="6"/>
        <v>PP_04</v>
      </c>
      <c r="K6" s="119" t="str">
        <f t="shared" si="6"/>
        <v>PP_04</v>
      </c>
      <c r="L6" s="119" t="str">
        <f t="shared" si="6"/>
        <v>PP_04</v>
      </c>
      <c r="M6" s="119" t="str">
        <f t="shared" si="6"/>
        <v>PP_04</v>
      </c>
      <c r="N6" s="119" t="str">
        <f t="shared" si="6"/>
        <v>PP_04</v>
      </c>
      <c r="O6" s="119" t="str">
        <f t="shared" si="6"/>
        <v>PP_04</v>
      </c>
      <c r="P6" s="119" t="str">
        <f t="shared" si="6"/>
        <v>PP_04</v>
      </c>
    </row>
    <row r="7" spans="1:16" x14ac:dyDescent="0.25">
      <c r="A7" s="68"/>
      <c r="B7" s="68"/>
      <c r="D7" s="119" t="str">
        <f t="shared" si="2"/>
        <v>PP_04</v>
      </c>
      <c r="E7" s="119" t="str">
        <f t="shared" ref="E7:P7" si="7">D7</f>
        <v>PP_04</v>
      </c>
      <c r="F7" s="119" t="str">
        <f t="shared" si="7"/>
        <v>PP_04</v>
      </c>
      <c r="G7" s="119" t="str">
        <f t="shared" si="7"/>
        <v>PP_04</v>
      </c>
      <c r="H7" s="119" t="str">
        <f t="shared" si="7"/>
        <v>PP_04</v>
      </c>
      <c r="I7" s="119" t="str">
        <f t="shared" si="7"/>
        <v>PP_04</v>
      </c>
      <c r="J7" s="119" t="str">
        <f t="shared" si="7"/>
        <v>PP_04</v>
      </c>
      <c r="K7" s="119" t="str">
        <f t="shared" si="7"/>
        <v>PP_04</v>
      </c>
      <c r="L7" s="119" t="str">
        <f t="shared" si="7"/>
        <v>PP_04</v>
      </c>
      <c r="M7" s="119" t="str">
        <f t="shared" si="7"/>
        <v>PP_04</v>
      </c>
      <c r="N7" s="119" t="str">
        <f t="shared" si="7"/>
        <v>PP_04</v>
      </c>
      <c r="O7" s="119" t="str">
        <f t="shared" si="7"/>
        <v>PP_04</v>
      </c>
      <c r="P7" s="119" t="str">
        <f t="shared" si="7"/>
        <v>PP_04</v>
      </c>
    </row>
    <row r="8" spans="1:16" x14ac:dyDescent="0.25">
      <c r="A8" s="67"/>
      <c r="B8" s="67"/>
      <c r="D8" s="119" t="str">
        <f t="shared" si="2"/>
        <v>PP_04</v>
      </c>
      <c r="E8" s="119" t="str">
        <f t="shared" ref="E8:P8" si="8">D8</f>
        <v>PP_04</v>
      </c>
      <c r="F8" s="119" t="str">
        <f t="shared" si="8"/>
        <v>PP_04</v>
      </c>
      <c r="G8" s="119" t="str">
        <f t="shared" si="8"/>
        <v>PP_04</v>
      </c>
      <c r="H8" s="119" t="str">
        <f t="shared" si="8"/>
        <v>PP_04</v>
      </c>
      <c r="I8" s="119" t="str">
        <f t="shared" si="8"/>
        <v>PP_04</v>
      </c>
      <c r="J8" s="119" t="str">
        <f t="shared" si="8"/>
        <v>PP_04</v>
      </c>
      <c r="K8" s="119" t="str">
        <f t="shared" si="8"/>
        <v>PP_04</v>
      </c>
      <c r="L8" s="119" t="str">
        <f t="shared" si="8"/>
        <v>PP_04</v>
      </c>
      <c r="M8" s="119" t="str">
        <f t="shared" si="8"/>
        <v>PP_04</v>
      </c>
      <c r="N8" s="119" t="str">
        <f t="shared" si="8"/>
        <v>PP_04</v>
      </c>
      <c r="O8" s="119" t="str">
        <f t="shared" si="8"/>
        <v>PP_04</v>
      </c>
      <c r="P8" s="119" t="str">
        <f t="shared" si="8"/>
        <v>PP_04</v>
      </c>
    </row>
    <row r="9" spans="1:16" x14ac:dyDescent="0.25">
      <c r="A9" s="67"/>
      <c r="B9" s="67"/>
      <c r="D9" s="119" t="str">
        <f t="shared" si="2"/>
        <v>PP_04</v>
      </c>
      <c r="E9" s="119" t="str">
        <f t="shared" ref="E9:P9" si="9">D9</f>
        <v>PP_04</v>
      </c>
      <c r="F9" s="119" t="str">
        <f t="shared" si="9"/>
        <v>PP_04</v>
      </c>
      <c r="G9" s="119" t="str">
        <f t="shared" si="9"/>
        <v>PP_04</v>
      </c>
      <c r="H9" s="119" t="str">
        <f t="shared" si="9"/>
        <v>PP_04</v>
      </c>
      <c r="I9" s="119" t="str">
        <f t="shared" si="9"/>
        <v>PP_04</v>
      </c>
      <c r="J9" s="119" t="str">
        <f t="shared" si="9"/>
        <v>PP_04</v>
      </c>
      <c r="K9" s="119" t="str">
        <f t="shared" si="9"/>
        <v>PP_04</v>
      </c>
      <c r="L9" s="119" t="str">
        <f t="shared" si="9"/>
        <v>PP_04</v>
      </c>
      <c r="M9" s="119" t="str">
        <f t="shared" si="9"/>
        <v>PP_04</v>
      </c>
      <c r="N9" s="119" t="str">
        <f t="shared" si="9"/>
        <v>PP_04</v>
      </c>
      <c r="O9" s="119" t="str">
        <f t="shared" si="9"/>
        <v>PP_04</v>
      </c>
      <c r="P9" s="119" t="str">
        <f t="shared" si="9"/>
        <v>PP_04</v>
      </c>
    </row>
    <row r="10" spans="1:16" x14ac:dyDescent="0.25">
      <c r="A10" s="67"/>
      <c r="B10" s="67"/>
      <c r="D10" s="119" t="str">
        <f t="shared" si="2"/>
        <v>PP_04</v>
      </c>
      <c r="E10" s="119" t="str">
        <f t="shared" ref="E10:P10" si="10">D10</f>
        <v>PP_04</v>
      </c>
      <c r="F10" s="119" t="str">
        <f t="shared" si="10"/>
        <v>PP_04</v>
      </c>
      <c r="G10" s="119" t="str">
        <f t="shared" si="10"/>
        <v>PP_04</v>
      </c>
      <c r="H10" s="119" t="str">
        <f t="shared" si="10"/>
        <v>PP_04</v>
      </c>
      <c r="I10" s="119" t="str">
        <f t="shared" si="10"/>
        <v>PP_04</v>
      </c>
      <c r="J10" s="119" t="str">
        <f t="shared" si="10"/>
        <v>PP_04</v>
      </c>
      <c r="K10" s="119" t="str">
        <f t="shared" si="10"/>
        <v>PP_04</v>
      </c>
      <c r="L10" s="119" t="str">
        <f t="shared" si="10"/>
        <v>PP_04</v>
      </c>
      <c r="M10" s="119" t="str">
        <f t="shared" si="10"/>
        <v>PP_04</v>
      </c>
      <c r="N10" s="119" t="str">
        <f t="shared" si="10"/>
        <v>PP_04</v>
      </c>
      <c r="O10" s="119" t="str">
        <f t="shared" si="10"/>
        <v>PP_04</v>
      </c>
      <c r="P10" s="119" t="str">
        <f t="shared" si="10"/>
        <v>PP_04</v>
      </c>
    </row>
    <row r="11" spans="1:16" x14ac:dyDescent="0.25">
      <c r="D11" s="119" t="str">
        <f t="shared" si="2"/>
        <v>PP_04</v>
      </c>
      <c r="E11" s="119" t="str">
        <f t="shared" ref="E11:P11" si="11">D11</f>
        <v>PP_04</v>
      </c>
      <c r="F11" s="119" t="str">
        <f t="shared" si="11"/>
        <v>PP_04</v>
      </c>
      <c r="G11" s="119" t="str">
        <f t="shared" si="11"/>
        <v>PP_04</v>
      </c>
      <c r="H11" s="119" t="str">
        <f t="shared" si="11"/>
        <v>PP_04</v>
      </c>
      <c r="I11" s="119" t="str">
        <f t="shared" si="11"/>
        <v>PP_04</v>
      </c>
      <c r="J11" s="119" t="str">
        <f t="shared" si="11"/>
        <v>PP_04</v>
      </c>
      <c r="K11" s="119" t="str">
        <f t="shared" si="11"/>
        <v>PP_04</v>
      </c>
      <c r="L11" s="119" t="str">
        <f t="shared" si="11"/>
        <v>PP_04</v>
      </c>
      <c r="M11" s="119" t="str">
        <f t="shared" si="11"/>
        <v>PP_04</v>
      </c>
      <c r="N11" s="119" t="str">
        <f t="shared" si="11"/>
        <v>PP_04</v>
      </c>
      <c r="O11" s="119" t="str">
        <f t="shared" si="11"/>
        <v>PP_04</v>
      </c>
      <c r="P11" s="119" t="str">
        <f t="shared" si="11"/>
        <v>PP_04</v>
      </c>
    </row>
    <row r="12" spans="1:16" x14ac:dyDescent="0.25">
      <c r="D12" s="119" t="str">
        <f t="shared" si="2"/>
        <v>PP_04</v>
      </c>
      <c r="E12" s="119" t="str">
        <f t="shared" ref="E12:P12" si="12">D12</f>
        <v>PP_04</v>
      </c>
      <c r="F12" s="119" t="str">
        <f t="shared" si="12"/>
        <v>PP_04</v>
      </c>
      <c r="G12" s="119" t="str">
        <f t="shared" si="12"/>
        <v>PP_04</v>
      </c>
      <c r="H12" s="119" t="str">
        <f t="shared" si="12"/>
        <v>PP_04</v>
      </c>
      <c r="I12" s="119" t="str">
        <f t="shared" si="12"/>
        <v>PP_04</v>
      </c>
      <c r="J12" s="119" t="str">
        <f t="shared" si="12"/>
        <v>PP_04</v>
      </c>
      <c r="K12" s="119" t="str">
        <f t="shared" si="12"/>
        <v>PP_04</v>
      </c>
      <c r="L12" s="119" t="str">
        <f t="shared" si="12"/>
        <v>PP_04</v>
      </c>
      <c r="M12" s="119" t="str">
        <f t="shared" si="12"/>
        <v>PP_04</v>
      </c>
      <c r="N12" s="119" t="str">
        <f t="shared" si="12"/>
        <v>PP_04</v>
      </c>
      <c r="O12" s="119" t="str">
        <f t="shared" si="12"/>
        <v>PP_04</v>
      </c>
      <c r="P12" s="119" t="str">
        <f t="shared" si="12"/>
        <v>PP_04</v>
      </c>
    </row>
    <row r="13" spans="1:16" x14ac:dyDescent="0.25">
      <c r="D13" s="119" t="str">
        <f t="shared" si="2"/>
        <v>PP_04</v>
      </c>
      <c r="E13" s="119" t="str">
        <f t="shared" ref="E13:P13" si="13">D13</f>
        <v>PP_04</v>
      </c>
      <c r="F13" s="119" t="str">
        <f t="shared" si="13"/>
        <v>PP_04</v>
      </c>
      <c r="G13" s="119" t="str">
        <f t="shared" si="13"/>
        <v>PP_04</v>
      </c>
      <c r="H13" s="119" t="str">
        <f t="shared" si="13"/>
        <v>PP_04</v>
      </c>
      <c r="I13" s="119" t="str">
        <f t="shared" si="13"/>
        <v>PP_04</v>
      </c>
      <c r="J13" s="119" t="str">
        <f t="shared" si="13"/>
        <v>PP_04</v>
      </c>
      <c r="K13" s="119" t="str">
        <f t="shared" si="13"/>
        <v>PP_04</v>
      </c>
      <c r="L13" s="119" t="str">
        <f t="shared" si="13"/>
        <v>PP_04</v>
      </c>
      <c r="M13" s="119" t="str">
        <f t="shared" si="13"/>
        <v>PP_04</v>
      </c>
      <c r="N13" s="119" t="str">
        <f t="shared" si="13"/>
        <v>PP_04</v>
      </c>
      <c r="O13" s="119" t="str">
        <f t="shared" si="13"/>
        <v>PP_04</v>
      </c>
      <c r="P13" s="119" t="str">
        <f t="shared" si="13"/>
        <v>PP_04</v>
      </c>
    </row>
    <row r="14" spans="1:16" x14ac:dyDescent="0.25">
      <c r="D14" s="119" t="str">
        <f t="shared" si="2"/>
        <v>PP_04</v>
      </c>
      <c r="E14" s="119" t="str">
        <f t="shared" ref="E14:P14" si="14">D14</f>
        <v>PP_04</v>
      </c>
      <c r="F14" s="119" t="str">
        <f t="shared" si="14"/>
        <v>PP_04</v>
      </c>
      <c r="G14" s="119" t="str">
        <f t="shared" si="14"/>
        <v>PP_04</v>
      </c>
      <c r="H14" s="119" t="str">
        <f t="shared" si="14"/>
        <v>PP_04</v>
      </c>
      <c r="I14" s="119" t="str">
        <f t="shared" si="14"/>
        <v>PP_04</v>
      </c>
      <c r="J14" s="119" t="str">
        <f t="shared" si="14"/>
        <v>PP_04</v>
      </c>
      <c r="K14" s="119" t="str">
        <f t="shared" si="14"/>
        <v>PP_04</v>
      </c>
      <c r="L14" s="119" t="str">
        <f t="shared" si="14"/>
        <v>PP_04</v>
      </c>
      <c r="M14" s="119" t="str">
        <f t="shared" si="14"/>
        <v>PP_04</v>
      </c>
      <c r="N14" s="119" t="str">
        <f t="shared" si="14"/>
        <v>PP_04</v>
      </c>
      <c r="O14" s="119" t="str">
        <f t="shared" si="14"/>
        <v>PP_04</v>
      </c>
      <c r="P14" s="119" t="str">
        <f t="shared" si="14"/>
        <v>PP_04</v>
      </c>
    </row>
    <row r="15" spans="1:16" x14ac:dyDescent="0.25">
      <c r="D15" s="119" t="str">
        <f t="shared" si="2"/>
        <v>PP_04</v>
      </c>
      <c r="E15" s="119" t="str">
        <f t="shared" ref="E15:P15" si="15">D15</f>
        <v>PP_04</v>
      </c>
      <c r="F15" s="119" t="str">
        <f t="shared" si="15"/>
        <v>PP_04</v>
      </c>
      <c r="G15" s="119" t="str">
        <f t="shared" si="15"/>
        <v>PP_04</v>
      </c>
      <c r="H15" s="119" t="str">
        <f t="shared" si="15"/>
        <v>PP_04</v>
      </c>
      <c r="I15" s="119" t="str">
        <f t="shared" si="15"/>
        <v>PP_04</v>
      </c>
      <c r="J15" s="119" t="str">
        <f t="shared" si="15"/>
        <v>PP_04</v>
      </c>
      <c r="K15" s="119" t="str">
        <f t="shared" si="15"/>
        <v>PP_04</v>
      </c>
      <c r="L15" s="119" t="str">
        <f t="shared" si="15"/>
        <v>PP_04</v>
      </c>
      <c r="M15" s="119" t="str">
        <f t="shared" si="15"/>
        <v>PP_04</v>
      </c>
      <c r="N15" s="119" t="str">
        <f t="shared" si="15"/>
        <v>PP_04</v>
      </c>
      <c r="O15" s="119" t="str">
        <f t="shared" si="15"/>
        <v>PP_04</v>
      </c>
      <c r="P15" s="119" t="str">
        <f t="shared" si="15"/>
        <v>PP_04</v>
      </c>
    </row>
    <row r="16" spans="1:16" x14ac:dyDescent="0.25">
      <c r="D16" s="119" t="str">
        <f t="shared" si="2"/>
        <v>PP_04</v>
      </c>
      <c r="E16" s="119" t="str">
        <f t="shared" ref="E16:P16" si="16">D16</f>
        <v>PP_04</v>
      </c>
      <c r="F16" s="119" t="str">
        <f t="shared" si="16"/>
        <v>PP_04</v>
      </c>
      <c r="G16" s="119" t="str">
        <f t="shared" si="16"/>
        <v>PP_04</v>
      </c>
      <c r="H16" s="119" t="str">
        <f t="shared" si="16"/>
        <v>PP_04</v>
      </c>
      <c r="I16" s="119" t="str">
        <f t="shared" si="16"/>
        <v>PP_04</v>
      </c>
      <c r="J16" s="119" t="str">
        <f t="shared" si="16"/>
        <v>PP_04</v>
      </c>
      <c r="K16" s="119" t="str">
        <f t="shared" si="16"/>
        <v>PP_04</v>
      </c>
      <c r="L16" s="119" t="str">
        <f t="shared" si="16"/>
        <v>PP_04</v>
      </c>
      <c r="M16" s="119" t="str">
        <f t="shared" si="16"/>
        <v>PP_04</v>
      </c>
      <c r="N16" s="119" t="str">
        <f t="shared" si="16"/>
        <v>PP_04</v>
      </c>
      <c r="O16" s="119" t="str">
        <f t="shared" si="16"/>
        <v>PP_04</v>
      </c>
      <c r="P16" s="119" t="str">
        <f t="shared" si="16"/>
        <v>PP_04</v>
      </c>
    </row>
    <row r="17" spans="4:16" x14ac:dyDescent="0.25">
      <c r="D17" s="119" t="str">
        <f t="shared" si="2"/>
        <v>PP_04</v>
      </c>
      <c r="E17" s="119" t="str">
        <f t="shared" ref="E17:P17" si="17">D17</f>
        <v>PP_04</v>
      </c>
      <c r="F17" s="119" t="str">
        <f t="shared" si="17"/>
        <v>PP_04</v>
      </c>
      <c r="G17" s="119" t="str">
        <f t="shared" si="17"/>
        <v>PP_04</v>
      </c>
      <c r="H17" s="119" t="str">
        <f t="shared" si="17"/>
        <v>PP_04</v>
      </c>
      <c r="I17" s="119" t="str">
        <f t="shared" si="17"/>
        <v>PP_04</v>
      </c>
      <c r="J17" s="119" t="str">
        <f t="shared" si="17"/>
        <v>PP_04</v>
      </c>
      <c r="K17" s="119" t="str">
        <f t="shared" si="17"/>
        <v>PP_04</v>
      </c>
      <c r="L17" s="119" t="str">
        <f t="shared" si="17"/>
        <v>PP_04</v>
      </c>
      <c r="M17" s="119" t="str">
        <f t="shared" si="17"/>
        <v>PP_04</v>
      </c>
      <c r="N17" s="119" t="str">
        <f t="shared" si="17"/>
        <v>PP_04</v>
      </c>
      <c r="O17" s="119" t="str">
        <f t="shared" si="17"/>
        <v>PP_04</v>
      </c>
      <c r="P17" s="119" t="str">
        <f t="shared" si="17"/>
        <v>PP_04</v>
      </c>
    </row>
    <row r="18" spans="4:16" x14ac:dyDescent="0.25">
      <c r="D18" s="119" t="str">
        <f t="shared" si="2"/>
        <v>PP_04</v>
      </c>
      <c r="E18" s="119" t="str">
        <f t="shared" ref="E18:P18" si="18">D18</f>
        <v>PP_04</v>
      </c>
      <c r="F18" s="119" t="str">
        <f t="shared" si="18"/>
        <v>PP_04</v>
      </c>
      <c r="G18" s="119" t="str">
        <f t="shared" si="18"/>
        <v>PP_04</v>
      </c>
      <c r="H18" s="119" t="str">
        <f t="shared" si="18"/>
        <v>PP_04</v>
      </c>
      <c r="I18" s="119" t="str">
        <f t="shared" si="18"/>
        <v>PP_04</v>
      </c>
      <c r="J18" s="119" t="str">
        <f t="shared" si="18"/>
        <v>PP_04</v>
      </c>
      <c r="K18" s="119" t="str">
        <f t="shared" si="18"/>
        <v>PP_04</v>
      </c>
      <c r="L18" s="119" t="str">
        <f t="shared" si="18"/>
        <v>PP_04</v>
      </c>
      <c r="M18" s="119" t="str">
        <f t="shared" si="18"/>
        <v>PP_04</v>
      </c>
      <c r="N18" s="119" t="str">
        <f t="shared" si="18"/>
        <v>PP_04</v>
      </c>
      <c r="O18" s="119" t="str">
        <f t="shared" si="18"/>
        <v>PP_04</v>
      </c>
      <c r="P18" s="119" t="str">
        <f t="shared" si="18"/>
        <v>PP_04</v>
      </c>
    </row>
    <row r="19" spans="4:16" x14ac:dyDescent="0.25">
      <c r="D19" s="119" t="str">
        <f t="shared" si="2"/>
        <v>PP_04</v>
      </c>
      <c r="E19" s="119" t="str">
        <f t="shared" ref="E19:P19" si="19">D19</f>
        <v>PP_04</v>
      </c>
      <c r="F19" s="119" t="str">
        <f t="shared" si="19"/>
        <v>PP_04</v>
      </c>
      <c r="G19" s="119" t="str">
        <f t="shared" si="19"/>
        <v>PP_04</v>
      </c>
      <c r="H19" s="119" t="str">
        <f t="shared" si="19"/>
        <v>PP_04</v>
      </c>
      <c r="I19" s="119" t="str">
        <f t="shared" si="19"/>
        <v>PP_04</v>
      </c>
      <c r="J19" s="119" t="str">
        <f t="shared" si="19"/>
        <v>PP_04</v>
      </c>
      <c r="K19" s="119" t="str">
        <f t="shared" si="19"/>
        <v>PP_04</v>
      </c>
      <c r="L19" s="119" t="str">
        <f t="shared" si="19"/>
        <v>PP_04</v>
      </c>
      <c r="M19" s="119" t="str">
        <f t="shared" si="19"/>
        <v>PP_04</v>
      </c>
      <c r="N19" s="119" t="str">
        <f t="shared" si="19"/>
        <v>PP_04</v>
      </c>
      <c r="O19" s="119" t="str">
        <f t="shared" si="19"/>
        <v>PP_04</v>
      </c>
      <c r="P19" s="119" t="str">
        <f t="shared" si="19"/>
        <v>PP_04</v>
      </c>
    </row>
    <row r="20" spans="4:16" x14ac:dyDescent="0.25">
      <c r="D20" s="119" t="str">
        <f t="shared" si="2"/>
        <v>PP_04</v>
      </c>
      <c r="E20" s="119" t="str">
        <f t="shared" ref="E20:P20" si="20">D20</f>
        <v>PP_04</v>
      </c>
      <c r="F20" s="119" t="str">
        <f t="shared" si="20"/>
        <v>PP_04</v>
      </c>
      <c r="G20" s="119" t="str">
        <f t="shared" si="20"/>
        <v>PP_04</v>
      </c>
      <c r="H20" s="119" t="str">
        <f t="shared" si="20"/>
        <v>PP_04</v>
      </c>
      <c r="I20" s="119" t="str">
        <f t="shared" si="20"/>
        <v>PP_04</v>
      </c>
      <c r="J20" s="119" t="str">
        <f t="shared" si="20"/>
        <v>PP_04</v>
      </c>
      <c r="K20" s="119" t="str">
        <f t="shared" si="20"/>
        <v>PP_04</v>
      </c>
      <c r="L20" s="119" t="str">
        <f t="shared" si="20"/>
        <v>PP_04</v>
      </c>
      <c r="M20" s="119" t="str">
        <f t="shared" si="20"/>
        <v>PP_04</v>
      </c>
      <c r="N20" s="119" t="str">
        <f t="shared" si="20"/>
        <v>PP_04</v>
      </c>
      <c r="O20" s="119" t="str">
        <f t="shared" si="20"/>
        <v>PP_04</v>
      </c>
      <c r="P20" s="119" t="str">
        <f t="shared" si="20"/>
        <v>PP_04</v>
      </c>
    </row>
    <row r="21" spans="4:16" x14ac:dyDescent="0.25">
      <c r="D21" s="119" t="str">
        <f t="shared" si="2"/>
        <v>PP_04</v>
      </c>
      <c r="E21" s="119" t="str">
        <f t="shared" ref="E21:P21" si="21">D21</f>
        <v>PP_04</v>
      </c>
      <c r="F21" s="119" t="str">
        <f t="shared" si="21"/>
        <v>PP_04</v>
      </c>
      <c r="G21" s="119" t="str">
        <f t="shared" si="21"/>
        <v>PP_04</v>
      </c>
      <c r="H21" s="119" t="str">
        <f t="shared" si="21"/>
        <v>PP_04</v>
      </c>
      <c r="I21" s="119" t="str">
        <f t="shared" si="21"/>
        <v>PP_04</v>
      </c>
      <c r="J21" s="119" t="str">
        <f t="shared" si="21"/>
        <v>PP_04</v>
      </c>
      <c r="K21" s="119" t="str">
        <f t="shared" si="21"/>
        <v>PP_04</v>
      </c>
      <c r="L21" s="119" t="str">
        <f t="shared" si="21"/>
        <v>PP_04</v>
      </c>
      <c r="M21" s="119" t="str">
        <f t="shared" si="21"/>
        <v>PP_04</v>
      </c>
      <c r="N21" s="119" t="str">
        <f t="shared" si="21"/>
        <v>PP_04</v>
      </c>
      <c r="O21" s="119" t="str">
        <f t="shared" si="21"/>
        <v>PP_04</v>
      </c>
      <c r="P21" s="119" t="str">
        <f t="shared" si="21"/>
        <v>PP_04</v>
      </c>
    </row>
    <row r="22" spans="4:16" x14ac:dyDescent="0.25">
      <c r="D22" s="119" t="str">
        <f t="shared" si="2"/>
        <v>PP_04</v>
      </c>
      <c r="E22" s="119" t="str">
        <f t="shared" ref="E22:P22" si="22">D22</f>
        <v>PP_04</v>
      </c>
      <c r="F22" s="119" t="str">
        <f t="shared" si="22"/>
        <v>PP_04</v>
      </c>
      <c r="G22" s="119" t="str">
        <f t="shared" si="22"/>
        <v>PP_04</v>
      </c>
      <c r="H22" s="119" t="str">
        <f t="shared" si="22"/>
        <v>PP_04</v>
      </c>
      <c r="I22" s="119" t="str">
        <f t="shared" si="22"/>
        <v>PP_04</v>
      </c>
      <c r="J22" s="119" t="str">
        <f t="shared" si="22"/>
        <v>PP_04</v>
      </c>
      <c r="K22" s="119" t="str">
        <f t="shared" si="22"/>
        <v>PP_04</v>
      </c>
      <c r="L22" s="119" t="str">
        <f t="shared" si="22"/>
        <v>PP_04</v>
      </c>
      <c r="M22" s="119" t="str">
        <f t="shared" si="22"/>
        <v>PP_04</v>
      </c>
      <c r="N22" s="119" t="str">
        <f t="shared" si="22"/>
        <v>PP_04</v>
      </c>
      <c r="O22" s="119" t="str">
        <f t="shared" si="22"/>
        <v>PP_04</v>
      </c>
      <c r="P22" s="119" t="str">
        <f t="shared" si="22"/>
        <v>PP_04</v>
      </c>
    </row>
    <row r="23" spans="4:16" x14ac:dyDescent="0.25">
      <c r="D23" s="119" t="str">
        <f t="shared" si="2"/>
        <v>PP_04</v>
      </c>
      <c r="E23" s="119" t="str">
        <f t="shared" ref="E23:P23" si="23">D23</f>
        <v>PP_04</v>
      </c>
      <c r="F23" s="119" t="str">
        <f t="shared" si="23"/>
        <v>PP_04</v>
      </c>
      <c r="G23" s="119" t="str">
        <f t="shared" si="23"/>
        <v>PP_04</v>
      </c>
      <c r="H23" s="119" t="str">
        <f t="shared" si="23"/>
        <v>PP_04</v>
      </c>
      <c r="I23" s="119" t="str">
        <f t="shared" si="23"/>
        <v>PP_04</v>
      </c>
      <c r="J23" s="119" t="str">
        <f t="shared" si="23"/>
        <v>PP_04</v>
      </c>
      <c r="K23" s="119" t="str">
        <f t="shared" si="23"/>
        <v>PP_04</v>
      </c>
      <c r="L23" s="119" t="str">
        <f t="shared" si="23"/>
        <v>PP_04</v>
      </c>
      <c r="M23" s="119" t="str">
        <f t="shared" si="23"/>
        <v>PP_04</v>
      </c>
      <c r="N23" s="119" t="str">
        <f t="shared" si="23"/>
        <v>PP_04</v>
      </c>
      <c r="O23" s="119" t="str">
        <f t="shared" si="23"/>
        <v>PP_04</v>
      </c>
      <c r="P23" s="119" t="str">
        <f t="shared" si="23"/>
        <v>PP_04</v>
      </c>
    </row>
    <row r="24" spans="4:16" x14ac:dyDescent="0.25">
      <c r="D24" s="119" t="str">
        <f t="shared" si="2"/>
        <v>PP_04</v>
      </c>
      <c r="E24" s="119" t="str">
        <f t="shared" ref="E24:P24" si="24">D24</f>
        <v>PP_04</v>
      </c>
      <c r="F24" s="119" t="str">
        <f t="shared" si="24"/>
        <v>PP_04</v>
      </c>
      <c r="G24" s="119" t="str">
        <f t="shared" si="24"/>
        <v>PP_04</v>
      </c>
      <c r="H24" s="119" t="str">
        <f t="shared" si="24"/>
        <v>PP_04</v>
      </c>
      <c r="I24" s="119" t="str">
        <f t="shared" si="24"/>
        <v>PP_04</v>
      </c>
      <c r="J24" s="119" t="str">
        <f t="shared" si="24"/>
        <v>PP_04</v>
      </c>
      <c r="K24" s="119" t="str">
        <f t="shared" si="24"/>
        <v>PP_04</v>
      </c>
      <c r="L24" s="119" t="str">
        <f t="shared" si="24"/>
        <v>PP_04</v>
      </c>
      <c r="M24" s="119" t="str">
        <f t="shared" si="24"/>
        <v>PP_04</v>
      </c>
      <c r="N24" s="119" t="str">
        <f t="shared" si="24"/>
        <v>PP_04</v>
      </c>
      <c r="O24" s="119" t="str">
        <f t="shared" si="24"/>
        <v>PP_04</v>
      </c>
      <c r="P24" s="119" t="str">
        <f t="shared" si="24"/>
        <v>PP_04</v>
      </c>
    </row>
    <row r="25" spans="4:16" x14ac:dyDescent="0.25">
      <c r="D25" s="119" t="str">
        <f t="shared" si="2"/>
        <v>PP_04</v>
      </c>
      <c r="E25" s="119" t="str">
        <f t="shared" ref="E25:P25" si="25">D25</f>
        <v>PP_04</v>
      </c>
      <c r="F25" s="119" t="str">
        <f t="shared" si="25"/>
        <v>PP_04</v>
      </c>
      <c r="G25" s="119" t="str">
        <f t="shared" si="25"/>
        <v>PP_04</v>
      </c>
      <c r="H25" s="119" t="str">
        <f t="shared" si="25"/>
        <v>PP_04</v>
      </c>
      <c r="I25" s="119" t="str">
        <f t="shared" si="25"/>
        <v>PP_04</v>
      </c>
      <c r="J25" s="119" t="str">
        <f t="shared" si="25"/>
        <v>PP_04</v>
      </c>
      <c r="K25" s="119" t="str">
        <f t="shared" si="25"/>
        <v>PP_04</v>
      </c>
      <c r="L25" s="119" t="str">
        <f t="shared" si="25"/>
        <v>PP_04</v>
      </c>
      <c r="M25" s="119" t="str">
        <f t="shared" si="25"/>
        <v>PP_04</v>
      </c>
      <c r="N25" s="119" t="str">
        <f t="shared" si="25"/>
        <v>PP_04</v>
      </c>
      <c r="O25" s="119" t="str">
        <f t="shared" si="25"/>
        <v>PP_04</v>
      </c>
      <c r="P25" s="119" t="str">
        <f t="shared" si="25"/>
        <v>PP_04</v>
      </c>
    </row>
    <row r="26" spans="4:16" x14ac:dyDescent="0.25">
      <c r="D26" s="119" t="str">
        <f t="shared" si="2"/>
        <v>PP_04</v>
      </c>
      <c r="E26" s="119" t="str">
        <f t="shared" ref="E26:P26" si="26">D26</f>
        <v>PP_04</v>
      </c>
      <c r="F26" s="119" t="str">
        <f t="shared" si="26"/>
        <v>PP_04</v>
      </c>
      <c r="G26" s="119" t="str">
        <f t="shared" si="26"/>
        <v>PP_04</v>
      </c>
      <c r="H26" s="119" t="str">
        <f t="shared" si="26"/>
        <v>PP_04</v>
      </c>
      <c r="I26" s="119" t="str">
        <f t="shared" si="26"/>
        <v>PP_04</v>
      </c>
      <c r="J26" s="119" t="str">
        <f t="shared" si="26"/>
        <v>PP_04</v>
      </c>
      <c r="K26" s="119" t="str">
        <f t="shared" si="26"/>
        <v>PP_04</v>
      </c>
      <c r="L26" s="119" t="str">
        <f t="shared" si="26"/>
        <v>PP_04</v>
      </c>
      <c r="M26" s="119" t="str">
        <f t="shared" si="26"/>
        <v>PP_04</v>
      </c>
      <c r="N26" s="119" t="str">
        <f t="shared" si="26"/>
        <v>PP_04</v>
      </c>
      <c r="O26" s="119" t="str">
        <f t="shared" si="26"/>
        <v>PP_04</v>
      </c>
      <c r="P26" s="119" t="str">
        <f t="shared" si="26"/>
        <v>PP_04</v>
      </c>
    </row>
    <row r="27" spans="4:16" x14ac:dyDescent="0.25">
      <c r="D27" s="119" t="str">
        <f t="shared" si="2"/>
        <v>PP_04</v>
      </c>
      <c r="E27" s="119" t="str">
        <f t="shared" ref="E27:P27" si="27">D27</f>
        <v>PP_04</v>
      </c>
      <c r="F27" s="119" t="str">
        <f t="shared" si="27"/>
        <v>PP_04</v>
      </c>
      <c r="G27" s="119" t="str">
        <f t="shared" si="27"/>
        <v>PP_04</v>
      </c>
      <c r="H27" s="119" t="str">
        <f t="shared" si="27"/>
        <v>PP_04</v>
      </c>
      <c r="I27" s="119" t="str">
        <f t="shared" si="27"/>
        <v>PP_04</v>
      </c>
      <c r="J27" s="119" t="str">
        <f t="shared" si="27"/>
        <v>PP_04</v>
      </c>
      <c r="K27" s="119" t="str">
        <f t="shared" si="27"/>
        <v>PP_04</v>
      </c>
      <c r="L27" s="119" t="str">
        <f t="shared" si="27"/>
        <v>PP_04</v>
      </c>
      <c r="M27" s="119" t="str">
        <f t="shared" si="27"/>
        <v>PP_04</v>
      </c>
      <c r="N27" s="119" t="str">
        <f t="shared" si="27"/>
        <v>PP_04</v>
      </c>
      <c r="O27" s="119" t="str">
        <f t="shared" si="27"/>
        <v>PP_04</v>
      </c>
      <c r="P27" s="119" t="str">
        <f t="shared" si="27"/>
        <v>PP_04</v>
      </c>
    </row>
    <row r="28" spans="4:16" x14ac:dyDescent="0.25">
      <c r="D28" s="119" t="str">
        <f t="shared" si="2"/>
        <v>PP_04</v>
      </c>
      <c r="E28" s="119" t="str">
        <f t="shared" ref="E28:P28" si="28">D28</f>
        <v>PP_04</v>
      </c>
      <c r="F28" s="119" t="str">
        <f t="shared" si="28"/>
        <v>PP_04</v>
      </c>
      <c r="G28" s="119" t="str">
        <f t="shared" si="28"/>
        <v>PP_04</v>
      </c>
      <c r="H28" s="119" t="str">
        <f t="shared" si="28"/>
        <v>PP_04</v>
      </c>
      <c r="I28" s="119" t="str">
        <f t="shared" si="28"/>
        <v>PP_04</v>
      </c>
      <c r="J28" s="119" t="str">
        <f t="shared" si="28"/>
        <v>PP_04</v>
      </c>
      <c r="K28" s="119" t="str">
        <f t="shared" si="28"/>
        <v>PP_04</v>
      </c>
      <c r="L28" s="119" t="str">
        <f t="shared" si="28"/>
        <v>PP_04</v>
      </c>
      <c r="M28" s="119" t="str">
        <f t="shared" si="28"/>
        <v>PP_04</v>
      </c>
      <c r="N28" s="119" t="str">
        <f t="shared" si="28"/>
        <v>PP_04</v>
      </c>
      <c r="O28" s="119" t="str">
        <f t="shared" si="28"/>
        <v>PP_04</v>
      </c>
      <c r="P28" s="119" t="str">
        <f t="shared" si="28"/>
        <v>PP_04</v>
      </c>
    </row>
    <row r="29" spans="4:16" x14ac:dyDescent="0.25">
      <c r="D29" s="119" t="str">
        <f t="shared" si="2"/>
        <v>PP_04</v>
      </c>
      <c r="E29" s="119" t="str">
        <f t="shared" ref="E29:P29" si="29">D29</f>
        <v>PP_04</v>
      </c>
      <c r="F29" s="119" t="str">
        <f t="shared" si="29"/>
        <v>PP_04</v>
      </c>
      <c r="G29" s="119" t="str">
        <f t="shared" si="29"/>
        <v>PP_04</v>
      </c>
      <c r="H29" s="119" t="str">
        <f t="shared" si="29"/>
        <v>PP_04</v>
      </c>
      <c r="I29" s="119" t="str">
        <f t="shared" si="29"/>
        <v>PP_04</v>
      </c>
      <c r="J29" s="119" t="str">
        <f t="shared" si="29"/>
        <v>PP_04</v>
      </c>
      <c r="K29" s="119" t="str">
        <f t="shared" si="29"/>
        <v>PP_04</v>
      </c>
      <c r="L29" s="119" t="str">
        <f t="shared" si="29"/>
        <v>PP_04</v>
      </c>
      <c r="M29" s="119" t="str">
        <f t="shared" si="29"/>
        <v>PP_04</v>
      </c>
      <c r="N29" s="119" t="str">
        <f t="shared" si="29"/>
        <v>PP_04</v>
      </c>
      <c r="O29" s="119" t="str">
        <f t="shared" si="29"/>
        <v>PP_04</v>
      </c>
      <c r="P29" s="119" t="str">
        <f t="shared" si="29"/>
        <v>PP_04</v>
      </c>
    </row>
    <row r="30" spans="4:16" x14ac:dyDescent="0.25">
      <c r="D30" s="119" t="str">
        <f t="shared" si="2"/>
        <v>PP_04</v>
      </c>
      <c r="E30" s="119" t="str">
        <f t="shared" ref="E30:P30" si="30">D30</f>
        <v>PP_04</v>
      </c>
      <c r="F30" s="119" t="str">
        <f t="shared" si="30"/>
        <v>PP_04</v>
      </c>
      <c r="G30" s="119" t="str">
        <f t="shared" si="30"/>
        <v>PP_04</v>
      </c>
      <c r="H30" s="119" t="str">
        <f t="shared" si="30"/>
        <v>PP_04</v>
      </c>
      <c r="I30" s="119" t="str">
        <f t="shared" si="30"/>
        <v>PP_04</v>
      </c>
      <c r="J30" s="119" t="str">
        <f t="shared" si="30"/>
        <v>PP_04</v>
      </c>
      <c r="K30" s="119" t="str">
        <f t="shared" si="30"/>
        <v>PP_04</v>
      </c>
      <c r="L30" s="119" t="str">
        <f t="shared" si="30"/>
        <v>PP_04</v>
      </c>
      <c r="M30" s="119" t="str">
        <f t="shared" si="30"/>
        <v>PP_04</v>
      </c>
      <c r="N30" s="119" t="str">
        <f t="shared" si="30"/>
        <v>PP_04</v>
      </c>
      <c r="O30" s="119" t="str">
        <f t="shared" si="30"/>
        <v>PP_04</v>
      </c>
      <c r="P30" s="119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s="120" t="s">
        <v>160</v>
      </c>
      <c r="E1" s="120" t="str">
        <f>D1</f>
        <v>PP_05</v>
      </c>
      <c r="F1" s="120" t="str">
        <f t="shared" ref="F1:P1" si="0">E1</f>
        <v>PP_05</v>
      </c>
      <c r="G1" s="120" t="str">
        <f t="shared" si="0"/>
        <v>PP_05</v>
      </c>
      <c r="H1" s="120" t="str">
        <f t="shared" si="0"/>
        <v>PP_05</v>
      </c>
      <c r="I1" s="120" t="str">
        <f t="shared" si="0"/>
        <v>PP_05</v>
      </c>
      <c r="J1" s="120" t="str">
        <f t="shared" si="0"/>
        <v>PP_05</v>
      </c>
      <c r="K1" s="120" t="str">
        <f t="shared" si="0"/>
        <v>PP_05</v>
      </c>
      <c r="L1" s="120" t="str">
        <f t="shared" si="0"/>
        <v>PP_05</v>
      </c>
      <c r="M1" s="120" t="str">
        <f t="shared" si="0"/>
        <v>PP_05</v>
      </c>
      <c r="N1" s="120" t="str">
        <f t="shared" si="0"/>
        <v>PP_05</v>
      </c>
      <c r="O1" s="120" t="str">
        <f t="shared" si="0"/>
        <v>PP_05</v>
      </c>
      <c r="P1" s="120" t="str">
        <f t="shared" si="0"/>
        <v>PP_05</v>
      </c>
    </row>
    <row r="2" spans="1:16" ht="15.75" thickBot="1" x14ac:dyDescent="0.3">
      <c r="A2" s="116" t="s">
        <v>152</v>
      </c>
      <c r="B2" s="117" t="s">
        <v>242</v>
      </c>
      <c r="D2" s="120" t="str">
        <f>D1</f>
        <v>PP_05</v>
      </c>
      <c r="E2" s="120" t="str">
        <f t="shared" ref="E2:P2" si="1">D2</f>
        <v>PP_05</v>
      </c>
      <c r="F2" s="120" t="str">
        <f t="shared" si="1"/>
        <v>PP_05</v>
      </c>
      <c r="G2" s="120" t="str">
        <f t="shared" si="1"/>
        <v>PP_05</v>
      </c>
      <c r="H2" s="120" t="str">
        <f t="shared" si="1"/>
        <v>PP_05</v>
      </c>
      <c r="I2" s="120" t="str">
        <f t="shared" si="1"/>
        <v>PP_05</v>
      </c>
      <c r="J2" s="120" t="str">
        <f t="shared" si="1"/>
        <v>PP_05</v>
      </c>
      <c r="K2" s="120" t="str">
        <f t="shared" si="1"/>
        <v>PP_05</v>
      </c>
      <c r="L2" s="120" t="str">
        <f t="shared" si="1"/>
        <v>PP_05</v>
      </c>
      <c r="M2" s="120" t="str">
        <f t="shared" si="1"/>
        <v>PP_05</v>
      </c>
      <c r="N2" s="120" t="str">
        <f t="shared" si="1"/>
        <v>PP_05</v>
      </c>
      <c r="O2" s="120" t="str">
        <f t="shared" si="1"/>
        <v>PP_05</v>
      </c>
      <c r="P2" s="120" t="str">
        <f t="shared" si="1"/>
        <v>PP_05</v>
      </c>
    </row>
    <row r="3" spans="1:16" x14ac:dyDescent="0.25">
      <c r="A3" s="80"/>
      <c r="B3" s="81"/>
      <c r="D3" s="120" t="str">
        <f t="shared" ref="D3:D30" si="2">D2</f>
        <v>PP_05</v>
      </c>
      <c r="E3" s="120" t="str">
        <f t="shared" ref="E3:P3" si="3">D3</f>
        <v>PP_05</v>
      </c>
      <c r="F3" s="120" t="str">
        <f t="shared" si="3"/>
        <v>PP_05</v>
      </c>
      <c r="G3" s="120" t="str">
        <f t="shared" si="3"/>
        <v>PP_05</v>
      </c>
      <c r="H3" s="120" t="str">
        <f t="shared" si="3"/>
        <v>PP_05</v>
      </c>
      <c r="I3" s="120" t="str">
        <f t="shared" si="3"/>
        <v>PP_05</v>
      </c>
      <c r="J3" s="120" t="str">
        <f t="shared" si="3"/>
        <v>PP_05</v>
      </c>
      <c r="K3" s="120" t="str">
        <f t="shared" si="3"/>
        <v>PP_05</v>
      </c>
      <c r="L3" s="120" t="str">
        <f t="shared" si="3"/>
        <v>PP_05</v>
      </c>
      <c r="M3" s="120" t="str">
        <f t="shared" si="3"/>
        <v>PP_05</v>
      </c>
      <c r="N3" s="120" t="str">
        <f t="shared" si="3"/>
        <v>PP_05</v>
      </c>
      <c r="O3" s="120" t="str">
        <f t="shared" si="3"/>
        <v>PP_05</v>
      </c>
      <c r="P3" s="120" t="str">
        <f t="shared" si="3"/>
        <v>PP_05</v>
      </c>
    </row>
    <row r="4" spans="1:16" x14ac:dyDescent="0.25">
      <c r="A4" s="82"/>
      <c r="B4" s="83"/>
      <c r="D4" s="120" t="str">
        <f t="shared" si="2"/>
        <v>PP_05</v>
      </c>
      <c r="E4" s="120" t="str">
        <f t="shared" ref="E4:P4" si="4">D4</f>
        <v>PP_05</v>
      </c>
      <c r="F4" s="120" t="str">
        <f t="shared" si="4"/>
        <v>PP_05</v>
      </c>
      <c r="G4" s="120" t="str">
        <f t="shared" si="4"/>
        <v>PP_05</v>
      </c>
      <c r="H4" s="120" t="str">
        <f t="shared" si="4"/>
        <v>PP_05</v>
      </c>
      <c r="I4" s="120" t="str">
        <f t="shared" si="4"/>
        <v>PP_05</v>
      </c>
      <c r="J4" s="120" t="str">
        <f t="shared" si="4"/>
        <v>PP_05</v>
      </c>
      <c r="K4" s="120" t="str">
        <f t="shared" si="4"/>
        <v>PP_05</v>
      </c>
      <c r="L4" s="120" t="str">
        <f t="shared" si="4"/>
        <v>PP_05</v>
      </c>
      <c r="M4" s="120" t="str">
        <f t="shared" si="4"/>
        <v>PP_05</v>
      </c>
      <c r="N4" s="120" t="str">
        <f t="shared" si="4"/>
        <v>PP_05</v>
      </c>
      <c r="O4" s="120" t="str">
        <f t="shared" si="4"/>
        <v>PP_05</v>
      </c>
      <c r="P4" s="120" t="str">
        <f t="shared" si="4"/>
        <v>PP_05</v>
      </c>
    </row>
    <row r="5" spans="1:16" x14ac:dyDescent="0.25">
      <c r="A5" s="80"/>
      <c r="B5" s="81"/>
      <c r="D5" s="120" t="str">
        <f t="shared" si="2"/>
        <v>PP_05</v>
      </c>
      <c r="E5" s="120" t="str">
        <f t="shared" ref="E5:P5" si="5">D5</f>
        <v>PP_05</v>
      </c>
      <c r="F5" s="120" t="str">
        <f t="shared" si="5"/>
        <v>PP_05</v>
      </c>
      <c r="G5" s="120" t="str">
        <f t="shared" si="5"/>
        <v>PP_05</v>
      </c>
      <c r="H5" s="120" t="str">
        <f t="shared" si="5"/>
        <v>PP_05</v>
      </c>
      <c r="I5" s="120" t="str">
        <f t="shared" si="5"/>
        <v>PP_05</v>
      </c>
      <c r="J5" s="120" t="str">
        <f t="shared" si="5"/>
        <v>PP_05</v>
      </c>
      <c r="K5" s="120" t="str">
        <f t="shared" si="5"/>
        <v>PP_05</v>
      </c>
      <c r="L5" s="120" t="str">
        <f t="shared" si="5"/>
        <v>PP_05</v>
      </c>
      <c r="M5" s="120" t="str">
        <f t="shared" si="5"/>
        <v>PP_05</v>
      </c>
      <c r="N5" s="120" t="str">
        <f t="shared" si="5"/>
        <v>PP_05</v>
      </c>
      <c r="O5" s="120" t="str">
        <f t="shared" si="5"/>
        <v>PP_05</v>
      </c>
      <c r="P5" s="120" t="str">
        <f t="shared" si="5"/>
        <v>PP_05</v>
      </c>
    </row>
    <row r="6" spans="1:16" x14ac:dyDescent="0.25">
      <c r="A6" s="80"/>
      <c r="B6" s="81"/>
      <c r="D6" s="120" t="str">
        <f t="shared" si="2"/>
        <v>PP_05</v>
      </c>
      <c r="E6" s="120" t="str">
        <f t="shared" ref="E6:P6" si="6">D6</f>
        <v>PP_05</v>
      </c>
      <c r="F6" s="120" t="str">
        <f t="shared" si="6"/>
        <v>PP_05</v>
      </c>
      <c r="G6" s="120" t="str">
        <f t="shared" si="6"/>
        <v>PP_05</v>
      </c>
      <c r="H6" s="120" t="str">
        <f t="shared" si="6"/>
        <v>PP_05</v>
      </c>
      <c r="I6" s="120" t="str">
        <f t="shared" si="6"/>
        <v>PP_05</v>
      </c>
      <c r="J6" s="120" t="str">
        <f t="shared" si="6"/>
        <v>PP_05</v>
      </c>
      <c r="K6" s="120" t="str">
        <f t="shared" si="6"/>
        <v>PP_05</v>
      </c>
      <c r="L6" s="120" t="str">
        <f t="shared" si="6"/>
        <v>PP_05</v>
      </c>
      <c r="M6" s="120" t="str">
        <f t="shared" si="6"/>
        <v>PP_05</v>
      </c>
      <c r="N6" s="120" t="str">
        <f t="shared" si="6"/>
        <v>PP_05</v>
      </c>
      <c r="O6" s="120" t="str">
        <f t="shared" si="6"/>
        <v>PP_05</v>
      </c>
      <c r="P6" s="120" t="str">
        <f t="shared" si="6"/>
        <v>PP_05</v>
      </c>
    </row>
    <row r="7" spans="1:16" x14ac:dyDescent="0.25">
      <c r="A7" s="68"/>
      <c r="B7" s="68"/>
      <c r="D7" s="120" t="str">
        <f t="shared" si="2"/>
        <v>PP_05</v>
      </c>
      <c r="E7" s="120" t="str">
        <f t="shared" ref="E7:P7" si="7">D7</f>
        <v>PP_05</v>
      </c>
      <c r="F7" s="120" t="str">
        <f t="shared" si="7"/>
        <v>PP_05</v>
      </c>
      <c r="G7" s="120" t="str">
        <f t="shared" si="7"/>
        <v>PP_05</v>
      </c>
      <c r="H7" s="120" t="str">
        <f t="shared" si="7"/>
        <v>PP_05</v>
      </c>
      <c r="I7" s="120" t="str">
        <f t="shared" si="7"/>
        <v>PP_05</v>
      </c>
      <c r="J7" s="120" t="str">
        <f t="shared" si="7"/>
        <v>PP_05</v>
      </c>
      <c r="K7" s="120" t="str">
        <f t="shared" si="7"/>
        <v>PP_05</v>
      </c>
      <c r="L7" s="120" t="str">
        <f t="shared" si="7"/>
        <v>PP_05</v>
      </c>
      <c r="M7" s="120" t="str">
        <f t="shared" si="7"/>
        <v>PP_05</v>
      </c>
      <c r="N7" s="120" t="str">
        <f t="shared" si="7"/>
        <v>PP_05</v>
      </c>
      <c r="O7" s="120" t="str">
        <f t="shared" si="7"/>
        <v>PP_05</v>
      </c>
      <c r="P7" s="120" t="str">
        <f t="shared" si="7"/>
        <v>PP_05</v>
      </c>
    </row>
    <row r="8" spans="1:16" x14ac:dyDescent="0.25">
      <c r="A8" s="67"/>
      <c r="B8" s="67"/>
      <c r="D8" s="120" t="str">
        <f t="shared" si="2"/>
        <v>PP_05</v>
      </c>
      <c r="E8" s="120" t="str">
        <f t="shared" ref="E8:P8" si="8">D8</f>
        <v>PP_05</v>
      </c>
      <c r="F8" s="120" t="str">
        <f t="shared" si="8"/>
        <v>PP_05</v>
      </c>
      <c r="G8" s="120" t="str">
        <f t="shared" si="8"/>
        <v>PP_05</v>
      </c>
      <c r="H8" s="120" t="str">
        <f t="shared" si="8"/>
        <v>PP_05</v>
      </c>
      <c r="I8" s="120" t="str">
        <f t="shared" si="8"/>
        <v>PP_05</v>
      </c>
      <c r="J8" s="120" t="str">
        <f t="shared" si="8"/>
        <v>PP_05</v>
      </c>
      <c r="K8" s="120" t="str">
        <f t="shared" si="8"/>
        <v>PP_05</v>
      </c>
      <c r="L8" s="120" t="str">
        <f t="shared" si="8"/>
        <v>PP_05</v>
      </c>
      <c r="M8" s="120" t="str">
        <f t="shared" si="8"/>
        <v>PP_05</v>
      </c>
      <c r="N8" s="120" t="str">
        <f t="shared" si="8"/>
        <v>PP_05</v>
      </c>
      <c r="O8" s="120" t="str">
        <f t="shared" si="8"/>
        <v>PP_05</v>
      </c>
      <c r="P8" s="120" t="str">
        <f t="shared" si="8"/>
        <v>PP_05</v>
      </c>
    </row>
    <row r="9" spans="1:16" x14ac:dyDescent="0.25">
      <c r="A9" s="67"/>
      <c r="B9" s="67"/>
      <c r="D9" s="120" t="str">
        <f t="shared" si="2"/>
        <v>PP_05</v>
      </c>
      <c r="E9" s="120" t="str">
        <f t="shared" ref="E9:P9" si="9">D9</f>
        <v>PP_05</v>
      </c>
      <c r="F9" s="120" t="str">
        <f t="shared" si="9"/>
        <v>PP_05</v>
      </c>
      <c r="G9" s="120" t="str">
        <f t="shared" si="9"/>
        <v>PP_05</v>
      </c>
      <c r="H9" s="120" t="str">
        <f t="shared" si="9"/>
        <v>PP_05</v>
      </c>
      <c r="I9" s="120" t="str">
        <f t="shared" si="9"/>
        <v>PP_05</v>
      </c>
      <c r="J9" s="120" t="str">
        <f t="shared" si="9"/>
        <v>PP_05</v>
      </c>
      <c r="K9" s="120" t="str">
        <f t="shared" si="9"/>
        <v>PP_05</v>
      </c>
      <c r="L9" s="120" t="str">
        <f t="shared" si="9"/>
        <v>PP_05</v>
      </c>
      <c r="M9" s="120" t="str">
        <f t="shared" si="9"/>
        <v>PP_05</v>
      </c>
      <c r="N9" s="120" t="str">
        <f t="shared" si="9"/>
        <v>PP_05</v>
      </c>
      <c r="O9" s="120" t="str">
        <f t="shared" si="9"/>
        <v>PP_05</v>
      </c>
      <c r="P9" s="120" t="str">
        <f t="shared" si="9"/>
        <v>PP_05</v>
      </c>
    </row>
    <row r="10" spans="1:16" x14ac:dyDescent="0.25">
      <c r="A10" s="67"/>
      <c r="B10" s="67"/>
      <c r="D10" s="120" t="str">
        <f t="shared" si="2"/>
        <v>PP_05</v>
      </c>
      <c r="E10" s="120" t="str">
        <f t="shared" ref="E10:P10" si="10">D10</f>
        <v>PP_05</v>
      </c>
      <c r="F10" s="120" t="str">
        <f t="shared" si="10"/>
        <v>PP_05</v>
      </c>
      <c r="G10" s="120" t="str">
        <f t="shared" si="10"/>
        <v>PP_05</v>
      </c>
      <c r="H10" s="120" t="str">
        <f t="shared" si="10"/>
        <v>PP_05</v>
      </c>
      <c r="I10" s="120" t="str">
        <f t="shared" si="10"/>
        <v>PP_05</v>
      </c>
      <c r="J10" s="120" t="str">
        <f t="shared" si="10"/>
        <v>PP_05</v>
      </c>
      <c r="K10" s="120" t="str">
        <f t="shared" si="10"/>
        <v>PP_05</v>
      </c>
      <c r="L10" s="120" t="str">
        <f t="shared" si="10"/>
        <v>PP_05</v>
      </c>
      <c r="M10" s="120" t="str">
        <f t="shared" si="10"/>
        <v>PP_05</v>
      </c>
      <c r="N10" s="120" t="str">
        <f t="shared" si="10"/>
        <v>PP_05</v>
      </c>
      <c r="O10" s="120" t="str">
        <f t="shared" si="10"/>
        <v>PP_05</v>
      </c>
      <c r="P10" s="120" t="str">
        <f t="shared" si="10"/>
        <v>PP_05</v>
      </c>
    </row>
    <row r="11" spans="1:16" x14ac:dyDescent="0.25">
      <c r="D11" s="120" t="str">
        <f t="shared" si="2"/>
        <v>PP_05</v>
      </c>
      <c r="E11" s="120" t="str">
        <f t="shared" ref="E11:P11" si="11">D11</f>
        <v>PP_05</v>
      </c>
      <c r="F11" s="120" t="str">
        <f t="shared" si="11"/>
        <v>PP_05</v>
      </c>
      <c r="G11" s="120" t="str">
        <f t="shared" si="11"/>
        <v>PP_05</v>
      </c>
      <c r="H11" s="120" t="str">
        <f t="shared" si="11"/>
        <v>PP_05</v>
      </c>
      <c r="I11" s="120" t="str">
        <f t="shared" si="11"/>
        <v>PP_05</v>
      </c>
      <c r="J11" s="120" t="str">
        <f t="shared" si="11"/>
        <v>PP_05</v>
      </c>
      <c r="K11" s="120" t="str">
        <f t="shared" si="11"/>
        <v>PP_05</v>
      </c>
      <c r="L11" s="120" t="str">
        <f t="shared" si="11"/>
        <v>PP_05</v>
      </c>
      <c r="M11" s="120" t="str">
        <f t="shared" si="11"/>
        <v>PP_05</v>
      </c>
      <c r="N11" s="120" t="str">
        <f t="shared" si="11"/>
        <v>PP_05</v>
      </c>
      <c r="O11" s="120" t="str">
        <f t="shared" si="11"/>
        <v>PP_05</v>
      </c>
      <c r="P11" s="120" t="str">
        <f t="shared" si="11"/>
        <v>PP_05</v>
      </c>
    </row>
    <row r="12" spans="1:16" x14ac:dyDescent="0.25">
      <c r="D12" s="120" t="str">
        <f t="shared" si="2"/>
        <v>PP_05</v>
      </c>
      <c r="E12" s="120" t="str">
        <f t="shared" ref="E12:P12" si="12">D12</f>
        <v>PP_05</v>
      </c>
      <c r="F12" s="120" t="str">
        <f t="shared" si="12"/>
        <v>PP_05</v>
      </c>
      <c r="G12" s="120" t="str">
        <f t="shared" si="12"/>
        <v>PP_05</v>
      </c>
      <c r="H12" s="120" t="str">
        <f t="shared" si="12"/>
        <v>PP_05</v>
      </c>
      <c r="I12" s="120" t="str">
        <f t="shared" si="12"/>
        <v>PP_05</v>
      </c>
      <c r="J12" s="120" t="str">
        <f t="shared" si="12"/>
        <v>PP_05</v>
      </c>
      <c r="K12" s="120" t="str">
        <f t="shared" si="12"/>
        <v>PP_05</v>
      </c>
      <c r="L12" s="120" t="str">
        <f t="shared" si="12"/>
        <v>PP_05</v>
      </c>
      <c r="M12" s="120" t="str">
        <f t="shared" si="12"/>
        <v>PP_05</v>
      </c>
      <c r="N12" s="120" t="str">
        <f t="shared" si="12"/>
        <v>PP_05</v>
      </c>
      <c r="O12" s="120" t="str">
        <f t="shared" si="12"/>
        <v>PP_05</v>
      </c>
      <c r="P12" s="120" t="str">
        <f t="shared" si="12"/>
        <v>PP_05</v>
      </c>
    </row>
    <row r="13" spans="1:16" x14ac:dyDescent="0.25">
      <c r="D13" s="120" t="str">
        <f t="shared" si="2"/>
        <v>PP_05</v>
      </c>
      <c r="E13" s="120" t="str">
        <f t="shared" ref="E13:P13" si="13">D13</f>
        <v>PP_05</v>
      </c>
      <c r="F13" s="120" t="str">
        <f t="shared" si="13"/>
        <v>PP_05</v>
      </c>
      <c r="G13" s="120" t="str">
        <f t="shared" si="13"/>
        <v>PP_05</v>
      </c>
      <c r="H13" s="120" t="str">
        <f t="shared" si="13"/>
        <v>PP_05</v>
      </c>
      <c r="I13" s="120" t="str">
        <f t="shared" si="13"/>
        <v>PP_05</v>
      </c>
      <c r="J13" s="120" t="str">
        <f t="shared" si="13"/>
        <v>PP_05</v>
      </c>
      <c r="K13" s="120" t="str">
        <f t="shared" si="13"/>
        <v>PP_05</v>
      </c>
      <c r="L13" s="120" t="str">
        <f t="shared" si="13"/>
        <v>PP_05</v>
      </c>
      <c r="M13" s="120" t="str">
        <f t="shared" si="13"/>
        <v>PP_05</v>
      </c>
      <c r="N13" s="120" t="str">
        <f t="shared" si="13"/>
        <v>PP_05</v>
      </c>
      <c r="O13" s="120" t="str">
        <f t="shared" si="13"/>
        <v>PP_05</v>
      </c>
      <c r="P13" s="120" t="str">
        <f t="shared" si="13"/>
        <v>PP_05</v>
      </c>
    </row>
    <row r="14" spans="1:16" x14ac:dyDescent="0.25">
      <c r="D14" s="120" t="str">
        <f t="shared" si="2"/>
        <v>PP_05</v>
      </c>
      <c r="E14" s="120" t="str">
        <f t="shared" ref="E14:P14" si="14">D14</f>
        <v>PP_05</v>
      </c>
      <c r="F14" s="120" t="str">
        <f t="shared" si="14"/>
        <v>PP_05</v>
      </c>
      <c r="G14" s="120" t="str">
        <f t="shared" si="14"/>
        <v>PP_05</v>
      </c>
      <c r="H14" s="120" t="str">
        <f t="shared" si="14"/>
        <v>PP_05</v>
      </c>
      <c r="I14" s="120" t="str">
        <f t="shared" si="14"/>
        <v>PP_05</v>
      </c>
      <c r="J14" s="120" t="str">
        <f t="shared" si="14"/>
        <v>PP_05</v>
      </c>
      <c r="K14" s="120" t="str">
        <f t="shared" si="14"/>
        <v>PP_05</v>
      </c>
      <c r="L14" s="120" t="str">
        <f t="shared" si="14"/>
        <v>PP_05</v>
      </c>
      <c r="M14" s="120" t="str">
        <f t="shared" si="14"/>
        <v>PP_05</v>
      </c>
      <c r="N14" s="120" t="str">
        <f t="shared" si="14"/>
        <v>PP_05</v>
      </c>
      <c r="O14" s="120" t="str">
        <f t="shared" si="14"/>
        <v>PP_05</v>
      </c>
      <c r="P14" s="120" t="str">
        <f t="shared" si="14"/>
        <v>PP_05</v>
      </c>
    </row>
    <row r="15" spans="1:16" x14ac:dyDescent="0.25">
      <c r="D15" s="120" t="str">
        <f t="shared" si="2"/>
        <v>PP_05</v>
      </c>
      <c r="E15" s="120" t="str">
        <f t="shared" ref="E15:P15" si="15">D15</f>
        <v>PP_05</v>
      </c>
      <c r="F15" s="120" t="str">
        <f t="shared" si="15"/>
        <v>PP_05</v>
      </c>
      <c r="G15" s="120" t="str">
        <f t="shared" si="15"/>
        <v>PP_05</v>
      </c>
      <c r="H15" s="120" t="str">
        <f t="shared" si="15"/>
        <v>PP_05</v>
      </c>
      <c r="I15" s="120" t="str">
        <f t="shared" si="15"/>
        <v>PP_05</v>
      </c>
      <c r="J15" s="120" t="str">
        <f t="shared" si="15"/>
        <v>PP_05</v>
      </c>
      <c r="K15" s="120" t="str">
        <f t="shared" si="15"/>
        <v>PP_05</v>
      </c>
      <c r="L15" s="120" t="str">
        <f t="shared" si="15"/>
        <v>PP_05</v>
      </c>
      <c r="M15" s="120" t="str">
        <f t="shared" si="15"/>
        <v>PP_05</v>
      </c>
      <c r="N15" s="120" t="str">
        <f t="shared" si="15"/>
        <v>PP_05</v>
      </c>
      <c r="O15" s="120" t="str">
        <f t="shared" si="15"/>
        <v>PP_05</v>
      </c>
      <c r="P15" s="120" t="str">
        <f t="shared" si="15"/>
        <v>PP_05</v>
      </c>
    </row>
    <row r="16" spans="1:16" x14ac:dyDescent="0.25">
      <c r="D16" s="120" t="str">
        <f t="shared" si="2"/>
        <v>PP_05</v>
      </c>
      <c r="E16" s="120" t="str">
        <f t="shared" ref="E16:P16" si="16">D16</f>
        <v>PP_05</v>
      </c>
      <c r="F16" s="120" t="str">
        <f t="shared" si="16"/>
        <v>PP_05</v>
      </c>
      <c r="G16" s="120" t="str">
        <f t="shared" si="16"/>
        <v>PP_05</v>
      </c>
      <c r="H16" s="120" t="str">
        <f t="shared" si="16"/>
        <v>PP_05</v>
      </c>
      <c r="I16" s="120" t="str">
        <f t="shared" si="16"/>
        <v>PP_05</v>
      </c>
      <c r="J16" s="120" t="str">
        <f t="shared" si="16"/>
        <v>PP_05</v>
      </c>
      <c r="K16" s="120" t="str">
        <f t="shared" si="16"/>
        <v>PP_05</v>
      </c>
      <c r="L16" s="120" t="str">
        <f t="shared" si="16"/>
        <v>PP_05</v>
      </c>
      <c r="M16" s="120" t="str">
        <f t="shared" si="16"/>
        <v>PP_05</v>
      </c>
      <c r="N16" s="120" t="str">
        <f t="shared" si="16"/>
        <v>PP_05</v>
      </c>
      <c r="O16" s="120" t="str">
        <f t="shared" si="16"/>
        <v>PP_05</v>
      </c>
      <c r="P16" s="120" t="str">
        <f t="shared" si="16"/>
        <v>PP_05</v>
      </c>
    </row>
    <row r="17" spans="4:16" x14ac:dyDescent="0.25">
      <c r="D17" s="120" t="str">
        <f t="shared" si="2"/>
        <v>PP_05</v>
      </c>
      <c r="E17" s="120" t="str">
        <f t="shared" ref="E17:P17" si="17">D17</f>
        <v>PP_05</v>
      </c>
      <c r="F17" s="120" t="str">
        <f t="shared" si="17"/>
        <v>PP_05</v>
      </c>
      <c r="G17" s="120" t="str">
        <f t="shared" si="17"/>
        <v>PP_05</v>
      </c>
      <c r="H17" s="120" t="str">
        <f t="shared" si="17"/>
        <v>PP_05</v>
      </c>
      <c r="I17" s="120" t="str">
        <f t="shared" si="17"/>
        <v>PP_05</v>
      </c>
      <c r="J17" s="120" t="str">
        <f t="shared" si="17"/>
        <v>PP_05</v>
      </c>
      <c r="K17" s="120" t="str">
        <f t="shared" si="17"/>
        <v>PP_05</v>
      </c>
      <c r="L17" s="120" t="str">
        <f t="shared" si="17"/>
        <v>PP_05</v>
      </c>
      <c r="M17" s="120" t="str">
        <f t="shared" si="17"/>
        <v>PP_05</v>
      </c>
      <c r="N17" s="120" t="str">
        <f t="shared" si="17"/>
        <v>PP_05</v>
      </c>
      <c r="O17" s="120" t="str">
        <f t="shared" si="17"/>
        <v>PP_05</v>
      </c>
      <c r="P17" s="120" t="str">
        <f t="shared" si="17"/>
        <v>PP_05</v>
      </c>
    </row>
    <row r="18" spans="4:16" x14ac:dyDescent="0.25">
      <c r="D18" s="120" t="str">
        <f t="shared" si="2"/>
        <v>PP_05</v>
      </c>
      <c r="E18" s="120" t="str">
        <f t="shared" ref="E18:P18" si="18">D18</f>
        <v>PP_05</v>
      </c>
      <c r="F18" s="120" t="str">
        <f t="shared" si="18"/>
        <v>PP_05</v>
      </c>
      <c r="G18" s="120" t="str">
        <f t="shared" si="18"/>
        <v>PP_05</v>
      </c>
      <c r="H18" s="120" t="str">
        <f t="shared" si="18"/>
        <v>PP_05</v>
      </c>
      <c r="I18" s="120" t="str">
        <f t="shared" si="18"/>
        <v>PP_05</v>
      </c>
      <c r="J18" s="120" t="str">
        <f t="shared" si="18"/>
        <v>PP_05</v>
      </c>
      <c r="K18" s="120" t="str">
        <f t="shared" si="18"/>
        <v>PP_05</v>
      </c>
      <c r="L18" s="120" t="str">
        <f t="shared" si="18"/>
        <v>PP_05</v>
      </c>
      <c r="M18" s="120" t="str">
        <f t="shared" si="18"/>
        <v>PP_05</v>
      </c>
      <c r="N18" s="120" t="str">
        <f t="shared" si="18"/>
        <v>PP_05</v>
      </c>
      <c r="O18" s="120" t="str">
        <f t="shared" si="18"/>
        <v>PP_05</v>
      </c>
      <c r="P18" s="120" t="str">
        <f t="shared" si="18"/>
        <v>PP_05</v>
      </c>
    </row>
    <row r="19" spans="4:16" x14ac:dyDescent="0.25">
      <c r="D19" s="120" t="str">
        <f t="shared" si="2"/>
        <v>PP_05</v>
      </c>
      <c r="E19" s="120" t="str">
        <f t="shared" ref="E19:P19" si="19">D19</f>
        <v>PP_05</v>
      </c>
      <c r="F19" s="120" t="str">
        <f t="shared" si="19"/>
        <v>PP_05</v>
      </c>
      <c r="G19" s="120" t="str">
        <f t="shared" si="19"/>
        <v>PP_05</v>
      </c>
      <c r="H19" s="120" t="str">
        <f t="shared" si="19"/>
        <v>PP_05</v>
      </c>
      <c r="I19" s="120" t="str">
        <f t="shared" si="19"/>
        <v>PP_05</v>
      </c>
      <c r="J19" s="120" t="str">
        <f t="shared" si="19"/>
        <v>PP_05</v>
      </c>
      <c r="K19" s="120" t="str">
        <f t="shared" si="19"/>
        <v>PP_05</v>
      </c>
      <c r="L19" s="120" t="str">
        <f t="shared" si="19"/>
        <v>PP_05</v>
      </c>
      <c r="M19" s="120" t="str">
        <f t="shared" si="19"/>
        <v>PP_05</v>
      </c>
      <c r="N19" s="120" t="str">
        <f t="shared" si="19"/>
        <v>PP_05</v>
      </c>
      <c r="O19" s="120" t="str">
        <f t="shared" si="19"/>
        <v>PP_05</v>
      </c>
      <c r="P19" s="120" t="str">
        <f t="shared" si="19"/>
        <v>PP_05</v>
      </c>
    </row>
    <row r="20" spans="4:16" x14ac:dyDescent="0.25">
      <c r="D20" s="120" t="str">
        <f t="shared" si="2"/>
        <v>PP_05</v>
      </c>
      <c r="E20" s="120" t="str">
        <f t="shared" ref="E20:P20" si="20">D20</f>
        <v>PP_05</v>
      </c>
      <c r="F20" s="120" t="str">
        <f t="shared" si="20"/>
        <v>PP_05</v>
      </c>
      <c r="G20" s="120" t="str">
        <f t="shared" si="20"/>
        <v>PP_05</v>
      </c>
      <c r="H20" s="120" t="str">
        <f t="shared" si="20"/>
        <v>PP_05</v>
      </c>
      <c r="I20" s="120" t="str">
        <f t="shared" si="20"/>
        <v>PP_05</v>
      </c>
      <c r="J20" s="120" t="str">
        <f t="shared" si="20"/>
        <v>PP_05</v>
      </c>
      <c r="K20" s="120" t="str">
        <f t="shared" si="20"/>
        <v>PP_05</v>
      </c>
      <c r="L20" s="120" t="str">
        <f t="shared" si="20"/>
        <v>PP_05</v>
      </c>
      <c r="M20" s="120" t="str">
        <f t="shared" si="20"/>
        <v>PP_05</v>
      </c>
      <c r="N20" s="120" t="str">
        <f t="shared" si="20"/>
        <v>PP_05</v>
      </c>
      <c r="O20" s="120" t="str">
        <f t="shared" si="20"/>
        <v>PP_05</v>
      </c>
      <c r="P20" s="120" t="str">
        <f t="shared" si="20"/>
        <v>PP_05</v>
      </c>
    </row>
    <row r="21" spans="4:16" x14ac:dyDescent="0.25">
      <c r="D21" s="120" t="str">
        <f t="shared" si="2"/>
        <v>PP_05</v>
      </c>
      <c r="E21" s="120" t="str">
        <f t="shared" ref="E21:P21" si="21">D21</f>
        <v>PP_05</v>
      </c>
      <c r="F21" s="120" t="str">
        <f t="shared" si="21"/>
        <v>PP_05</v>
      </c>
      <c r="G21" s="120" t="str">
        <f t="shared" si="21"/>
        <v>PP_05</v>
      </c>
      <c r="H21" s="120" t="str">
        <f t="shared" si="21"/>
        <v>PP_05</v>
      </c>
      <c r="I21" s="120" t="str">
        <f t="shared" si="21"/>
        <v>PP_05</v>
      </c>
      <c r="J21" s="120" t="str">
        <f t="shared" si="21"/>
        <v>PP_05</v>
      </c>
      <c r="K21" s="120" t="str">
        <f t="shared" si="21"/>
        <v>PP_05</v>
      </c>
      <c r="L21" s="120" t="str">
        <f t="shared" si="21"/>
        <v>PP_05</v>
      </c>
      <c r="M21" s="120" t="str">
        <f t="shared" si="21"/>
        <v>PP_05</v>
      </c>
      <c r="N21" s="120" t="str">
        <f t="shared" si="21"/>
        <v>PP_05</v>
      </c>
      <c r="O21" s="120" t="str">
        <f t="shared" si="21"/>
        <v>PP_05</v>
      </c>
      <c r="P21" s="120" t="str">
        <f t="shared" si="21"/>
        <v>PP_05</v>
      </c>
    </row>
    <row r="22" spans="4:16" x14ac:dyDescent="0.25">
      <c r="D22" s="120" t="str">
        <f t="shared" si="2"/>
        <v>PP_05</v>
      </c>
      <c r="E22" s="120" t="str">
        <f t="shared" ref="E22:P22" si="22">D22</f>
        <v>PP_05</v>
      </c>
      <c r="F22" s="120" t="str">
        <f t="shared" si="22"/>
        <v>PP_05</v>
      </c>
      <c r="G22" s="120" t="str">
        <f t="shared" si="22"/>
        <v>PP_05</v>
      </c>
      <c r="H22" s="120" t="str">
        <f t="shared" si="22"/>
        <v>PP_05</v>
      </c>
      <c r="I22" s="120" t="str">
        <f t="shared" si="22"/>
        <v>PP_05</v>
      </c>
      <c r="J22" s="120" t="str">
        <f t="shared" si="22"/>
        <v>PP_05</v>
      </c>
      <c r="K22" s="120" t="str">
        <f t="shared" si="22"/>
        <v>PP_05</v>
      </c>
      <c r="L22" s="120" t="str">
        <f t="shared" si="22"/>
        <v>PP_05</v>
      </c>
      <c r="M22" s="120" t="str">
        <f t="shared" si="22"/>
        <v>PP_05</v>
      </c>
      <c r="N22" s="120" t="str">
        <f t="shared" si="22"/>
        <v>PP_05</v>
      </c>
      <c r="O22" s="120" t="str">
        <f t="shared" si="22"/>
        <v>PP_05</v>
      </c>
      <c r="P22" s="120" t="str">
        <f t="shared" si="22"/>
        <v>PP_05</v>
      </c>
    </row>
    <row r="23" spans="4:16" x14ac:dyDescent="0.25">
      <c r="D23" s="120" t="str">
        <f t="shared" si="2"/>
        <v>PP_05</v>
      </c>
      <c r="E23" s="120" t="str">
        <f t="shared" ref="E23:P23" si="23">D23</f>
        <v>PP_05</v>
      </c>
      <c r="F23" s="120" t="str">
        <f t="shared" si="23"/>
        <v>PP_05</v>
      </c>
      <c r="G23" s="120" t="str">
        <f t="shared" si="23"/>
        <v>PP_05</v>
      </c>
      <c r="H23" s="120" t="str">
        <f t="shared" si="23"/>
        <v>PP_05</v>
      </c>
      <c r="I23" s="120" t="str">
        <f t="shared" si="23"/>
        <v>PP_05</v>
      </c>
      <c r="J23" s="120" t="str">
        <f t="shared" si="23"/>
        <v>PP_05</v>
      </c>
      <c r="K23" s="120" t="str">
        <f t="shared" si="23"/>
        <v>PP_05</v>
      </c>
      <c r="L23" s="120" t="str">
        <f t="shared" si="23"/>
        <v>PP_05</v>
      </c>
      <c r="M23" s="120" t="str">
        <f t="shared" si="23"/>
        <v>PP_05</v>
      </c>
      <c r="N23" s="120" t="str">
        <f t="shared" si="23"/>
        <v>PP_05</v>
      </c>
      <c r="O23" s="120" t="str">
        <f t="shared" si="23"/>
        <v>PP_05</v>
      </c>
      <c r="P23" s="120" t="str">
        <f t="shared" si="23"/>
        <v>PP_05</v>
      </c>
    </row>
    <row r="24" spans="4:16" x14ac:dyDescent="0.25">
      <c r="D24" s="120" t="str">
        <f t="shared" si="2"/>
        <v>PP_05</v>
      </c>
      <c r="E24" s="120" t="str">
        <f t="shared" ref="E24:P24" si="24">D24</f>
        <v>PP_05</v>
      </c>
      <c r="F24" s="120" t="str">
        <f t="shared" si="24"/>
        <v>PP_05</v>
      </c>
      <c r="G24" s="120" t="str">
        <f t="shared" si="24"/>
        <v>PP_05</v>
      </c>
      <c r="H24" s="120" t="str">
        <f t="shared" si="24"/>
        <v>PP_05</v>
      </c>
      <c r="I24" s="120" t="str">
        <f t="shared" si="24"/>
        <v>PP_05</v>
      </c>
      <c r="J24" s="120" t="str">
        <f t="shared" si="24"/>
        <v>PP_05</v>
      </c>
      <c r="K24" s="120" t="str">
        <f t="shared" si="24"/>
        <v>PP_05</v>
      </c>
      <c r="L24" s="120" t="str">
        <f t="shared" si="24"/>
        <v>PP_05</v>
      </c>
      <c r="M24" s="120" t="str">
        <f t="shared" si="24"/>
        <v>PP_05</v>
      </c>
      <c r="N24" s="120" t="str">
        <f t="shared" si="24"/>
        <v>PP_05</v>
      </c>
      <c r="O24" s="120" t="str">
        <f t="shared" si="24"/>
        <v>PP_05</v>
      </c>
      <c r="P24" s="120" t="str">
        <f t="shared" si="24"/>
        <v>PP_05</v>
      </c>
    </row>
    <row r="25" spans="4:16" x14ac:dyDescent="0.25">
      <c r="D25" s="120" t="str">
        <f t="shared" si="2"/>
        <v>PP_05</v>
      </c>
      <c r="E25" s="120" t="str">
        <f t="shared" ref="E25:P25" si="25">D25</f>
        <v>PP_05</v>
      </c>
      <c r="F25" s="120" t="str">
        <f t="shared" si="25"/>
        <v>PP_05</v>
      </c>
      <c r="G25" s="120" t="str">
        <f t="shared" si="25"/>
        <v>PP_05</v>
      </c>
      <c r="H25" s="120" t="str">
        <f t="shared" si="25"/>
        <v>PP_05</v>
      </c>
      <c r="I25" s="120" t="str">
        <f t="shared" si="25"/>
        <v>PP_05</v>
      </c>
      <c r="J25" s="120" t="str">
        <f t="shared" si="25"/>
        <v>PP_05</v>
      </c>
      <c r="K25" s="120" t="str">
        <f t="shared" si="25"/>
        <v>PP_05</v>
      </c>
      <c r="L25" s="120" t="str">
        <f t="shared" si="25"/>
        <v>PP_05</v>
      </c>
      <c r="M25" s="120" t="str">
        <f t="shared" si="25"/>
        <v>PP_05</v>
      </c>
      <c r="N25" s="120" t="str">
        <f t="shared" si="25"/>
        <v>PP_05</v>
      </c>
      <c r="O25" s="120" t="str">
        <f t="shared" si="25"/>
        <v>PP_05</v>
      </c>
      <c r="P25" s="120" t="str">
        <f t="shared" si="25"/>
        <v>PP_05</v>
      </c>
    </row>
    <row r="26" spans="4:16" x14ac:dyDescent="0.25">
      <c r="D26" s="120" t="str">
        <f t="shared" si="2"/>
        <v>PP_05</v>
      </c>
      <c r="E26" s="120" t="str">
        <f t="shared" ref="E26:P26" si="26">D26</f>
        <v>PP_05</v>
      </c>
      <c r="F26" s="120" t="str">
        <f t="shared" si="26"/>
        <v>PP_05</v>
      </c>
      <c r="G26" s="120" t="str">
        <f t="shared" si="26"/>
        <v>PP_05</v>
      </c>
      <c r="H26" s="120" t="str">
        <f t="shared" si="26"/>
        <v>PP_05</v>
      </c>
      <c r="I26" s="120" t="str">
        <f t="shared" si="26"/>
        <v>PP_05</v>
      </c>
      <c r="J26" s="120" t="str">
        <f t="shared" si="26"/>
        <v>PP_05</v>
      </c>
      <c r="K26" s="120" t="str">
        <f t="shared" si="26"/>
        <v>PP_05</v>
      </c>
      <c r="L26" s="120" t="str">
        <f t="shared" si="26"/>
        <v>PP_05</v>
      </c>
      <c r="M26" s="120" t="str">
        <f t="shared" si="26"/>
        <v>PP_05</v>
      </c>
      <c r="N26" s="120" t="str">
        <f t="shared" si="26"/>
        <v>PP_05</v>
      </c>
      <c r="O26" s="120" t="str">
        <f t="shared" si="26"/>
        <v>PP_05</v>
      </c>
      <c r="P26" s="120" t="str">
        <f t="shared" si="26"/>
        <v>PP_05</v>
      </c>
    </row>
    <row r="27" spans="4:16" x14ac:dyDescent="0.25">
      <c r="D27" s="120" t="str">
        <f t="shared" si="2"/>
        <v>PP_05</v>
      </c>
      <c r="E27" s="120" t="str">
        <f t="shared" ref="E27:P27" si="27">D27</f>
        <v>PP_05</v>
      </c>
      <c r="F27" s="120" t="str">
        <f t="shared" si="27"/>
        <v>PP_05</v>
      </c>
      <c r="G27" s="120" t="str">
        <f t="shared" si="27"/>
        <v>PP_05</v>
      </c>
      <c r="H27" s="120" t="str">
        <f t="shared" si="27"/>
        <v>PP_05</v>
      </c>
      <c r="I27" s="120" t="str">
        <f t="shared" si="27"/>
        <v>PP_05</v>
      </c>
      <c r="J27" s="120" t="str">
        <f t="shared" si="27"/>
        <v>PP_05</v>
      </c>
      <c r="K27" s="120" t="str">
        <f t="shared" si="27"/>
        <v>PP_05</v>
      </c>
      <c r="L27" s="120" t="str">
        <f t="shared" si="27"/>
        <v>PP_05</v>
      </c>
      <c r="M27" s="120" t="str">
        <f t="shared" si="27"/>
        <v>PP_05</v>
      </c>
      <c r="N27" s="120" t="str">
        <f t="shared" si="27"/>
        <v>PP_05</v>
      </c>
      <c r="O27" s="120" t="str">
        <f t="shared" si="27"/>
        <v>PP_05</v>
      </c>
      <c r="P27" s="120" t="str">
        <f t="shared" si="27"/>
        <v>PP_05</v>
      </c>
    </row>
    <row r="28" spans="4:16" x14ac:dyDescent="0.25">
      <c r="D28" s="120" t="str">
        <f t="shared" si="2"/>
        <v>PP_05</v>
      </c>
      <c r="E28" s="120" t="str">
        <f t="shared" ref="E28:P28" si="28">D28</f>
        <v>PP_05</v>
      </c>
      <c r="F28" s="120" t="str">
        <f t="shared" si="28"/>
        <v>PP_05</v>
      </c>
      <c r="G28" s="120" t="str">
        <f t="shared" si="28"/>
        <v>PP_05</v>
      </c>
      <c r="H28" s="120" t="str">
        <f t="shared" si="28"/>
        <v>PP_05</v>
      </c>
      <c r="I28" s="120" t="str">
        <f t="shared" si="28"/>
        <v>PP_05</v>
      </c>
      <c r="J28" s="120" t="str">
        <f t="shared" si="28"/>
        <v>PP_05</v>
      </c>
      <c r="K28" s="120" t="str">
        <f t="shared" si="28"/>
        <v>PP_05</v>
      </c>
      <c r="L28" s="120" t="str">
        <f t="shared" si="28"/>
        <v>PP_05</v>
      </c>
      <c r="M28" s="120" t="str">
        <f t="shared" si="28"/>
        <v>PP_05</v>
      </c>
      <c r="N28" s="120" t="str">
        <f t="shared" si="28"/>
        <v>PP_05</v>
      </c>
      <c r="O28" s="120" t="str">
        <f t="shared" si="28"/>
        <v>PP_05</v>
      </c>
      <c r="P28" s="120" t="str">
        <f t="shared" si="28"/>
        <v>PP_05</v>
      </c>
    </row>
    <row r="29" spans="4:16" x14ac:dyDescent="0.25">
      <c r="D29" s="120" t="str">
        <f t="shared" si="2"/>
        <v>PP_05</v>
      </c>
      <c r="E29" s="120" t="str">
        <f t="shared" ref="E29:P29" si="29">D29</f>
        <v>PP_05</v>
      </c>
      <c r="F29" s="120" t="str">
        <f t="shared" si="29"/>
        <v>PP_05</v>
      </c>
      <c r="G29" s="120" t="str">
        <f t="shared" si="29"/>
        <v>PP_05</v>
      </c>
      <c r="H29" s="120" t="str">
        <f t="shared" si="29"/>
        <v>PP_05</v>
      </c>
      <c r="I29" s="120" t="str">
        <f t="shared" si="29"/>
        <v>PP_05</v>
      </c>
      <c r="J29" s="120" t="str">
        <f t="shared" si="29"/>
        <v>PP_05</v>
      </c>
      <c r="K29" s="120" t="str">
        <f t="shared" si="29"/>
        <v>PP_05</v>
      </c>
      <c r="L29" s="120" t="str">
        <f t="shared" si="29"/>
        <v>PP_05</v>
      </c>
      <c r="M29" s="120" t="str">
        <f t="shared" si="29"/>
        <v>PP_05</v>
      </c>
      <c r="N29" s="120" t="str">
        <f t="shared" si="29"/>
        <v>PP_05</v>
      </c>
      <c r="O29" s="120" t="str">
        <f t="shared" si="29"/>
        <v>PP_05</v>
      </c>
      <c r="P29" s="120" t="str">
        <f t="shared" si="29"/>
        <v>PP_05</v>
      </c>
    </row>
    <row r="30" spans="4:16" x14ac:dyDescent="0.25">
      <c r="D30" s="120" t="str">
        <f t="shared" si="2"/>
        <v>PP_05</v>
      </c>
      <c r="E30" s="120" t="str">
        <f t="shared" ref="E30:P30" si="30">D30</f>
        <v>PP_05</v>
      </c>
      <c r="F30" s="120" t="str">
        <f t="shared" si="30"/>
        <v>PP_05</v>
      </c>
      <c r="G30" s="120" t="str">
        <f t="shared" si="30"/>
        <v>PP_05</v>
      </c>
      <c r="H30" s="120" t="str">
        <f t="shared" si="30"/>
        <v>PP_05</v>
      </c>
      <c r="I30" s="120" t="str">
        <f t="shared" si="30"/>
        <v>PP_05</v>
      </c>
      <c r="J30" s="120" t="str">
        <f t="shared" si="30"/>
        <v>PP_05</v>
      </c>
      <c r="K30" s="120" t="str">
        <f t="shared" si="30"/>
        <v>PP_05</v>
      </c>
      <c r="L30" s="120" t="str">
        <f t="shared" si="30"/>
        <v>PP_05</v>
      </c>
      <c r="M30" s="120" t="str">
        <f t="shared" si="30"/>
        <v>PP_05</v>
      </c>
      <c r="N30" s="120" t="str">
        <f t="shared" si="30"/>
        <v>PP_05</v>
      </c>
      <c r="O30" s="120" t="str">
        <f t="shared" si="30"/>
        <v>PP_05</v>
      </c>
      <c r="P30" s="120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s="121" t="s">
        <v>161</v>
      </c>
      <c r="E1" s="121" t="str">
        <f>D1</f>
        <v>PP_06</v>
      </c>
      <c r="F1" s="121" t="str">
        <f t="shared" ref="F1:P1" si="0">E1</f>
        <v>PP_06</v>
      </c>
      <c r="G1" s="121" t="str">
        <f t="shared" si="0"/>
        <v>PP_06</v>
      </c>
      <c r="H1" s="121" t="str">
        <f t="shared" si="0"/>
        <v>PP_06</v>
      </c>
      <c r="I1" s="121" t="str">
        <f t="shared" si="0"/>
        <v>PP_06</v>
      </c>
      <c r="J1" s="121" t="str">
        <f t="shared" si="0"/>
        <v>PP_06</v>
      </c>
      <c r="K1" s="121" t="str">
        <f t="shared" si="0"/>
        <v>PP_06</v>
      </c>
      <c r="L1" s="121" t="str">
        <f t="shared" si="0"/>
        <v>PP_06</v>
      </c>
      <c r="M1" s="121" t="str">
        <f t="shared" si="0"/>
        <v>PP_06</v>
      </c>
      <c r="N1" s="121" t="str">
        <f t="shared" si="0"/>
        <v>PP_06</v>
      </c>
      <c r="O1" s="121" t="str">
        <f t="shared" si="0"/>
        <v>PP_06</v>
      </c>
      <c r="P1" s="121" t="str">
        <f t="shared" si="0"/>
        <v>PP_06</v>
      </c>
    </row>
    <row r="2" spans="1:16" ht="15.75" thickBot="1" x14ac:dyDescent="0.3">
      <c r="A2" s="116" t="s">
        <v>152</v>
      </c>
      <c r="B2" s="117" t="s">
        <v>243</v>
      </c>
      <c r="D2" s="121" t="str">
        <f>D1</f>
        <v>PP_06</v>
      </c>
      <c r="E2" s="121" t="str">
        <f t="shared" ref="E2:P2" si="1">D2</f>
        <v>PP_06</v>
      </c>
      <c r="F2" s="121" t="str">
        <f t="shared" si="1"/>
        <v>PP_06</v>
      </c>
      <c r="G2" s="121" t="str">
        <f t="shared" si="1"/>
        <v>PP_06</v>
      </c>
      <c r="H2" s="121" t="str">
        <f t="shared" si="1"/>
        <v>PP_06</v>
      </c>
      <c r="I2" s="121" t="str">
        <f t="shared" si="1"/>
        <v>PP_06</v>
      </c>
      <c r="J2" s="121" t="str">
        <f t="shared" si="1"/>
        <v>PP_06</v>
      </c>
      <c r="K2" s="121" t="str">
        <f t="shared" si="1"/>
        <v>PP_06</v>
      </c>
      <c r="L2" s="121" t="str">
        <f t="shared" si="1"/>
        <v>PP_06</v>
      </c>
      <c r="M2" s="121" t="str">
        <f t="shared" si="1"/>
        <v>PP_06</v>
      </c>
      <c r="N2" s="121" t="str">
        <f t="shared" si="1"/>
        <v>PP_06</v>
      </c>
      <c r="O2" s="121" t="str">
        <f t="shared" si="1"/>
        <v>PP_06</v>
      </c>
      <c r="P2" s="121" t="str">
        <f t="shared" si="1"/>
        <v>PP_06</v>
      </c>
    </row>
    <row r="3" spans="1:16" x14ac:dyDescent="0.25">
      <c r="A3" s="80"/>
      <c r="B3" s="81"/>
      <c r="D3" s="121" t="str">
        <f t="shared" ref="D3:D30" si="2">D2</f>
        <v>PP_06</v>
      </c>
      <c r="E3" s="121" t="str">
        <f t="shared" ref="E3:P3" si="3">D3</f>
        <v>PP_06</v>
      </c>
      <c r="F3" s="121" t="str">
        <f t="shared" si="3"/>
        <v>PP_06</v>
      </c>
      <c r="G3" s="121" t="str">
        <f t="shared" si="3"/>
        <v>PP_06</v>
      </c>
      <c r="H3" s="121" t="str">
        <f t="shared" si="3"/>
        <v>PP_06</v>
      </c>
      <c r="I3" s="121" t="str">
        <f t="shared" si="3"/>
        <v>PP_06</v>
      </c>
      <c r="J3" s="121" t="str">
        <f t="shared" si="3"/>
        <v>PP_06</v>
      </c>
      <c r="K3" s="121" t="str">
        <f t="shared" si="3"/>
        <v>PP_06</v>
      </c>
      <c r="L3" s="121" t="str">
        <f t="shared" si="3"/>
        <v>PP_06</v>
      </c>
      <c r="M3" s="121" t="str">
        <f t="shared" si="3"/>
        <v>PP_06</v>
      </c>
      <c r="N3" s="121" t="str">
        <f t="shared" si="3"/>
        <v>PP_06</v>
      </c>
      <c r="O3" s="121" t="str">
        <f t="shared" si="3"/>
        <v>PP_06</v>
      </c>
      <c r="P3" s="121" t="str">
        <f t="shared" si="3"/>
        <v>PP_06</v>
      </c>
    </row>
    <row r="4" spans="1:16" x14ac:dyDescent="0.25">
      <c r="A4" s="82"/>
      <c r="B4" s="83"/>
      <c r="D4" s="121" t="str">
        <f t="shared" si="2"/>
        <v>PP_06</v>
      </c>
      <c r="E4" s="121" t="str">
        <f t="shared" ref="E4:P4" si="4">D4</f>
        <v>PP_06</v>
      </c>
      <c r="F4" s="121" t="str">
        <f t="shared" si="4"/>
        <v>PP_06</v>
      </c>
      <c r="G4" s="121" t="str">
        <f t="shared" si="4"/>
        <v>PP_06</v>
      </c>
      <c r="H4" s="121" t="str">
        <f t="shared" si="4"/>
        <v>PP_06</v>
      </c>
      <c r="I4" s="121" t="str">
        <f t="shared" si="4"/>
        <v>PP_06</v>
      </c>
      <c r="J4" s="121" t="str">
        <f t="shared" si="4"/>
        <v>PP_06</v>
      </c>
      <c r="K4" s="121" t="str">
        <f t="shared" si="4"/>
        <v>PP_06</v>
      </c>
      <c r="L4" s="121" t="str">
        <f t="shared" si="4"/>
        <v>PP_06</v>
      </c>
      <c r="M4" s="121" t="str">
        <f t="shared" si="4"/>
        <v>PP_06</v>
      </c>
      <c r="N4" s="121" t="str">
        <f t="shared" si="4"/>
        <v>PP_06</v>
      </c>
      <c r="O4" s="121" t="str">
        <f t="shared" si="4"/>
        <v>PP_06</v>
      </c>
      <c r="P4" s="121" t="str">
        <f t="shared" si="4"/>
        <v>PP_06</v>
      </c>
    </row>
    <row r="5" spans="1:16" x14ac:dyDescent="0.25">
      <c r="A5" s="80"/>
      <c r="B5" s="81"/>
      <c r="D5" s="121" t="str">
        <f t="shared" si="2"/>
        <v>PP_06</v>
      </c>
      <c r="E5" s="121" t="str">
        <f t="shared" ref="E5:P5" si="5">D5</f>
        <v>PP_06</v>
      </c>
      <c r="F5" s="121" t="str">
        <f t="shared" si="5"/>
        <v>PP_06</v>
      </c>
      <c r="G5" s="121" t="str">
        <f t="shared" si="5"/>
        <v>PP_06</v>
      </c>
      <c r="H5" s="121" t="str">
        <f t="shared" si="5"/>
        <v>PP_06</v>
      </c>
      <c r="I5" s="121" t="str">
        <f t="shared" si="5"/>
        <v>PP_06</v>
      </c>
      <c r="J5" s="121" t="str">
        <f t="shared" si="5"/>
        <v>PP_06</v>
      </c>
      <c r="K5" s="121" t="str">
        <f t="shared" si="5"/>
        <v>PP_06</v>
      </c>
      <c r="L5" s="121" t="str">
        <f t="shared" si="5"/>
        <v>PP_06</v>
      </c>
      <c r="M5" s="121" t="str">
        <f t="shared" si="5"/>
        <v>PP_06</v>
      </c>
      <c r="N5" s="121" t="str">
        <f t="shared" si="5"/>
        <v>PP_06</v>
      </c>
      <c r="O5" s="121" t="str">
        <f t="shared" si="5"/>
        <v>PP_06</v>
      </c>
      <c r="P5" s="121" t="str">
        <f t="shared" si="5"/>
        <v>PP_06</v>
      </c>
    </row>
    <row r="6" spans="1:16" x14ac:dyDescent="0.25">
      <c r="A6" s="80"/>
      <c r="B6" s="81"/>
      <c r="D6" s="121" t="str">
        <f t="shared" si="2"/>
        <v>PP_06</v>
      </c>
      <c r="E6" s="121" t="str">
        <f t="shared" ref="E6:P6" si="6">D6</f>
        <v>PP_06</v>
      </c>
      <c r="F6" s="121" t="str">
        <f t="shared" si="6"/>
        <v>PP_06</v>
      </c>
      <c r="G6" s="121" t="str">
        <f t="shared" si="6"/>
        <v>PP_06</v>
      </c>
      <c r="H6" s="121" t="str">
        <f t="shared" si="6"/>
        <v>PP_06</v>
      </c>
      <c r="I6" s="121" t="str">
        <f t="shared" si="6"/>
        <v>PP_06</v>
      </c>
      <c r="J6" s="121" t="str">
        <f t="shared" si="6"/>
        <v>PP_06</v>
      </c>
      <c r="K6" s="121" t="str">
        <f t="shared" si="6"/>
        <v>PP_06</v>
      </c>
      <c r="L6" s="121" t="str">
        <f t="shared" si="6"/>
        <v>PP_06</v>
      </c>
      <c r="M6" s="121" t="str">
        <f t="shared" si="6"/>
        <v>PP_06</v>
      </c>
      <c r="N6" s="121" t="str">
        <f t="shared" si="6"/>
        <v>PP_06</v>
      </c>
      <c r="O6" s="121" t="str">
        <f t="shared" si="6"/>
        <v>PP_06</v>
      </c>
      <c r="P6" s="121" t="str">
        <f t="shared" si="6"/>
        <v>PP_06</v>
      </c>
    </row>
    <row r="7" spans="1:16" x14ac:dyDescent="0.25">
      <c r="A7" s="68"/>
      <c r="B7" s="68"/>
      <c r="D7" s="121" t="str">
        <f t="shared" si="2"/>
        <v>PP_06</v>
      </c>
      <c r="E7" s="121" t="str">
        <f t="shared" ref="E7:P7" si="7">D7</f>
        <v>PP_06</v>
      </c>
      <c r="F7" s="121" t="str">
        <f t="shared" si="7"/>
        <v>PP_06</v>
      </c>
      <c r="G7" s="121" t="str">
        <f t="shared" si="7"/>
        <v>PP_06</v>
      </c>
      <c r="H7" s="121" t="str">
        <f t="shared" si="7"/>
        <v>PP_06</v>
      </c>
      <c r="I7" s="121" t="str">
        <f t="shared" si="7"/>
        <v>PP_06</v>
      </c>
      <c r="J7" s="121" t="str">
        <f t="shared" si="7"/>
        <v>PP_06</v>
      </c>
      <c r="K7" s="121" t="str">
        <f t="shared" si="7"/>
        <v>PP_06</v>
      </c>
      <c r="L7" s="121" t="str">
        <f t="shared" si="7"/>
        <v>PP_06</v>
      </c>
      <c r="M7" s="121" t="str">
        <f t="shared" si="7"/>
        <v>PP_06</v>
      </c>
      <c r="N7" s="121" t="str">
        <f t="shared" si="7"/>
        <v>PP_06</v>
      </c>
      <c r="O7" s="121" t="str">
        <f t="shared" si="7"/>
        <v>PP_06</v>
      </c>
      <c r="P7" s="121" t="str">
        <f t="shared" si="7"/>
        <v>PP_06</v>
      </c>
    </row>
    <row r="8" spans="1:16" x14ac:dyDescent="0.25">
      <c r="A8" s="67"/>
      <c r="B8" s="67"/>
      <c r="D8" s="121" t="str">
        <f t="shared" si="2"/>
        <v>PP_06</v>
      </c>
      <c r="E8" s="121" t="str">
        <f t="shared" ref="E8:P8" si="8">D8</f>
        <v>PP_06</v>
      </c>
      <c r="F8" s="121" t="str">
        <f t="shared" si="8"/>
        <v>PP_06</v>
      </c>
      <c r="G8" s="121" t="str">
        <f t="shared" si="8"/>
        <v>PP_06</v>
      </c>
      <c r="H8" s="121" t="str">
        <f t="shared" si="8"/>
        <v>PP_06</v>
      </c>
      <c r="I8" s="121" t="str">
        <f t="shared" si="8"/>
        <v>PP_06</v>
      </c>
      <c r="J8" s="121" t="str">
        <f t="shared" si="8"/>
        <v>PP_06</v>
      </c>
      <c r="K8" s="121" t="str">
        <f t="shared" si="8"/>
        <v>PP_06</v>
      </c>
      <c r="L8" s="121" t="str">
        <f t="shared" si="8"/>
        <v>PP_06</v>
      </c>
      <c r="M8" s="121" t="str">
        <f t="shared" si="8"/>
        <v>PP_06</v>
      </c>
      <c r="N8" s="121" t="str">
        <f t="shared" si="8"/>
        <v>PP_06</v>
      </c>
      <c r="O8" s="121" t="str">
        <f t="shared" si="8"/>
        <v>PP_06</v>
      </c>
      <c r="P8" s="121" t="str">
        <f t="shared" si="8"/>
        <v>PP_06</v>
      </c>
    </row>
    <row r="9" spans="1:16" x14ac:dyDescent="0.25">
      <c r="A9" s="67"/>
      <c r="B9" s="67"/>
      <c r="D9" s="121" t="str">
        <f t="shared" si="2"/>
        <v>PP_06</v>
      </c>
      <c r="E9" s="121" t="str">
        <f t="shared" ref="E9:P9" si="9">D9</f>
        <v>PP_06</v>
      </c>
      <c r="F9" s="121" t="str">
        <f t="shared" si="9"/>
        <v>PP_06</v>
      </c>
      <c r="G9" s="121" t="str">
        <f t="shared" si="9"/>
        <v>PP_06</v>
      </c>
      <c r="H9" s="121" t="str">
        <f t="shared" si="9"/>
        <v>PP_06</v>
      </c>
      <c r="I9" s="121" t="str">
        <f t="shared" si="9"/>
        <v>PP_06</v>
      </c>
      <c r="J9" s="121" t="str">
        <f t="shared" si="9"/>
        <v>PP_06</v>
      </c>
      <c r="K9" s="121" t="str">
        <f t="shared" si="9"/>
        <v>PP_06</v>
      </c>
      <c r="L9" s="121" t="str">
        <f t="shared" si="9"/>
        <v>PP_06</v>
      </c>
      <c r="M9" s="121" t="str">
        <f t="shared" si="9"/>
        <v>PP_06</v>
      </c>
      <c r="N9" s="121" t="str">
        <f t="shared" si="9"/>
        <v>PP_06</v>
      </c>
      <c r="O9" s="121" t="str">
        <f t="shared" si="9"/>
        <v>PP_06</v>
      </c>
      <c r="P9" s="121" t="str">
        <f t="shared" si="9"/>
        <v>PP_06</v>
      </c>
    </row>
    <row r="10" spans="1:16" x14ac:dyDescent="0.25">
      <c r="A10" s="67"/>
      <c r="B10" s="67"/>
      <c r="D10" s="121" t="str">
        <f t="shared" si="2"/>
        <v>PP_06</v>
      </c>
      <c r="E10" s="121" t="str">
        <f t="shared" ref="E10:P10" si="10">D10</f>
        <v>PP_06</v>
      </c>
      <c r="F10" s="121" t="str">
        <f t="shared" si="10"/>
        <v>PP_06</v>
      </c>
      <c r="G10" s="121" t="str">
        <f t="shared" si="10"/>
        <v>PP_06</v>
      </c>
      <c r="H10" s="121" t="str">
        <f t="shared" si="10"/>
        <v>PP_06</v>
      </c>
      <c r="I10" s="121" t="str">
        <f t="shared" si="10"/>
        <v>PP_06</v>
      </c>
      <c r="J10" s="121" t="str">
        <f t="shared" si="10"/>
        <v>PP_06</v>
      </c>
      <c r="K10" s="121" t="str">
        <f t="shared" si="10"/>
        <v>PP_06</v>
      </c>
      <c r="L10" s="121" t="str">
        <f t="shared" si="10"/>
        <v>PP_06</v>
      </c>
      <c r="M10" s="121" t="str">
        <f t="shared" si="10"/>
        <v>PP_06</v>
      </c>
      <c r="N10" s="121" t="str">
        <f t="shared" si="10"/>
        <v>PP_06</v>
      </c>
      <c r="O10" s="121" t="str">
        <f t="shared" si="10"/>
        <v>PP_06</v>
      </c>
      <c r="P10" s="121" t="str">
        <f t="shared" si="10"/>
        <v>PP_06</v>
      </c>
    </row>
    <row r="11" spans="1:16" x14ac:dyDescent="0.25">
      <c r="D11" s="121" t="str">
        <f t="shared" si="2"/>
        <v>PP_06</v>
      </c>
      <c r="E11" s="121" t="str">
        <f t="shared" ref="E11:P11" si="11">D11</f>
        <v>PP_06</v>
      </c>
      <c r="F11" s="121" t="str">
        <f t="shared" si="11"/>
        <v>PP_06</v>
      </c>
      <c r="G11" s="121" t="str">
        <f t="shared" si="11"/>
        <v>PP_06</v>
      </c>
      <c r="H11" s="121" t="str">
        <f t="shared" si="11"/>
        <v>PP_06</v>
      </c>
      <c r="I11" s="121" t="str">
        <f t="shared" si="11"/>
        <v>PP_06</v>
      </c>
      <c r="J11" s="121" t="str">
        <f t="shared" si="11"/>
        <v>PP_06</v>
      </c>
      <c r="K11" s="121" t="str">
        <f t="shared" si="11"/>
        <v>PP_06</v>
      </c>
      <c r="L11" s="121" t="str">
        <f t="shared" si="11"/>
        <v>PP_06</v>
      </c>
      <c r="M11" s="121" t="str">
        <f t="shared" si="11"/>
        <v>PP_06</v>
      </c>
      <c r="N11" s="121" t="str">
        <f t="shared" si="11"/>
        <v>PP_06</v>
      </c>
      <c r="O11" s="121" t="str">
        <f t="shared" si="11"/>
        <v>PP_06</v>
      </c>
      <c r="P11" s="121" t="str">
        <f t="shared" si="11"/>
        <v>PP_06</v>
      </c>
    </row>
    <row r="12" spans="1:16" x14ac:dyDescent="0.25">
      <c r="D12" s="121" t="str">
        <f t="shared" si="2"/>
        <v>PP_06</v>
      </c>
      <c r="E12" s="121" t="str">
        <f t="shared" ref="E12:P12" si="12">D12</f>
        <v>PP_06</v>
      </c>
      <c r="F12" s="121" t="str">
        <f t="shared" si="12"/>
        <v>PP_06</v>
      </c>
      <c r="G12" s="121" t="str">
        <f t="shared" si="12"/>
        <v>PP_06</v>
      </c>
      <c r="H12" s="121" t="str">
        <f t="shared" si="12"/>
        <v>PP_06</v>
      </c>
      <c r="I12" s="121" t="str">
        <f t="shared" si="12"/>
        <v>PP_06</v>
      </c>
      <c r="J12" s="121" t="str">
        <f t="shared" si="12"/>
        <v>PP_06</v>
      </c>
      <c r="K12" s="121" t="str">
        <f t="shared" si="12"/>
        <v>PP_06</v>
      </c>
      <c r="L12" s="121" t="str">
        <f t="shared" si="12"/>
        <v>PP_06</v>
      </c>
      <c r="M12" s="121" t="str">
        <f t="shared" si="12"/>
        <v>PP_06</v>
      </c>
      <c r="N12" s="121" t="str">
        <f t="shared" si="12"/>
        <v>PP_06</v>
      </c>
      <c r="O12" s="121" t="str">
        <f t="shared" si="12"/>
        <v>PP_06</v>
      </c>
      <c r="P12" s="121" t="str">
        <f t="shared" si="12"/>
        <v>PP_06</v>
      </c>
    </row>
    <row r="13" spans="1:16" x14ac:dyDescent="0.25">
      <c r="D13" s="121" t="str">
        <f t="shared" si="2"/>
        <v>PP_06</v>
      </c>
      <c r="E13" s="121" t="str">
        <f t="shared" ref="E13:P13" si="13">D13</f>
        <v>PP_06</v>
      </c>
      <c r="F13" s="121" t="str">
        <f t="shared" si="13"/>
        <v>PP_06</v>
      </c>
      <c r="G13" s="121" t="str">
        <f t="shared" si="13"/>
        <v>PP_06</v>
      </c>
      <c r="H13" s="121" t="str">
        <f t="shared" si="13"/>
        <v>PP_06</v>
      </c>
      <c r="I13" s="121" t="str">
        <f t="shared" si="13"/>
        <v>PP_06</v>
      </c>
      <c r="J13" s="121" t="str">
        <f t="shared" si="13"/>
        <v>PP_06</v>
      </c>
      <c r="K13" s="121" t="str">
        <f t="shared" si="13"/>
        <v>PP_06</v>
      </c>
      <c r="L13" s="121" t="str">
        <f t="shared" si="13"/>
        <v>PP_06</v>
      </c>
      <c r="M13" s="121" t="str">
        <f t="shared" si="13"/>
        <v>PP_06</v>
      </c>
      <c r="N13" s="121" t="str">
        <f t="shared" si="13"/>
        <v>PP_06</v>
      </c>
      <c r="O13" s="121" t="str">
        <f t="shared" si="13"/>
        <v>PP_06</v>
      </c>
      <c r="P13" s="121" t="str">
        <f t="shared" si="13"/>
        <v>PP_06</v>
      </c>
    </row>
    <row r="14" spans="1:16" x14ac:dyDescent="0.25">
      <c r="D14" s="121" t="str">
        <f t="shared" si="2"/>
        <v>PP_06</v>
      </c>
      <c r="E14" s="121" t="str">
        <f t="shared" ref="E14:P14" si="14">D14</f>
        <v>PP_06</v>
      </c>
      <c r="F14" s="121" t="str">
        <f t="shared" si="14"/>
        <v>PP_06</v>
      </c>
      <c r="G14" s="121" t="str">
        <f t="shared" si="14"/>
        <v>PP_06</v>
      </c>
      <c r="H14" s="121" t="str">
        <f t="shared" si="14"/>
        <v>PP_06</v>
      </c>
      <c r="I14" s="121" t="str">
        <f t="shared" si="14"/>
        <v>PP_06</v>
      </c>
      <c r="J14" s="121" t="str">
        <f t="shared" si="14"/>
        <v>PP_06</v>
      </c>
      <c r="K14" s="121" t="str">
        <f t="shared" si="14"/>
        <v>PP_06</v>
      </c>
      <c r="L14" s="121" t="str">
        <f t="shared" si="14"/>
        <v>PP_06</v>
      </c>
      <c r="M14" s="121" t="str">
        <f t="shared" si="14"/>
        <v>PP_06</v>
      </c>
      <c r="N14" s="121" t="str">
        <f t="shared" si="14"/>
        <v>PP_06</v>
      </c>
      <c r="O14" s="121" t="str">
        <f t="shared" si="14"/>
        <v>PP_06</v>
      </c>
      <c r="P14" s="121" t="str">
        <f t="shared" si="14"/>
        <v>PP_06</v>
      </c>
    </row>
    <row r="15" spans="1:16" x14ac:dyDescent="0.25">
      <c r="D15" s="121" t="str">
        <f t="shared" si="2"/>
        <v>PP_06</v>
      </c>
      <c r="E15" s="121" t="str">
        <f t="shared" ref="E15:P15" si="15">D15</f>
        <v>PP_06</v>
      </c>
      <c r="F15" s="121" t="str">
        <f t="shared" si="15"/>
        <v>PP_06</v>
      </c>
      <c r="G15" s="121" t="str">
        <f t="shared" si="15"/>
        <v>PP_06</v>
      </c>
      <c r="H15" s="121" t="str">
        <f t="shared" si="15"/>
        <v>PP_06</v>
      </c>
      <c r="I15" s="121" t="str">
        <f t="shared" si="15"/>
        <v>PP_06</v>
      </c>
      <c r="J15" s="121" t="str">
        <f t="shared" si="15"/>
        <v>PP_06</v>
      </c>
      <c r="K15" s="121" t="str">
        <f t="shared" si="15"/>
        <v>PP_06</v>
      </c>
      <c r="L15" s="121" t="str">
        <f t="shared" si="15"/>
        <v>PP_06</v>
      </c>
      <c r="M15" s="121" t="str">
        <f t="shared" si="15"/>
        <v>PP_06</v>
      </c>
      <c r="N15" s="121" t="str">
        <f t="shared" si="15"/>
        <v>PP_06</v>
      </c>
      <c r="O15" s="121" t="str">
        <f t="shared" si="15"/>
        <v>PP_06</v>
      </c>
      <c r="P15" s="121" t="str">
        <f t="shared" si="15"/>
        <v>PP_06</v>
      </c>
    </row>
    <row r="16" spans="1:16" x14ac:dyDescent="0.25">
      <c r="D16" s="121" t="str">
        <f t="shared" si="2"/>
        <v>PP_06</v>
      </c>
      <c r="E16" s="121" t="str">
        <f t="shared" ref="E16:P16" si="16">D16</f>
        <v>PP_06</v>
      </c>
      <c r="F16" s="121" t="str">
        <f t="shared" si="16"/>
        <v>PP_06</v>
      </c>
      <c r="G16" s="121" t="str">
        <f t="shared" si="16"/>
        <v>PP_06</v>
      </c>
      <c r="H16" s="121" t="str">
        <f t="shared" si="16"/>
        <v>PP_06</v>
      </c>
      <c r="I16" s="121" t="str">
        <f t="shared" si="16"/>
        <v>PP_06</v>
      </c>
      <c r="J16" s="121" t="str">
        <f t="shared" si="16"/>
        <v>PP_06</v>
      </c>
      <c r="K16" s="121" t="str">
        <f t="shared" si="16"/>
        <v>PP_06</v>
      </c>
      <c r="L16" s="121" t="str">
        <f t="shared" si="16"/>
        <v>PP_06</v>
      </c>
      <c r="M16" s="121" t="str">
        <f t="shared" si="16"/>
        <v>PP_06</v>
      </c>
      <c r="N16" s="121" t="str">
        <f t="shared" si="16"/>
        <v>PP_06</v>
      </c>
      <c r="O16" s="121" t="str">
        <f t="shared" si="16"/>
        <v>PP_06</v>
      </c>
      <c r="P16" s="121" t="str">
        <f t="shared" si="16"/>
        <v>PP_06</v>
      </c>
    </row>
    <row r="17" spans="4:16" x14ac:dyDescent="0.25">
      <c r="D17" s="121" t="str">
        <f t="shared" si="2"/>
        <v>PP_06</v>
      </c>
      <c r="E17" s="121" t="str">
        <f t="shared" ref="E17:P17" si="17">D17</f>
        <v>PP_06</v>
      </c>
      <c r="F17" s="121" t="str">
        <f t="shared" si="17"/>
        <v>PP_06</v>
      </c>
      <c r="G17" s="121" t="str">
        <f t="shared" si="17"/>
        <v>PP_06</v>
      </c>
      <c r="H17" s="121" t="str">
        <f t="shared" si="17"/>
        <v>PP_06</v>
      </c>
      <c r="I17" s="121" t="str">
        <f t="shared" si="17"/>
        <v>PP_06</v>
      </c>
      <c r="J17" s="121" t="str">
        <f t="shared" si="17"/>
        <v>PP_06</v>
      </c>
      <c r="K17" s="121" t="str">
        <f t="shared" si="17"/>
        <v>PP_06</v>
      </c>
      <c r="L17" s="121" t="str">
        <f t="shared" si="17"/>
        <v>PP_06</v>
      </c>
      <c r="M17" s="121" t="str">
        <f t="shared" si="17"/>
        <v>PP_06</v>
      </c>
      <c r="N17" s="121" t="str">
        <f t="shared" si="17"/>
        <v>PP_06</v>
      </c>
      <c r="O17" s="121" t="str">
        <f t="shared" si="17"/>
        <v>PP_06</v>
      </c>
      <c r="P17" s="121" t="str">
        <f t="shared" si="17"/>
        <v>PP_06</v>
      </c>
    </row>
    <row r="18" spans="4:16" x14ac:dyDescent="0.25">
      <c r="D18" s="121" t="str">
        <f t="shared" si="2"/>
        <v>PP_06</v>
      </c>
      <c r="E18" s="121" t="str">
        <f t="shared" ref="E18:P18" si="18">D18</f>
        <v>PP_06</v>
      </c>
      <c r="F18" s="121" t="str">
        <f t="shared" si="18"/>
        <v>PP_06</v>
      </c>
      <c r="G18" s="121" t="str">
        <f t="shared" si="18"/>
        <v>PP_06</v>
      </c>
      <c r="H18" s="121" t="str">
        <f t="shared" si="18"/>
        <v>PP_06</v>
      </c>
      <c r="I18" s="121" t="str">
        <f t="shared" si="18"/>
        <v>PP_06</v>
      </c>
      <c r="J18" s="121" t="str">
        <f t="shared" si="18"/>
        <v>PP_06</v>
      </c>
      <c r="K18" s="121" t="str">
        <f t="shared" si="18"/>
        <v>PP_06</v>
      </c>
      <c r="L18" s="121" t="str">
        <f t="shared" si="18"/>
        <v>PP_06</v>
      </c>
      <c r="M18" s="121" t="str">
        <f t="shared" si="18"/>
        <v>PP_06</v>
      </c>
      <c r="N18" s="121" t="str">
        <f t="shared" si="18"/>
        <v>PP_06</v>
      </c>
      <c r="O18" s="121" t="str">
        <f t="shared" si="18"/>
        <v>PP_06</v>
      </c>
      <c r="P18" s="121" t="str">
        <f t="shared" si="18"/>
        <v>PP_06</v>
      </c>
    </row>
    <row r="19" spans="4:16" x14ac:dyDescent="0.25">
      <c r="D19" s="121" t="str">
        <f t="shared" si="2"/>
        <v>PP_06</v>
      </c>
      <c r="E19" s="121" t="str">
        <f t="shared" ref="E19:P19" si="19">D19</f>
        <v>PP_06</v>
      </c>
      <c r="F19" s="121" t="str">
        <f t="shared" si="19"/>
        <v>PP_06</v>
      </c>
      <c r="G19" s="121" t="str">
        <f t="shared" si="19"/>
        <v>PP_06</v>
      </c>
      <c r="H19" s="121" t="str">
        <f t="shared" si="19"/>
        <v>PP_06</v>
      </c>
      <c r="I19" s="121" t="str">
        <f t="shared" si="19"/>
        <v>PP_06</v>
      </c>
      <c r="J19" s="121" t="str">
        <f t="shared" si="19"/>
        <v>PP_06</v>
      </c>
      <c r="K19" s="121" t="str">
        <f t="shared" si="19"/>
        <v>PP_06</v>
      </c>
      <c r="L19" s="121" t="str">
        <f t="shared" si="19"/>
        <v>PP_06</v>
      </c>
      <c r="M19" s="121" t="str">
        <f t="shared" si="19"/>
        <v>PP_06</v>
      </c>
      <c r="N19" s="121" t="str">
        <f t="shared" si="19"/>
        <v>PP_06</v>
      </c>
      <c r="O19" s="121" t="str">
        <f t="shared" si="19"/>
        <v>PP_06</v>
      </c>
      <c r="P19" s="121" t="str">
        <f t="shared" si="19"/>
        <v>PP_06</v>
      </c>
    </row>
    <row r="20" spans="4:16" x14ac:dyDescent="0.25">
      <c r="D20" s="121" t="str">
        <f t="shared" si="2"/>
        <v>PP_06</v>
      </c>
      <c r="E20" s="121" t="str">
        <f t="shared" ref="E20:P20" si="20">D20</f>
        <v>PP_06</v>
      </c>
      <c r="F20" s="121" t="str">
        <f t="shared" si="20"/>
        <v>PP_06</v>
      </c>
      <c r="G20" s="121" t="str">
        <f t="shared" si="20"/>
        <v>PP_06</v>
      </c>
      <c r="H20" s="121" t="str">
        <f t="shared" si="20"/>
        <v>PP_06</v>
      </c>
      <c r="I20" s="121" t="str">
        <f t="shared" si="20"/>
        <v>PP_06</v>
      </c>
      <c r="J20" s="121" t="str">
        <f t="shared" si="20"/>
        <v>PP_06</v>
      </c>
      <c r="K20" s="121" t="str">
        <f t="shared" si="20"/>
        <v>PP_06</v>
      </c>
      <c r="L20" s="121" t="str">
        <f t="shared" si="20"/>
        <v>PP_06</v>
      </c>
      <c r="M20" s="121" t="str">
        <f t="shared" si="20"/>
        <v>PP_06</v>
      </c>
      <c r="N20" s="121" t="str">
        <f t="shared" si="20"/>
        <v>PP_06</v>
      </c>
      <c r="O20" s="121" t="str">
        <f t="shared" si="20"/>
        <v>PP_06</v>
      </c>
      <c r="P20" s="121" t="str">
        <f t="shared" si="20"/>
        <v>PP_06</v>
      </c>
    </row>
    <row r="21" spans="4:16" x14ac:dyDescent="0.25">
      <c r="D21" s="121" t="str">
        <f t="shared" si="2"/>
        <v>PP_06</v>
      </c>
      <c r="E21" s="121" t="str">
        <f t="shared" ref="E21:P21" si="21">D21</f>
        <v>PP_06</v>
      </c>
      <c r="F21" s="121" t="str">
        <f t="shared" si="21"/>
        <v>PP_06</v>
      </c>
      <c r="G21" s="121" t="str">
        <f t="shared" si="21"/>
        <v>PP_06</v>
      </c>
      <c r="H21" s="121" t="str">
        <f t="shared" si="21"/>
        <v>PP_06</v>
      </c>
      <c r="I21" s="121" t="str">
        <f t="shared" si="21"/>
        <v>PP_06</v>
      </c>
      <c r="J21" s="121" t="str">
        <f t="shared" si="21"/>
        <v>PP_06</v>
      </c>
      <c r="K21" s="121" t="str">
        <f t="shared" si="21"/>
        <v>PP_06</v>
      </c>
      <c r="L21" s="121" t="str">
        <f t="shared" si="21"/>
        <v>PP_06</v>
      </c>
      <c r="M21" s="121" t="str">
        <f t="shared" si="21"/>
        <v>PP_06</v>
      </c>
      <c r="N21" s="121" t="str">
        <f t="shared" si="21"/>
        <v>PP_06</v>
      </c>
      <c r="O21" s="121" t="str">
        <f t="shared" si="21"/>
        <v>PP_06</v>
      </c>
      <c r="P21" s="121" t="str">
        <f t="shared" si="21"/>
        <v>PP_06</v>
      </c>
    </row>
    <row r="22" spans="4:16" x14ac:dyDescent="0.25">
      <c r="D22" s="121" t="str">
        <f t="shared" si="2"/>
        <v>PP_06</v>
      </c>
      <c r="E22" s="121" t="str">
        <f t="shared" ref="E22:P22" si="22">D22</f>
        <v>PP_06</v>
      </c>
      <c r="F22" s="121" t="str">
        <f t="shared" si="22"/>
        <v>PP_06</v>
      </c>
      <c r="G22" s="121" t="str">
        <f t="shared" si="22"/>
        <v>PP_06</v>
      </c>
      <c r="H22" s="121" t="str">
        <f t="shared" si="22"/>
        <v>PP_06</v>
      </c>
      <c r="I22" s="121" t="str">
        <f t="shared" si="22"/>
        <v>PP_06</v>
      </c>
      <c r="J22" s="121" t="str">
        <f t="shared" si="22"/>
        <v>PP_06</v>
      </c>
      <c r="K22" s="121" t="str">
        <f t="shared" si="22"/>
        <v>PP_06</v>
      </c>
      <c r="L22" s="121" t="str">
        <f t="shared" si="22"/>
        <v>PP_06</v>
      </c>
      <c r="M22" s="121" t="str">
        <f t="shared" si="22"/>
        <v>PP_06</v>
      </c>
      <c r="N22" s="121" t="str">
        <f t="shared" si="22"/>
        <v>PP_06</v>
      </c>
      <c r="O22" s="121" t="str">
        <f t="shared" si="22"/>
        <v>PP_06</v>
      </c>
      <c r="P22" s="121" t="str">
        <f t="shared" si="22"/>
        <v>PP_06</v>
      </c>
    </row>
    <row r="23" spans="4:16" x14ac:dyDescent="0.25">
      <c r="D23" s="121" t="str">
        <f t="shared" si="2"/>
        <v>PP_06</v>
      </c>
      <c r="E23" s="121" t="str">
        <f t="shared" ref="E23:P23" si="23">D23</f>
        <v>PP_06</v>
      </c>
      <c r="F23" s="121" t="str">
        <f t="shared" si="23"/>
        <v>PP_06</v>
      </c>
      <c r="G23" s="121" t="str">
        <f t="shared" si="23"/>
        <v>PP_06</v>
      </c>
      <c r="H23" s="121" t="str">
        <f t="shared" si="23"/>
        <v>PP_06</v>
      </c>
      <c r="I23" s="121" t="str">
        <f t="shared" si="23"/>
        <v>PP_06</v>
      </c>
      <c r="J23" s="121" t="str">
        <f t="shared" si="23"/>
        <v>PP_06</v>
      </c>
      <c r="K23" s="121" t="str">
        <f t="shared" si="23"/>
        <v>PP_06</v>
      </c>
      <c r="L23" s="121" t="str">
        <f t="shared" si="23"/>
        <v>PP_06</v>
      </c>
      <c r="M23" s="121" t="str">
        <f t="shared" si="23"/>
        <v>PP_06</v>
      </c>
      <c r="N23" s="121" t="str">
        <f t="shared" si="23"/>
        <v>PP_06</v>
      </c>
      <c r="O23" s="121" t="str">
        <f t="shared" si="23"/>
        <v>PP_06</v>
      </c>
      <c r="P23" s="121" t="str">
        <f t="shared" si="23"/>
        <v>PP_06</v>
      </c>
    </row>
    <row r="24" spans="4:16" x14ac:dyDescent="0.25">
      <c r="D24" s="121" t="str">
        <f t="shared" si="2"/>
        <v>PP_06</v>
      </c>
      <c r="E24" s="121" t="str">
        <f t="shared" ref="E24:P24" si="24">D24</f>
        <v>PP_06</v>
      </c>
      <c r="F24" s="121" t="str">
        <f t="shared" si="24"/>
        <v>PP_06</v>
      </c>
      <c r="G24" s="121" t="str">
        <f t="shared" si="24"/>
        <v>PP_06</v>
      </c>
      <c r="H24" s="121" t="str">
        <f t="shared" si="24"/>
        <v>PP_06</v>
      </c>
      <c r="I24" s="121" t="str">
        <f t="shared" si="24"/>
        <v>PP_06</v>
      </c>
      <c r="J24" s="121" t="str">
        <f t="shared" si="24"/>
        <v>PP_06</v>
      </c>
      <c r="K24" s="121" t="str">
        <f t="shared" si="24"/>
        <v>PP_06</v>
      </c>
      <c r="L24" s="121" t="str">
        <f t="shared" si="24"/>
        <v>PP_06</v>
      </c>
      <c r="M24" s="121" t="str">
        <f t="shared" si="24"/>
        <v>PP_06</v>
      </c>
      <c r="N24" s="121" t="str">
        <f t="shared" si="24"/>
        <v>PP_06</v>
      </c>
      <c r="O24" s="121" t="str">
        <f t="shared" si="24"/>
        <v>PP_06</v>
      </c>
      <c r="P24" s="121" t="str">
        <f t="shared" si="24"/>
        <v>PP_06</v>
      </c>
    </row>
    <row r="25" spans="4:16" x14ac:dyDescent="0.25">
      <c r="D25" s="121" t="str">
        <f t="shared" si="2"/>
        <v>PP_06</v>
      </c>
      <c r="E25" s="121" t="str">
        <f t="shared" ref="E25:P25" si="25">D25</f>
        <v>PP_06</v>
      </c>
      <c r="F25" s="121" t="str">
        <f t="shared" si="25"/>
        <v>PP_06</v>
      </c>
      <c r="G25" s="121" t="str">
        <f t="shared" si="25"/>
        <v>PP_06</v>
      </c>
      <c r="H25" s="121" t="str">
        <f t="shared" si="25"/>
        <v>PP_06</v>
      </c>
      <c r="I25" s="121" t="str">
        <f t="shared" si="25"/>
        <v>PP_06</v>
      </c>
      <c r="J25" s="121" t="str">
        <f t="shared" si="25"/>
        <v>PP_06</v>
      </c>
      <c r="K25" s="121" t="str">
        <f t="shared" si="25"/>
        <v>PP_06</v>
      </c>
      <c r="L25" s="121" t="str">
        <f t="shared" si="25"/>
        <v>PP_06</v>
      </c>
      <c r="M25" s="121" t="str">
        <f t="shared" si="25"/>
        <v>PP_06</v>
      </c>
      <c r="N25" s="121" t="str">
        <f t="shared" si="25"/>
        <v>PP_06</v>
      </c>
      <c r="O25" s="121" t="str">
        <f t="shared" si="25"/>
        <v>PP_06</v>
      </c>
      <c r="P25" s="121" t="str">
        <f t="shared" si="25"/>
        <v>PP_06</v>
      </c>
    </row>
    <row r="26" spans="4:16" x14ac:dyDescent="0.25">
      <c r="D26" s="121" t="str">
        <f t="shared" si="2"/>
        <v>PP_06</v>
      </c>
      <c r="E26" s="121" t="str">
        <f t="shared" ref="E26:P26" si="26">D26</f>
        <v>PP_06</v>
      </c>
      <c r="F26" s="121" t="str">
        <f t="shared" si="26"/>
        <v>PP_06</v>
      </c>
      <c r="G26" s="121" t="str">
        <f t="shared" si="26"/>
        <v>PP_06</v>
      </c>
      <c r="H26" s="121" t="str">
        <f t="shared" si="26"/>
        <v>PP_06</v>
      </c>
      <c r="I26" s="121" t="str">
        <f t="shared" si="26"/>
        <v>PP_06</v>
      </c>
      <c r="J26" s="121" t="str">
        <f t="shared" si="26"/>
        <v>PP_06</v>
      </c>
      <c r="K26" s="121" t="str">
        <f t="shared" si="26"/>
        <v>PP_06</v>
      </c>
      <c r="L26" s="121" t="str">
        <f t="shared" si="26"/>
        <v>PP_06</v>
      </c>
      <c r="M26" s="121" t="str">
        <f t="shared" si="26"/>
        <v>PP_06</v>
      </c>
      <c r="N26" s="121" t="str">
        <f t="shared" si="26"/>
        <v>PP_06</v>
      </c>
      <c r="O26" s="121" t="str">
        <f t="shared" si="26"/>
        <v>PP_06</v>
      </c>
      <c r="P26" s="121" t="str">
        <f t="shared" si="26"/>
        <v>PP_06</v>
      </c>
    </row>
    <row r="27" spans="4:16" x14ac:dyDescent="0.25">
      <c r="D27" s="121" t="str">
        <f t="shared" si="2"/>
        <v>PP_06</v>
      </c>
      <c r="E27" s="121" t="str">
        <f t="shared" ref="E27:P27" si="27">D27</f>
        <v>PP_06</v>
      </c>
      <c r="F27" s="121" t="str">
        <f t="shared" si="27"/>
        <v>PP_06</v>
      </c>
      <c r="G27" s="121" t="str">
        <f t="shared" si="27"/>
        <v>PP_06</v>
      </c>
      <c r="H27" s="121" t="str">
        <f t="shared" si="27"/>
        <v>PP_06</v>
      </c>
      <c r="I27" s="121" t="str">
        <f t="shared" si="27"/>
        <v>PP_06</v>
      </c>
      <c r="J27" s="121" t="str">
        <f t="shared" si="27"/>
        <v>PP_06</v>
      </c>
      <c r="K27" s="121" t="str">
        <f t="shared" si="27"/>
        <v>PP_06</v>
      </c>
      <c r="L27" s="121" t="str">
        <f t="shared" si="27"/>
        <v>PP_06</v>
      </c>
      <c r="M27" s="121" t="str">
        <f t="shared" si="27"/>
        <v>PP_06</v>
      </c>
      <c r="N27" s="121" t="str">
        <f t="shared" si="27"/>
        <v>PP_06</v>
      </c>
      <c r="O27" s="121" t="str">
        <f t="shared" si="27"/>
        <v>PP_06</v>
      </c>
      <c r="P27" s="121" t="str">
        <f t="shared" si="27"/>
        <v>PP_06</v>
      </c>
    </row>
    <row r="28" spans="4:16" x14ac:dyDescent="0.25">
      <c r="D28" s="121" t="str">
        <f t="shared" si="2"/>
        <v>PP_06</v>
      </c>
      <c r="E28" s="121" t="str">
        <f t="shared" ref="E28:P28" si="28">D28</f>
        <v>PP_06</v>
      </c>
      <c r="F28" s="121" t="str">
        <f t="shared" si="28"/>
        <v>PP_06</v>
      </c>
      <c r="G28" s="121" t="str">
        <f t="shared" si="28"/>
        <v>PP_06</v>
      </c>
      <c r="H28" s="121" t="str">
        <f t="shared" si="28"/>
        <v>PP_06</v>
      </c>
      <c r="I28" s="121" t="str">
        <f t="shared" si="28"/>
        <v>PP_06</v>
      </c>
      <c r="J28" s="121" t="str">
        <f t="shared" si="28"/>
        <v>PP_06</v>
      </c>
      <c r="K28" s="121" t="str">
        <f t="shared" si="28"/>
        <v>PP_06</v>
      </c>
      <c r="L28" s="121" t="str">
        <f t="shared" si="28"/>
        <v>PP_06</v>
      </c>
      <c r="M28" s="121" t="str">
        <f t="shared" si="28"/>
        <v>PP_06</v>
      </c>
      <c r="N28" s="121" t="str">
        <f t="shared" si="28"/>
        <v>PP_06</v>
      </c>
      <c r="O28" s="121" t="str">
        <f t="shared" si="28"/>
        <v>PP_06</v>
      </c>
      <c r="P28" s="121" t="str">
        <f t="shared" si="28"/>
        <v>PP_06</v>
      </c>
    </row>
    <row r="29" spans="4:16" x14ac:dyDescent="0.25">
      <c r="D29" s="121" t="str">
        <f t="shared" si="2"/>
        <v>PP_06</v>
      </c>
      <c r="E29" s="121" t="str">
        <f t="shared" ref="E29:P29" si="29">D29</f>
        <v>PP_06</v>
      </c>
      <c r="F29" s="121" t="str">
        <f t="shared" si="29"/>
        <v>PP_06</v>
      </c>
      <c r="G29" s="121" t="str">
        <f t="shared" si="29"/>
        <v>PP_06</v>
      </c>
      <c r="H29" s="121" t="str">
        <f t="shared" si="29"/>
        <v>PP_06</v>
      </c>
      <c r="I29" s="121" t="str">
        <f t="shared" si="29"/>
        <v>PP_06</v>
      </c>
      <c r="J29" s="121" t="str">
        <f t="shared" si="29"/>
        <v>PP_06</v>
      </c>
      <c r="K29" s="121" t="str">
        <f t="shared" si="29"/>
        <v>PP_06</v>
      </c>
      <c r="L29" s="121" t="str">
        <f t="shared" si="29"/>
        <v>PP_06</v>
      </c>
      <c r="M29" s="121" t="str">
        <f t="shared" si="29"/>
        <v>PP_06</v>
      </c>
      <c r="N29" s="121" t="str">
        <f t="shared" si="29"/>
        <v>PP_06</v>
      </c>
      <c r="O29" s="121" t="str">
        <f t="shared" si="29"/>
        <v>PP_06</v>
      </c>
      <c r="P29" s="121" t="str">
        <f t="shared" si="29"/>
        <v>PP_06</v>
      </c>
    </row>
    <row r="30" spans="4:16" x14ac:dyDescent="0.25">
      <c r="D30" s="121" t="str">
        <f t="shared" si="2"/>
        <v>PP_06</v>
      </c>
      <c r="E30" s="121" t="str">
        <f t="shared" ref="E30:P30" si="30">D30</f>
        <v>PP_06</v>
      </c>
      <c r="F30" s="121" t="str">
        <f t="shared" si="30"/>
        <v>PP_06</v>
      </c>
      <c r="G30" s="121" t="str">
        <f t="shared" si="30"/>
        <v>PP_06</v>
      </c>
      <c r="H30" s="121" t="str">
        <f t="shared" si="30"/>
        <v>PP_06</v>
      </c>
      <c r="I30" s="121" t="str">
        <f t="shared" si="30"/>
        <v>PP_06</v>
      </c>
      <c r="J30" s="121" t="str">
        <f t="shared" si="30"/>
        <v>PP_06</v>
      </c>
      <c r="K30" s="121" t="str">
        <f t="shared" si="30"/>
        <v>PP_06</v>
      </c>
      <c r="L30" s="121" t="str">
        <f t="shared" si="30"/>
        <v>PP_06</v>
      </c>
      <c r="M30" s="121" t="str">
        <f t="shared" si="30"/>
        <v>PP_06</v>
      </c>
      <c r="N30" s="121" t="str">
        <f t="shared" si="30"/>
        <v>PP_06</v>
      </c>
      <c r="O30" s="121" t="str">
        <f t="shared" si="30"/>
        <v>PP_06</v>
      </c>
      <c r="P30" s="121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s="118" t="s">
        <v>162</v>
      </c>
      <c r="E1" s="118" t="str">
        <f>D1</f>
        <v>PP_07</v>
      </c>
      <c r="F1" s="118" t="str">
        <f t="shared" ref="F1:P1" si="0">E1</f>
        <v>PP_07</v>
      </c>
      <c r="G1" s="118" t="str">
        <f t="shared" si="0"/>
        <v>PP_07</v>
      </c>
      <c r="H1" s="118" t="str">
        <f t="shared" si="0"/>
        <v>PP_07</v>
      </c>
      <c r="I1" s="118" t="str">
        <f t="shared" si="0"/>
        <v>PP_07</v>
      </c>
      <c r="J1" s="118" t="str">
        <f t="shared" si="0"/>
        <v>PP_07</v>
      </c>
      <c r="K1" s="118" t="str">
        <f t="shared" si="0"/>
        <v>PP_07</v>
      </c>
      <c r="L1" s="118" t="str">
        <f t="shared" si="0"/>
        <v>PP_07</v>
      </c>
      <c r="M1" s="118" t="str">
        <f t="shared" si="0"/>
        <v>PP_07</v>
      </c>
      <c r="N1" s="118" t="str">
        <f t="shared" si="0"/>
        <v>PP_07</v>
      </c>
      <c r="O1" s="118" t="str">
        <f t="shared" si="0"/>
        <v>PP_07</v>
      </c>
      <c r="P1" s="118" t="str">
        <f t="shared" si="0"/>
        <v>PP_07</v>
      </c>
    </row>
    <row r="2" spans="1:16" ht="15.75" thickBot="1" x14ac:dyDescent="0.3">
      <c r="A2" s="116" t="s">
        <v>152</v>
      </c>
      <c r="B2" s="117" t="s">
        <v>234</v>
      </c>
      <c r="D2" s="118" t="str">
        <f>D1</f>
        <v>PP_07</v>
      </c>
      <c r="E2" s="118" t="str">
        <f t="shared" ref="E2:P2" si="1">D2</f>
        <v>PP_07</v>
      </c>
      <c r="F2" s="118" t="str">
        <f t="shared" si="1"/>
        <v>PP_07</v>
      </c>
      <c r="G2" s="118" t="str">
        <f t="shared" si="1"/>
        <v>PP_07</v>
      </c>
      <c r="H2" s="118" t="str">
        <f t="shared" si="1"/>
        <v>PP_07</v>
      </c>
      <c r="I2" s="118" t="str">
        <f t="shared" si="1"/>
        <v>PP_07</v>
      </c>
      <c r="J2" s="118" t="str">
        <f t="shared" si="1"/>
        <v>PP_07</v>
      </c>
      <c r="K2" s="118" t="str">
        <f t="shared" si="1"/>
        <v>PP_07</v>
      </c>
      <c r="L2" s="118" t="str">
        <f t="shared" si="1"/>
        <v>PP_07</v>
      </c>
      <c r="M2" s="118" t="str">
        <f t="shared" si="1"/>
        <v>PP_07</v>
      </c>
      <c r="N2" s="118" t="str">
        <f t="shared" si="1"/>
        <v>PP_07</v>
      </c>
      <c r="O2" s="118" t="str">
        <f t="shared" si="1"/>
        <v>PP_07</v>
      </c>
      <c r="P2" s="118" t="str">
        <f t="shared" si="1"/>
        <v>PP_07</v>
      </c>
    </row>
    <row r="3" spans="1:16" x14ac:dyDescent="0.25">
      <c r="A3" s="80"/>
      <c r="B3" s="81"/>
      <c r="D3" s="118" t="str">
        <f t="shared" ref="D3:D30" si="2">D2</f>
        <v>PP_07</v>
      </c>
      <c r="E3" s="118" t="str">
        <f t="shared" ref="E3:P3" si="3">D3</f>
        <v>PP_07</v>
      </c>
      <c r="F3" s="118" t="str">
        <f t="shared" si="3"/>
        <v>PP_07</v>
      </c>
      <c r="G3" s="118" t="str">
        <f t="shared" si="3"/>
        <v>PP_07</v>
      </c>
      <c r="H3" s="118" t="str">
        <f t="shared" si="3"/>
        <v>PP_07</v>
      </c>
      <c r="I3" s="118" t="str">
        <f t="shared" si="3"/>
        <v>PP_07</v>
      </c>
      <c r="J3" s="118" t="str">
        <f t="shared" si="3"/>
        <v>PP_07</v>
      </c>
      <c r="K3" s="118" t="str">
        <f t="shared" si="3"/>
        <v>PP_07</v>
      </c>
      <c r="L3" s="118" t="str">
        <f t="shared" si="3"/>
        <v>PP_07</v>
      </c>
      <c r="M3" s="118" t="str">
        <f t="shared" si="3"/>
        <v>PP_07</v>
      </c>
      <c r="N3" s="118" t="str">
        <f t="shared" si="3"/>
        <v>PP_07</v>
      </c>
      <c r="O3" s="118" t="str">
        <f t="shared" si="3"/>
        <v>PP_07</v>
      </c>
      <c r="P3" s="118" t="str">
        <f t="shared" si="3"/>
        <v>PP_07</v>
      </c>
    </row>
    <row r="4" spans="1:16" x14ac:dyDescent="0.25">
      <c r="A4" s="82"/>
      <c r="B4" s="83"/>
      <c r="D4" s="118" t="str">
        <f t="shared" si="2"/>
        <v>PP_07</v>
      </c>
      <c r="E4" s="118" t="str">
        <f t="shared" ref="E4:P4" si="4">D4</f>
        <v>PP_07</v>
      </c>
      <c r="F4" s="118" t="str">
        <f t="shared" si="4"/>
        <v>PP_07</v>
      </c>
      <c r="G4" s="118" t="str">
        <f t="shared" si="4"/>
        <v>PP_07</v>
      </c>
      <c r="H4" s="118" t="str">
        <f t="shared" si="4"/>
        <v>PP_07</v>
      </c>
      <c r="I4" s="118" t="str">
        <f t="shared" si="4"/>
        <v>PP_07</v>
      </c>
      <c r="J4" s="118" t="str">
        <f t="shared" si="4"/>
        <v>PP_07</v>
      </c>
      <c r="K4" s="118" t="str">
        <f t="shared" si="4"/>
        <v>PP_07</v>
      </c>
      <c r="L4" s="118" t="str">
        <f t="shared" si="4"/>
        <v>PP_07</v>
      </c>
      <c r="M4" s="118" t="str">
        <f t="shared" si="4"/>
        <v>PP_07</v>
      </c>
      <c r="N4" s="118" t="str">
        <f t="shared" si="4"/>
        <v>PP_07</v>
      </c>
      <c r="O4" s="118" t="str">
        <f t="shared" si="4"/>
        <v>PP_07</v>
      </c>
      <c r="P4" s="118" t="str">
        <f t="shared" si="4"/>
        <v>PP_07</v>
      </c>
    </row>
    <row r="5" spans="1:16" x14ac:dyDescent="0.25">
      <c r="A5" s="80"/>
      <c r="B5" s="81"/>
      <c r="D5" s="118" t="str">
        <f t="shared" si="2"/>
        <v>PP_07</v>
      </c>
      <c r="E5" s="118" t="str">
        <f t="shared" ref="E5:P5" si="5">D5</f>
        <v>PP_07</v>
      </c>
      <c r="F5" s="118" t="str">
        <f t="shared" si="5"/>
        <v>PP_07</v>
      </c>
      <c r="G5" s="118" t="str">
        <f t="shared" si="5"/>
        <v>PP_07</v>
      </c>
      <c r="H5" s="118" t="str">
        <f t="shared" si="5"/>
        <v>PP_07</v>
      </c>
      <c r="I5" s="118" t="str">
        <f t="shared" si="5"/>
        <v>PP_07</v>
      </c>
      <c r="J5" s="118" t="str">
        <f t="shared" si="5"/>
        <v>PP_07</v>
      </c>
      <c r="K5" s="118" t="str">
        <f t="shared" si="5"/>
        <v>PP_07</v>
      </c>
      <c r="L5" s="118" t="str">
        <f t="shared" si="5"/>
        <v>PP_07</v>
      </c>
      <c r="M5" s="118" t="str">
        <f t="shared" si="5"/>
        <v>PP_07</v>
      </c>
      <c r="N5" s="118" t="str">
        <f t="shared" si="5"/>
        <v>PP_07</v>
      </c>
      <c r="O5" s="118" t="str">
        <f t="shared" si="5"/>
        <v>PP_07</v>
      </c>
      <c r="P5" s="118" t="str">
        <f t="shared" si="5"/>
        <v>PP_07</v>
      </c>
    </row>
    <row r="6" spans="1:16" x14ac:dyDescent="0.25">
      <c r="A6" s="80"/>
      <c r="B6" s="81"/>
      <c r="D6" s="118" t="str">
        <f t="shared" si="2"/>
        <v>PP_07</v>
      </c>
      <c r="E6" s="118" t="str">
        <f t="shared" ref="E6:P6" si="6">D6</f>
        <v>PP_07</v>
      </c>
      <c r="F6" s="118" t="str">
        <f t="shared" si="6"/>
        <v>PP_07</v>
      </c>
      <c r="G6" s="118" t="str">
        <f t="shared" si="6"/>
        <v>PP_07</v>
      </c>
      <c r="H6" s="118" t="str">
        <f t="shared" si="6"/>
        <v>PP_07</v>
      </c>
      <c r="I6" s="118" t="str">
        <f t="shared" si="6"/>
        <v>PP_07</v>
      </c>
      <c r="J6" s="118" t="str">
        <f t="shared" si="6"/>
        <v>PP_07</v>
      </c>
      <c r="K6" s="118" t="str">
        <f t="shared" si="6"/>
        <v>PP_07</v>
      </c>
      <c r="L6" s="118" t="str">
        <f t="shared" si="6"/>
        <v>PP_07</v>
      </c>
      <c r="M6" s="118" t="str">
        <f t="shared" si="6"/>
        <v>PP_07</v>
      </c>
      <c r="N6" s="118" t="str">
        <f t="shared" si="6"/>
        <v>PP_07</v>
      </c>
      <c r="O6" s="118" t="str">
        <f t="shared" si="6"/>
        <v>PP_07</v>
      </c>
      <c r="P6" s="118" t="str">
        <f t="shared" si="6"/>
        <v>PP_07</v>
      </c>
    </row>
    <row r="7" spans="1:16" x14ac:dyDescent="0.25">
      <c r="A7" s="68"/>
      <c r="B7" s="68"/>
      <c r="D7" s="118" t="str">
        <f t="shared" si="2"/>
        <v>PP_07</v>
      </c>
      <c r="E7" s="118" t="str">
        <f t="shared" ref="E7:P7" si="7">D7</f>
        <v>PP_07</v>
      </c>
      <c r="F7" s="118" t="str">
        <f t="shared" si="7"/>
        <v>PP_07</v>
      </c>
      <c r="G7" s="118" t="str">
        <f t="shared" si="7"/>
        <v>PP_07</v>
      </c>
      <c r="H7" s="118" t="str">
        <f t="shared" si="7"/>
        <v>PP_07</v>
      </c>
      <c r="I7" s="118" t="str">
        <f t="shared" si="7"/>
        <v>PP_07</v>
      </c>
      <c r="J7" s="118" t="str">
        <f t="shared" si="7"/>
        <v>PP_07</v>
      </c>
      <c r="K7" s="118" t="str">
        <f t="shared" si="7"/>
        <v>PP_07</v>
      </c>
      <c r="L7" s="118" t="str">
        <f t="shared" si="7"/>
        <v>PP_07</v>
      </c>
      <c r="M7" s="118" t="str">
        <f t="shared" si="7"/>
        <v>PP_07</v>
      </c>
      <c r="N7" s="118" t="str">
        <f t="shared" si="7"/>
        <v>PP_07</v>
      </c>
      <c r="O7" s="118" t="str">
        <f t="shared" si="7"/>
        <v>PP_07</v>
      </c>
      <c r="P7" s="118" t="str">
        <f t="shared" si="7"/>
        <v>PP_07</v>
      </c>
    </row>
    <row r="8" spans="1:16" x14ac:dyDescent="0.25">
      <c r="A8" s="67"/>
      <c r="B8" s="67"/>
      <c r="D8" s="118" t="str">
        <f t="shared" si="2"/>
        <v>PP_07</v>
      </c>
      <c r="E8" s="118" t="str">
        <f t="shared" ref="E8:P8" si="8">D8</f>
        <v>PP_07</v>
      </c>
      <c r="F8" s="118" t="str">
        <f t="shared" si="8"/>
        <v>PP_07</v>
      </c>
      <c r="G8" s="118" t="str">
        <f t="shared" si="8"/>
        <v>PP_07</v>
      </c>
      <c r="H8" s="118" t="str">
        <f t="shared" si="8"/>
        <v>PP_07</v>
      </c>
      <c r="I8" s="118" t="str">
        <f t="shared" si="8"/>
        <v>PP_07</v>
      </c>
      <c r="J8" s="118" t="str">
        <f t="shared" si="8"/>
        <v>PP_07</v>
      </c>
      <c r="K8" s="118" t="str">
        <f t="shared" si="8"/>
        <v>PP_07</v>
      </c>
      <c r="L8" s="118" t="str">
        <f t="shared" si="8"/>
        <v>PP_07</v>
      </c>
      <c r="M8" s="118" t="str">
        <f t="shared" si="8"/>
        <v>PP_07</v>
      </c>
      <c r="N8" s="118" t="str">
        <f t="shared" si="8"/>
        <v>PP_07</v>
      </c>
      <c r="O8" s="118" t="str">
        <f t="shared" si="8"/>
        <v>PP_07</v>
      </c>
      <c r="P8" s="118" t="str">
        <f t="shared" si="8"/>
        <v>PP_07</v>
      </c>
    </row>
    <row r="9" spans="1:16" x14ac:dyDescent="0.25">
      <c r="A9" s="67"/>
      <c r="B9" s="67"/>
      <c r="D9" s="118" t="str">
        <f t="shared" si="2"/>
        <v>PP_07</v>
      </c>
      <c r="E9" s="118" t="str">
        <f t="shared" ref="E9:P9" si="9">D9</f>
        <v>PP_07</v>
      </c>
      <c r="F9" s="118" t="str">
        <f t="shared" si="9"/>
        <v>PP_07</v>
      </c>
      <c r="G9" s="118" t="str">
        <f t="shared" si="9"/>
        <v>PP_07</v>
      </c>
      <c r="H9" s="118" t="str">
        <f t="shared" si="9"/>
        <v>PP_07</v>
      </c>
      <c r="I9" s="118" t="str">
        <f t="shared" si="9"/>
        <v>PP_07</v>
      </c>
      <c r="J9" s="118" t="str">
        <f t="shared" si="9"/>
        <v>PP_07</v>
      </c>
      <c r="K9" s="118" t="str">
        <f t="shared" si="9"/>
        <v>PP_07</v>
      </c>
      <c r="L9" s="118" t="str">
        <f t="shared" si="9"/>
        <v>PP_07</v>
      </c>
      <c r="M9" s="118" t="str">
        <f t="shared" si="9"/>
        <v>PP_07</v>
      </c>
      <c r="N9" s="118" t="str">
        <f t="shared" si="9"/>
        <v>PP_07</v>
      </c>
      <c r="O9" s="118" t="str">
        <f t="shared" si="9"/>
        <v>PP_07</v>
      </c>
      <c r="P9" s="118" t="str">
        <f t="shared" si="9"/>
        <v>PP_07</v>
      </c>
    </row>
    <row r="10" spans="1:16" x14ac:dyDescent="0.25">
      <c r="A10" s="67"/>
      <c r="B10" s="67"/>
      <c r="D10" s="118" t="str">
        <f t="shared" si="2"/>
        <v>PP_07</v>
      </c>
      <c r="E10" s="118" t="str">
        <f t="shared" ref="E10:P10" si="10">D10</f>
        <v>PP_07</v>
      </c>
      <c r="F10" s="118" t="str">
        <f t="shared" si="10"/>
        <v>PP_07</v>
      </c>
      <c r="G10" s="118" t="str">
        <f t="shared" si="10"/>
        <v>PP_07</v>
      </c>
      <c r="H10" s="118" t="str">
        <f t="shared" si="10"/>
        <v>PP_07</v>
      </c>
      <c r="I10" s="118" t="str">
        <f t="shared" si="10"/>
        <v>PP_07</v>
      </c>
      <c r="J10" s="118" t="str">
        <f t="shared" si="10"/>
        <v>PP_07</v>
      </c>
      <c r="K10" s="118" t="str">
        <f t="shared" si="10"/>
        <v>PP_07</v>
      </c>
      <c r="L10" s="118" t="str">
        <f t="shared" si="10"/>
        <v>PP_07</v>
      </c>
      <c r="M10" s="118" t="str">
        <f t="shared" si="10"/>
        <v>PP_07</v>
      </c>
      <c r="N10" s="118" t="str">
        <f t="shared" si="10"/>
        <v>PP_07</v>
      </c>
      <c r="O10" s="118" t="str">
        <f t="shared" si="10"/>
        <v>PP_07</v>
      </c>
      <c r="P10" s="118" t="str">
        <f t="shared" si="10"/>
        <v>PP_07</v>
      </c>
    </row>
    <row r="11" spans="1:16" x14ac:dyDescent="0.25">
      <c r="D11" s="118" t="str">
        <f t="shared" si="2"/>
        <v>PP_07</v>
      </c>
      <c r="E11" s="118" t="str">
        <f t="shared" ref="E11:P11" si="11">D11</f>
        <v>PP_07</v>
      </c>
      <c r="F11" s="118" t="str">
        <f t="shared" si="11"/>
        <v>PP_07</v>
      </c>
      <c r="G11" s="118" t="str">
        <f t="shared" si="11"/>
        <v>PP_07</v>
      </c>
      <c r="H11" s="118" t="str">
        <f t="shared" si="11"/>
        <v>PP_07</v>
      </c>
      <c r="I11" s="118" t="str">
        <f t="shared" si="11"/>
        <v>PP_07</v>
      </c>
      <c r="J11" s="118" t="str">
        <f t="shared" si="11"/>
        <v>PP_07</v>
      </c>
      <c r="K11" s="118" t="str">
        <f t="shared" si="11"/>
        <v>PP_07</v>
      </c>
      <c r="L11" s="118" t="str">
        <f t="shared" si="11"/>
        <v>PP_07</v>
      </c>
      <c r="M11" s="118" t="str">
        <f t="shared" si="11"/>
        <v>PP_07</v>
      </c>
      <c r="N11" s="118" t="str">
        <f t="shared" si="11"/>
        <v>PP_07</v>
      </c>
      <c r="O11" s="118" t="str">
        <f t="shared" si="11"/>
        <v>PP_07</v>
      </c>
      <c r="P11" s="118" t="str">
        <f t="shared" si="11"/>
        <v>PP_07</v>
      </c>
    </row>
    <row r="12" spans="1:16" x14ac:dyDescent="0.25">
      <c r="D12" s="118" t="str">
        <f t="shared" si="2"/>
        <v>PP_07</v>
      </c>
      <c r="E12" s="118" t="str">
        <f t="shared" ref="E12:P12" si="12">D12</f>
        <v>PP_07</v>
      </c>
      <c r="F12" s="118" t="str">
        <f t="shared" si="12"/>
        <v>PP_07</v>
      </c>
      <c r="G12" s="118" t="str">
        <f t="shared" si="12"/>
        <v>PP_07</v>
      </c>
      <c r="H12" s="118" t="str">
        <f t="shared" si="12"/>
        <v>PP_07</v>
      </c>
      <c r="I12" s="118" t="str">
        <f t="shared" si="12"/>
        <v>PP_07</v>
      </c>
      <c r="J12" s="118" t="str">
        <f t="shared" si="12"/>
        <v>PP_07</v>
      </c>
      <c r="K12" s="118" t="str">
        <f t="shared" si="12"/>
        <v>PP_07</v>
      </c>
      <c r="L12" s="118" t="str">
        <f t="shared" si="12"/>
        <v>PP_07</v>
      </c>
      <c r="M12" s="118" t="str">
        <f t="shared" si="12"/>
        <v>PP_07</v>
      </c>
      <c r="N12" s="118" t="str">
        <f t="shared" si="12"/>
        <v>PP_07</v>
      </c>
      <c r="O12" s="118" t="str">
        <f t="shared" si="12"/>
        <v>PP_07</v>
      </c>
      <c r="P12" s="118" t="str">
        <f t="shared" si="12"/>
        <v>PP_07</v>
      </c>
    </row>
    <row r="13" spans="1:16" x14ac:dyDescent="0.25">
      <c r="D13" s="118" t="str">
        <f t="shared" si="2"/>
        <v>PP_07</v>
      </c>
      <c r="E13" s="118" t="str">
        <f t="shared" ref="E13:P13" si="13">D13</f>
        <v>PP_07</v>
      </c>
      <c r="F13" s="118" t="str">
        <f t="shared" si="13"/>
        <v>PP_07</v>
      </c>
      <c r="G13" s="118" t="str">
        <f t="shared" si="13"/>
        <v>PP_07</v>
      </c>
      <c r="H13" s="118" t="str">
        <f t="shared" si="13"/>
        <v>PP_07</v>
      </c>
      <c r="I13" s="118" t="str">
        <f t="shared" si="13"/>
        <v>PP_07</v>
      </c>
      <c r="J13" s="118" t="str">
        <f t="shared" si="13"/>
        <v>PP_07</v>
      </c>
      <c r="K13" s="118" t="str">
        <f t="shared" si="13"/>
        <v>PP_07</v>
      </c>
      <c r="L13" s="118" t="str">
        <f t="shared" si="13"/>
        <v>PP_07</v>
      </c>
      <c r="M13" s="118" t="str">
        <f t="shared" si="13"/>
        <v>PP_07</v>
      </c>
      <c r="N13" s="118" t="str">
        <f t="shared" si="13"/>
        <v>PP_07</v>
      </c>
      <c r="O13" s="118" t="str">
        <f t="shared" si="13"/>
        <v>PP_07</v>
      </c>
      <c r="P13" s="118" t="str">
        <f t="shared" si="13"/>
        <v>PP_07</v>
      </c>
    </row>
    <row r="14" spans="1:16" x14ac:dyDescent="0.25">
      <c r="D14" s="118" t="str">
        <f t="shared" si="2"/>
        <v>PP_07</v>
      </c>
      <c r="E14" s="118" t="str">
        <f t="shared" ref="E14:P14" si="14">D14</f>
        <v>PP_07</v>
      </c>
      <c r="F14" s="118" t="str">
        <f t="shared" si="14"/>
        <v>PP_07</v>
      </c>
      <c r="G14" s="118" t="str">
        <f t="shared" si="14"/>
        <v>PP_07</v>
      </c>
      <c r="H14" s="118" t="str">
        <f t="shared" si="14"/>
        <v>PP_07</v>
      </c>
      <c r="I14" s="118" t="str">
        <f t="shared" si="14"/>
        <v>PP_07</v>
      </c>
      <c r="J14" s="118" t="str">
        <f t="shared" si="14"/>
        <v>PP_07</v>
      </c>
      <c r="K14" s="118" t="str">
        <f t="shared" si="14"/>
        <v>PP_07</v>
      </c>
      <c r="L14" s="118" t="str">
        <f t="shared" si="14"/>
        <v>PP_07</v>
      </c>
      <c r="M14" s="118" t="str">
        <f t="shared" si="14"/>
        <v>PP_07</v>
      </c>
      <c r="N14" s="118" t="str">
        <f t="shared" si="14"/>
        <v>PP_07</v>
      </c>
      <c r="O14" s="118" t="str">
        <f t="shared" si="14"/>
        <v>PP_07</v>
      </c>
      <c r="P14" s="118" t="str">
        <f t="shared" si="14"/>
        <v>PP_07</v>
      </c>
    </row>
    <row r="15" spans="1:16" x14ac:dyDescent="0.25">
      <c r="D15" s="118" t="str">
        <f t="shared" si="2"/>
        <v>PP_07</v>
      </c>
      <c r="E15" s="118" t="str">
        <f t="shared" ref="E15:P15" si="15">D15</f>
        <v>PP_07</v>
      </c>
      <c r="F15" s="118" t="str">
        <f t="shared" si="15"/>
        <v>PP_07</v>
      </c>
      <c r="G15" s="118" t="str">
        <f t="shared" si="15"/>
        <v>PP_07</v>
      </c>
      <c r="H15" s="118" t="str">
        <f t="shared" si="15"/>
        <v>PP_07</v>
      </c>
      <c r="I15" s="118" t="str">
        <f t="shared" si="15"/>
        <v>PP_07</v>
      </c>
      <c r="J15" s="118" t="str">
        <f t="shared" si="15"/>
        <v>PP_07</v>
      </c>
      <c r="K15" s="118" t="str">
        <f t="shared" si="15"/>
        <v>PP_07</v>
      </c>
      <c r="L15" s="118" t="str">
        <f t="shared" si="15"/>
        <v>PP_07</v>
      </c>
      <c r="M15" s="118" t="str">
        <f t="shared" si="15"/>
        <v>PP_07</v>
      </c>
      <c r="N15" s="118" t="str">
        <f t="shared" si="15"/>
        <v>PP_07</v>
      </c>
      <c r="O15" s="118" t="str">
        <f t="shared" si="15"/>
        <v>PP_07</v>
      </c>
      <c r="P15" s="118" t="str">
        <f t="shared" si="15"/>
        <v>PP_07</v>
      </c>
    </row>
    <row r="16" spans="1:16" x14ac:dyDescent="0.25">
      <c r="D16" s="118" t="str">
        <f t="shared" si="2"/>
        <v>PP_07</v>
      </c>
      <c r="E16" s="118" t="str">
        <f t="shared" ref="E16:P16" si="16">D16</f>
        <v>PP_07</v>
      </c>
      <c r="F16" s="118" t="str">
        <f t="shared" si="16"/>
        <v>PP_07</v>
      </c>
      <c r="G16" s="118" t="str">
        <f t="shared" si="16"/>
        <v>PP_07</v>
      </c>
      <c r="H16" s="118" t="str">
        <f t="shared" si="16"/>
        <v>PP_07</v>
      </c>
      <c r="I16" s="118" t="str">
        <f t="shared" si="16"/>
        <v>PP_07</v>
      </c>
      <c r="J16" s="118" t="str">
        <f t="shared" si="16"/>
        <v>PP_07</v>
      </c>
      <c r="K16" s="118" t="str">
        <f t="shared" si="16"/>
        <v>PP_07</v>
      </c>
      <c r="L16" s="118" t="str">
        <f t="shared" si="16"/>
        <v>PP_07</v>
      </c>
      <c r="M16" s="118" t="str">
        <f t="shared" si="16"/>
        <v>PP_07</v>
      </c>
      <c r="N16" s="118" t="str">
        <f t="shared" si="16"/>
        <v>PP_07</v>
      </c>
      <c r="O16" s="118" t="str">
        <f t="shared" si="16"/>
        <v>PP_07</v>
      </c>
      <c r="P16" s="118" t="str">
        <f t="shared" si="16"/>
        <v>PP_07</v>
      </c>
    </row>
    <row r="17" spans="4:16" x14ac:dyDescent="0.25">
      <c r="D17" s="118" t="str">
        <f t="shared" si="2"/>
        <v>PP_07</v>
      </c>
      <c r="E17" s="118" t="str">
        <f t="shared" ref="E17:P17" si="17">D17</f>
        <v>PP_07</v>
      </c>
      <c r="F17" s="118" t="str">
        <f t="shared" si="17"/>
        <v>PP_07</v>
      </c>
      <c r="G17" s="118" t="str">
        <f t="shared" si="17"/>
        <v>PP_07</v>
      </c>
      <c r="H17" s="118" t="str">
        <f t="shared" si="17"/>
        <v>PP_07</v>
      </c>
      <c r="I17" s="118" t="str">
        <f t="shared" si="17"/>
        <v>PP_07</v>
      </c>
      <c r="J17" s="118" t="str">
        <f t="shared" si="17"/>
        <v>PP_07</v>
      </c>
      <c r="K17" s="118" t="str">
        <f t="shared" si="17"/>
        <v>PP_07</v>
      </c>
      <c r="L17" s="118" t="str">
        <f t="shared" si="17"/>
        <v>PP_07</v>
      </c>
      <c r="M17" s="118" t="str">
        <f t="shared" si="17"/>
        <v>PP_07</v>
      </c>
      <c r="N17" s="118" t="str">
        <f t="shared" si="17"/>
        <v>PP_07</v>
      </c>
      <c r="O17" s="118" t="str">
        <f t="shared" si="17"/>
        <v>PP_07</v>
      </c>
      <c r="P17" s="118" t="str">
        <f t="shared" si="17"/>
        <v>PP_07</v>
      </c>
    </row>
    <row r="18" spans="4:16" x14ac:dyDescent="0.25">
      <c r="D18" s="118" t="str">
        <f t="shared" si="2"/>
        <v>PP_07</v>
      </c>
      <c r="E18" s="118" t="str">
        <f t="shared" ref="E18:P18" si="18">D18</f>
        <v>PP_07</v>
      </c>
      <c r="F18" s="118" t="str">
        <f t="shared" si="18"/>
        <v>PP_07</v>
      </c>
      <c r="G18" s="118" t="str">
        <f t="shared" si="18"/>
        <v>PP_07</v>
      </c>
      <c r="H18" s="118" t="str">
        <f t="shared" si="18"/>
        <v>PP_07</v>
      </c>
      <c r="I18" s="118" t="str">
        <f t="shared" si="18"/>
        <v>PP_07</v>
      </c>
      <c r="J18" s="118" t="str">
        <f t="shared" si="18"/>
        <v>PP_07</v>
      </c>
      <c r="K18" s="118" t="str">
        <f t="shared" si="18"/>
        <v>PP_07</v>
      </c>
      <c r="L18" s="118" t="str">
        <f t="shared" si="18"/>
        <v>PP_07</v>
      </c>
      <c r="M18" s="118" t="str">
        <f t="shared" si="18"/>
        <v>PP_07</v>
      </c>
      <c r="N18" s="118" t="str">
        <f t="shared" si="18"/>
        <v>PP_07</v>
      </c>
      <c r="O18" s="118" t="str">
        <f t="shared" si="18"/>
        <v>PP_07</v>
      </c>
      <c r="P18" s="118" t="str">
        <f t="shared" si="18"/>
        <v>PP_07</v>
      </c>
    </row>
    <row r="19" spans="4:16" x14ac:dyDescent="0.25">
      <c r="D19" s="118" t="str">
        <f t="shared" si="2"/>
        <v>PP_07</v>
      </c>
      <c r="E19" s="118" t="str">
        <f t="shared" ref="E19:P19" si="19">D19</f>
        <v>PP_07</v>
      </c>
      <c r="F19" s="118" t="str">
        <f t="shared" si="19"/>
        <v>PP_07</v>
      </c>
      <c r="G19" s="118" t="str">
        <f t="shared" si="19"/>
        <v>PP_07</v>
      </c>
      <c r="H19" s="118" t="str">
        <f t="shared" si="19"/>
        <v>PP_07</v>
      </c>
      <c r="I19" s="118" t="str">
        <f t="shared" si="19"/>
        <v>PP_07</v>
      </c>
      <c r="J19" s="118" t="str">
        <f t="shared" si="19"/>
        <v>PP_07</v>
      </c>
      <c r="K19" s="118" t="str">
        <f t="shared" si="19"/>
        <v>PP_07</v>
      </c>
      <c r="L19" s="118" t="str">
        <f t="shared" si="19"/>
        <v>PP_07</v>
      </c>
      <c r="M19" s="118" t="str">
        <f t="shared" si="19"/>
        <v>PP_07</v>
      </c>
      <c r="N19" s="118" t="str">
        <f t="shared" si="19"/>
        <v>PP_07</v>
      </c>
      <c r="O19" s="118" t="str">
        <f t="shared" si="19"/>
        <v>PP_07</v>
      </c>
      <c r="P19" s="118" t="str">
        <f t="shared" si="19"/>
        <v>PP_07</v>
      </c>
    </row>
    <row r="20" spans="4:16" x14ac:dyDescent="0.25">
      <c r="D20" s="118" t="str">
        <f t="shared" si="2"/>
        <v>PP_07</v>
      </c>
      <c r="E20" s="118" t="str">
        <f t="shared" ref="E20:P20" si="20">D20</f>
        <v>PP_07</v>
      </c>
      <c r="F20" s="118" t="str">
        <f t="shared" si="20"/>
        <v>PP_07</v>
      </c>
      <c r="G20" s="118" t="str">
        <f t="shared" si="20"/>
        <v>PP_07</v>
      </c>
      <c r="H20" s="118" t="str">
        <f t="shared" si="20"/>
        <v>PP_07</v>
      </c>
      <c r="I20" s="118" t="str">
        <f t="shared" si="20"/>
        <v>PP_07</v>
      </c>
      <c r="J20" s="118" t="str">
        <f t="shared" si="20"/>
        <v>PP_07</v>
      </c>
      <c r="K20" s="118" t="str">
        <f t="shared" si="20"/>
        <v>PP_07</v>
      </c>
      <c r="L20" s="118" t="str">
        <f t="shared" si="20"/>
        <v>PP_07</v>
      </c>
      <c r="M20" s="118" t="str">
        <f t="shared" si="20"/>
        <v>PP_07</v>
      </c>
      <c r="N20" s="118" t="str">
        <f t="shared" si="20"/>
        <v>PP_07</v>
      </c>
      <c r="O20" s="118" t="str">
        <f t="shared" si="20"/>
        <v>PP_07</v>
      </c>
      <c r="P20" s="118" t="str">
        <f t="shared" si="20"/>
        <v>PP_07</v>
      </c>
    </row>
    <row r="21" spans="4:16" x14ac:dyDescent="0.25">
      <c r="D21" s="118" t="str">
        <f t="shared" si="2"/>
        <v>PP_07</v>
      </c>
      <c r="E21" s="118" t="str">
        <f t="shared" ref="E21:P21" si="21">D21</f>
        <v>PP_07</v>
      </c>
      <c r="F21" s="118" t="str">
        <f t="shared" si="21"/>
        <v>PP_07</v>
      </c>
      <c r="G21" s="118" t="str">
        <f t="shared" si="21"/>
        <v>PP_07</v>
      </c>
      <c r="H21" s="118" t="str">
        <f t="shared" si="21"/>
        <v>PP_07</v>
      </c>
      <c r="I21" s="118" t="str">
        <f t="shared" si="21"/>
        <v>PP_07</v>
      </c>
      <c r="J21" s="118" t="str">
        <f t="shared" si="21"/>
        <v>PP_07</v>
      </c>
      <c r="K21" s="118" t="str">
        <f t="shared" si="21"/>
        <v>PP_07</v>
      </c>
      <c r="L21" s="118" t="str">
        <f t="shared" si="21"/>
        <v>PP_07</v>
      </c>
      <c r="M21" s="118" t="str">
        <f t="shared" si="21"/>
        <v>PP_07</v>
      </c>
      <c r="N21" s="118" t="str">
        <f t="shared" si="21"/>
        <v>PP_07</v>
      </c>
      <c r="O21" s="118" t="str">
        <f t="shared" si="21"/>
        <v>PP_07</v>
      </c>
      <c r="P21" s="118" t="str">
        <f t="shared" si="21"/>
        <v>PP_07</v>
      </c>
    </row>
    <row r="22" spans="4:16" x14ac:dyDescent="0.25">
      <c r="D22" s="118" t="str">
        <f t="shared" si="2"/>
        <v>PP_07</v>
      </c>
      <c r="E22" s="118" t="str">
        <f t="shared" ref="E22:P22" si="22">D22</f>
        <v>PP_07</v>
      </c>
      <c r="F22" s="118" t="str">
        <f t="shared" si="22"/>
        <v>PP_07</v>
      </c>
      <c r="G22" s="118" t="str">
        <f t="shared" si="22"/>
        <v>PP_07</v>
      </c>
      <c r="H22" s="118" t="str">
        <f t="shared" si="22"/>
        <v>PP_07</v>
      </c>
      <c r="I22" s="118" t="str">
        <f t="shared" si="22"/>
        <v>PP_07</v>
      </c>
      <c r="J22" s="118" t="str">
        <f t="shared" si="22"/>
        <v>PP_07</v>
      </c>
      <c r="K22" s="118" t="str">
        <f t="shared" si="22"/>
        <v>PP_07</v>
      </c>
      <c r="L22" s="118" t="str">
        <f t="shared" si="22"/>
        <v>PP_07</v>
      </c>
      <c r="M22" s="118" t="str">
        <f t="shared" si="22"/>
        <v>PP_07</v>
      </c>
      <c r="N22" s="118" t="str">
        <f t="shared" si="22"/>
        <v>PP_07</v>
      </c>
      <c r="O22" s="118" t="str">
        <f t="shared" si="22"/>
        <v>PP_07</v>
      </c>
      <c r="P22" s="118" t="str">
        <f t="shared" si="22"/>
        <v>PP_07</v>
      </c>
    </row>
    <row r="23" spans="4:16" x14ac:dyDescent="0.25">
      <c r="D23" s="118" t="str">
        <f t="shared" si="2"/>
        <v>PP_07</v>
      </c>
      <c r="E23" s="118" t="str">
        <f t="shared" ref="E23:P23" si="23">D23</f>
        <v>PP_07</v>
      </c>
      <c r="F23" s="118" t="str">
        <f t="shared" si="23"/>
        <v>PP_07</v>
      </c>
      <c r="G23" s="118" t="str">
        <f t="shared" si="23"/>
        <v>PP_07</v>
      </c>
      <c r="H23" s="118" t="str">
        <f t="shared" si="23"/>
        <v>PP_07</v>
      </c>
      <c r="I23" s="118" t="str">
        <f t="shared" si="23"/>
        <v>PP_07</v>
      </c>
      <c r="J23" s="118" t="str">
        <f t="shared" si="23"/>
        <v>PP_07</v>
      </c>
      <c r="K23" s="118" t="str">
        <f t="shared" si="23"/>
        <v>PP_07</v>
      </c>
      <c r="L23" s="118" t="str">
        <f t="shared" si="23"/>
        <v>PP_07</v>
      </c>
      <c r="M23" s="118" t="str">
        <f t="shared" si="23"/>
        <v>PP_07</v>
      </c>
      <c r="N23" s="118" t="str">
        <f t="shared" si="23"/>
        <v>PP_07</v>
      </c>
      <c r="O23" s="118" t="str">
        <f t="shared" si="23"/>
        <v>PP_07</v>
      </c>
      <c r="P23" s="118" t="str">
        <f t="shared" si="23"/>
        <v>PP_07</v>
      </c>
    </row>
    <row r="24" spans="4:16" x14ac:dyDescent="0.25">
      <c r="D24" s="118" t="str">
        <f t="shared" si="2"/>
        <v>PP_07</v>
      </c>
      <c r="E24" s="118" t="str">
        <f t="shared" ref="E24:P24" si="24">D24</f>
        <v>PP_07</v>
      </c>
      <c r="F24" s="118" t="str">
        <f t="shared" si="24"/>
        <v>PP_07</v>
      </c>
      <c r="G24" s="118" t="str">
        <f t="shared" si="24"/>
        <v>PP_07</v>
      </c>
      <c r="H24" s="118" t="str">
        <f t="shared" si="24"/>
        <v>PP_07</v>
      </c>
      <c r="I24" s="118" t="str">
        <f t="shared" si="24"/>
        <v>PP_07</v>
      </c>
      <c r="J24" s="118" t="str">
        <f t="shared" si="24"/>
        <v>PP_07</v>
      </c>
      <c r="K24" s="118" t="str">
        <f t="shared" si="24"/>
        <v>PP_07</v>
      </c>
      <c r="L24" s="118" t="str">
        <f t="shared" si="24"/>
        <v>PP_07</v>
      </c>
      <c r="M24" s="118" t="str">
        <f t="shared" si="24"/>
        <v>PP_07</v>
      </c>
      <c r="N24" s="118" t="str">
        <f t="shared" si="24"/>
        <v>PP_07</v>
      </c>
      <c r="O24" s="118" t="str">
        <f t="shared" si="24"/>
        <v>PP_07</v>
      </c>
      <c r="P24" s="118" t="str">
        <f t="shared" si="24"/>
        <v>PP_07</v>
      </c>
    </row>
    <row r="25" spans="4:16" x14ac:dyDescent="0.25">
      <c r="D25" s="118" t="str">
        <f t="shared" si="2"/>
        <v>PP_07</v>
      </c>
      <c r="E25" s="118" t="str">
        <f t="shared" ref="E25:P25" si="25">D25</f>
        <v>PP_07</v>
      </c>
      <c r="F25" s="118" t="str">
        <f t="shared" si="25"/>
        <v>PP_07</v>
      </c>
      <c r="G25" s="118" t="str">
        <f t="shared" si="25"/>
        <v>PP_07</v>
      </c>
      <c r="H25" s="118" t="str">
        <f t="shared" si="25"/>
        <v>PP_07</v>
      </c>
      <c r="I25" s="118" t="str">
        <f t="shared" si="25"/>
        <v>PP_07</v>
      </c>
      <c r="J25" s="118" t="str">
        <f t="shared" si="25"/>
        <v>PP_07</v>
      </c>
      <c r="K25" s="118" t="str">
        <f t="shared" si="25"/>
        <v>PP_07</v>
      </c>
      <c r="L25" s="118" t="str">
        <f t="shared" si="25"/>
        <v>PP_07</v>
      </c>
      <c r="M25" s="118" t="str">
        <f t="shared" si="25"/>
        <v>PP_07</v>
      </c>
      <c r="N25" s="118" t="str">
        <f t="shared" si="25"/>
        <v>PP_07</v>
      </c>
      <c r="O25" s="118" t="str">
        <f t="shared" si="25"/>
        <v>PP_07</v>
      </c>
      <c r="P25" s="118" t="str">
        <f t="shared" si="25"/>
        <v>PP_07</v>
      </c>
    </row>
    <row r="26" spans="4:16" x14ac:dyDescent="0.25">
      <c r="D26" s="118" t="str">
        <f t="shared" si="2"/>
        <v>PP_07</v>
      </c>
      <c r="E26" s="118" t="str">
        <f t="shared" ref="E26:P26" si="26">D26</f>
        <v>PP_07</v>
      </c>
      <c r="F26" s="118" t="str">
        <f t="shared" si="26"/>
        <v>PP_07</v>
      </c>
      <c r="G26" s="118" t="str">
        <f t="shared" si="26"/>
        <v>PP_07</v>
      </c>
      <c r="H26" s="118" t="str">
        <f t="shared" si="26"/>
        <v>PP_07</v>
      </c>
      <c r="I26" s="118" t="str">
        <f t="shared" si="26"/>
        <v>PP_07</v>
      </c>
      <c r="J26" s="118" t="str">
        <f t="shared" si="26"/>
        <v>PP_07</v>
      </c>
      <c r="K26" s="118" t="str">
        <f t="shared" si="26"/>
        <v>PP_07</v>
      </c>
      <c r="L26" s="118" t="str">
        <f t="shared" si="26"/>
        <v>PP_07</v>
      </c>
      <c r="M26" s="118" t="str">
        <f t="shared" si="26"/>
        <v>PP_07</v>
      </c>
      <c r="N26" s="118" t="str">
        <f t="shared" si="26"/>
        <v>PP_07</v>
      </c>
      <c r="O26" s="118" t="str">
        <f t="shared" si="26"/>
        <v>PP_07</v>
      </c>
      <c r="P26" s="118" t="str">
        <f t="shared" si="26"/>
        <v>PP_07</v>
      </c>
    </row>
    <row r="27" spans="4:16" x14ac:dyDescent="0.25">
      <c r="D27" s="118" t="str">
        <f t="shared" si="2"/>
        <v>PP_07</v>
      </c>
      <c r="E27" s="118" t="str">
        <f t="shared" ref="E27:P27" si="27">D27</f>
        <v>PP_07</v>
      </c>
      <c r="F27" s="118" t="str">
        <f t="shared" si="27"/>
        <v>PP_07</v>
      </c>
      <c r="G27" s="118" t="str">
        <f t="shared" si="27"/>
        <v>PP_07</v>
      </c>
      <c r="H27" s="118" t="str">
        <f t="shared" si="27"/>
        <v>PP_07</v>
      </c>
      <c r="I27" s="118" t="str">
        <f t="shared" si="27"/>
        <v>PP_07</v>
      </c>
      <c r="J27" s="118" t="str">
        <f t="shared" si="27"/>
        <v>PP_07</v>
      </c>
      <c r="K27" s="118" t="str">
        <f t="shared" si="27"/>
        <v>PP_07</v>
      </c>
      <c r="L27" s="118" t="str">
        <f t="shared" si="27"/>
        <v>PP_07</v>
      </c>
      <c r="M27" s="118" t="str">
        <f t="shared" si="27"/>
        <v>PP_07</v>
      </c>
      <c r="N27" s="118" t="str">
        <f t="shared" si="27"/>
        <v>PP_07</v>
      </c>
      <c r="O27" s="118" t="str">
        <f t="shared" si="27"/>
        <v>PP_07</v>
      </c>
      <c r="P27" s="118" t="str">
        <f t="shared" si="27"/>
        <v>PP_07</v>
      </c>
    </row>
    <row r="28" spans="4:16" x14ac:dyDescent="0.25">
      <c r="D28" s="118" t="str">
        <f t="shared" si="2"/>
        <v>PP_07</v>
      </c>
      <c r="E28" s="118" t="str">
        <f t="shared" ref="E28:P28" si="28">D28</f>
        <v>PP_07</v>
      </c>
      <c r="F28" s="118" t="str">
        <f t="shared" si="28"/>
        <v>PP_07</v>
      </c>
      <c r="G28" s="118" t="str">
        <f t="shared" si="28"/>
        <v>PP_07</v>
      </c>
      <c r="H28" s="118" t="str">
        <f t="shared" si="28"/>
        <v>PP_07</v>
      </c>
      <c r="I28" s="118" t="str">
        <f t="shared" si="28"/>
        <v>PP_07</v>
      </c>
      <c r="J28" s="118" t="str">
        <f t="shared" si="28"/>
        <v>PP_07</v>
      </c>
      <c r="K28" s="118" t="str">
        <f t="shared" si="28"/>
        <v>PP_07</v>
      </c>
      <c r="L28" s="118" t="str">
        <f t="shared" si="28"/>
        <v>PP_07</v>
      </c>
      <c r="M28" s="118" t="str">
        <f t="shared" si="28"/>
        <v>PP_07</v>
      </c>
      <c r="N28" s="118" t="str">
        <f t="shared" si="28"/>
        <v>PP_07</v>
      </c>
      <c r="O28" s="118" t="str">
        <f t="shared" si="28"/>
        <v>PP_07</v>
      </c>
      <c r="P28" s="118" t="str">
        <f t="shared" si="28"/>
        <v>PP_07</v>
      </c>
    </row>
    <row r="29" spans="4:16" x14ac:dyDescent="0.25">
      <c r="D29" s="118" t="str">
        <f t="shared" si="2"/>
        <v>PP_07</v>
      </c>
      <c r="E29" s="118" t="str">
        <f t="shared" ref="E29:P29" si="29">D29</f>
        <v>PP_07</v>
      </c>
      <c r="F29" s="118" t="str">
        <f t="shared" si="29"/>
        <v>PP_07</v>
      </c>
      <c r="G29" s="118" t="str">
        <f t="shared" si="29"/>
        <v>PP_07</v>
      </c>
      <c r="H29" s="118" t="str">
        <f t="shared" si="29"/>
        <v>PP_07</v>
      </c>
      <c r="I29" s="118" t="str">
        <f t="shared" si="29"/>
        <v>PP_07</v>
      </c>
      <c r="J29" s="118" t="str">
        <f t="shared" si="29"/>
        <v>PP_07</v>
      </c>
      <c r="K29" s="118" t="str">
        <f t="shared" si="29"/>
        <v>PP_07</v>
      </c>
      <c r="L29" s="118" t="str">
        <f t="shared" si="29"/>
        <v>PP_07</v>
      </c>
      <c r="M29" s="118" t="str">
        <f t="shared" si="29"/>
        <v>PP_07</v>
      </c>
      <c r="N29" s="118" t="str">
        <f t="shared" si="29"/>
        <v>PP_07</v>
      </c>
      <c r="O29" s="118" t="str">
        <f t="shared" si="29"/>
        <v>PP_07</v>
      </c>
      <c r="P29" s="118" t="str">
        <f t="shared" si="29"/>
        <v>PP_07</v>
      </c>
    </row>
    <row r="30" spans="4:16" x14ac:dyDescent="0.25">
      <c r="D30" s="118" t="str">
        <f t="shared" si="2"/>
        <v>PP_07</v>
      </c>
      <c r="E30" s="118" t="str">
        <f t="shared" ref="E30:P30" si="30">D30</f>
        <v>PP_07</v>
      </c>
      <c r="F30" s="118" t="str">
        <f t="shared" si="30"/>
        <v>PP_07</v>
      </c>
      <c r="G30" s="118" t="str">
        <f t="shared" si="30"/>
        <v>PP_07</v>
      </c>
      <c r="H30" s="118" t="str">
        <f t="shared" si="30"/>
        <v>PP_07</v>
      </c>
      <c r="I30" s="118" t="str">
        <f t="shared" si="30"/>
        <v>PP_07</v>
      </c>
      <c r="J30" s="118" t="str">
        <f t="shared" si="30"/>
        <v>PP_07</v>
      </c>
      <c r="K30" s="118" t="str">
        <f t="shared" si="30"/>
        <v>PP_07</v>
      </c>
      <c r="L30" s="118" t="str">
        <f t="shared" si="30"/>
        <v>PP_07</v>
      </c>
      <c r="M30" s="118" t="str">
        <f t="shared" si="30"/>
        <v>PP_07</v>
      </c>
      <c r="N30" s="118" t="str">
        <f t="shared" si="30"/>
        <v>PP_07</v>
      </c>
      <c r="O30" s="118" t="str">
        <f t="shared" si="30"/>
        <v>PP_07</v>
      </c>
      <c r="P30" s="118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29"/>
  <sheetViews>
    <sheetView zoomScale="85" zoomScaleNormal="85" workbookViewId="0">
      <selection activeCell="P4" sqref="P4:X29"/>
    </sheetView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144</v>
      </c>
      <c r="C1" s="53"/>
    </row>
    <row r="2" spans="1:24" ht="15.75" thickBot="1" x14ac:dyDescent="0.3">
      <c r="A2" s="124" t="s">
        <v>190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6"/>
      <c r="P2" s="129" t="s">
        <v>194</v>
      </c>
      <c r="Q2" s="129"/>
      <c r="R2" s="129"/>
      <c r="S2" s="129"/>
      <c r="T2" s="129"/>
      <c r="U2" s="129"/>
      <c r="V2" s="129"/>
      <c r="W2" s="129"/>
      <c r="X2" s="130"/>
    </row>
    <row r="3" spans="1:24" x14ac:dyDescent="0.25">
      <c r="A3" s="73" t="s">
        <v>122</v>
      </c>
      <c r="B3" s="73" t="s">
        <v>123</v>
      </c>
      <c r="C3" s="73" t="s">
        <v>124</v>
      </c>
      <c r="D3" s="73" t="s">
        <v>125</v>
      </c>
      <c r="E3" s="73" t="s">
        <v>126</v>
      </c>
      <c r="F3" s="73" t="s">
        <v>127</v>
      </c>
      <c r="G3" s="73" t="s">
        <v>128</v>
      </c>
      <c r="H3" s="73" t="s">
        <v>129</v>
      </c>
      <c r="I3" s="73" t="s">
        <v>130</v>
      </c>
      <c r="J3" s="73" t="s">
        <v>131</v>
      </c>
      <c r="K3" s="73" t="s">
        <v>132</v>
      </c>
      <c r="L3" s="73" t="s">
        <v>133</v>
      </c>
      <c r="M3" s="73" t="s">
        <v>134</v>
      </c>
      <c r="N3" s="73" t="s">
        <v>135</v>
      </c>
      <c r="O3" s="77" t="s">
        <v>136</v>
      </c>
      <c r="P3" s="72" t="s">
        <v>137</v>
      </c>
      <c r="Q3" s="72" t="s">
        <v>138</v>
      </c>
      <c r="R3" s="72" t="s">
        <v>106</v>
      </c>
      <c r="S3" s="72" t="s">
        <v>107</v>
      </c>
      <c r="T3" s="72" t="s">
        <v>139</v>
      </c>
      <c r="U3" s="72" t="s">
        <v>140</v>
      </c>
      <c r="V3" s="72" t="s">
        <v>141</v>
      </c>
      <c r="W3" s="72" t="s">
        <v>142</v>
      </c>
      <c r="X3" s="72" t="s">
        <v>143</v>
      </c>
    </row>
    <row r="4" spans="1:24" x14ac:dyDescent="0.25">
      <c r="A4" t="str">
        <f>IF(  AND(  tblForecast[[#This Row],[Business TMP]]&gt;"",  tblForecast[[#This Row],[CATEGORIA]]=""), "no", "sì")</f>
        <v>sì</v>
      </c>
      <c r="B4" t="e">
        <f>IF(  tblForecast[[#This Row],[da considerare?]]="sì",  INDEX( tab_ProjType[ProjType Cluster 1], MATCH( tblForecast[[#This Row],[CATEGORIA TMP]], tab_ProjType[Macro area],0)),   "")</f>
        <v>#N/A</v>
      </c>
      <c r="C4" t="e">
        <f>IF(  tblForecast[[#This Row],[da considerare?]]="sì",  INDEX( tab_ProjType[ProjType Cluster 2], MATCH( tblForecast[[#This Row],[CATEGORIA TMP]], tab_ProjType[Macro area],0)),   "")</f>
        <v>#N/A</v>
      </c>
      <c r="D4" t="str">
        <f>IF(tblForecast[[#This Row],[Business TMP]]&gt;"",    tblForecast[[#This Row],[Business TMP]],D3)</f>
        <v>Da cancellare</v>
      </c>
      <c r="E4" t="str">
        <f>tblForecast[[#This Row],[CATEGORIA TMP]]&amp;""</f>
        <v>Da cancellare</v>
      </c>
      <c r="F4" t="str">
        <f>tblForecast[[#This Row],[INT]]</f>
        <v>Da cancellare</v>
      </c>
      <c r="G4" t="str">
        <f>tblForecast[[#This Row],[EST]]</f>
        <v>Da cancellare</v>
      </c>
      <c r="H4" t="str">
        <f>tblForecast[[#This Row],[totale Gamberini]]</f>
        <v>Da cancellare</v>
      </c>
      <c r="I4" t="str">
        <f>tblForecast[[#This Row],[INT2]]</f>
        <v>Da cancellare</v>
      </c>
      <c r="J4" t="str">
        <f>tblForecast[[#This Row],[EST3]]</f>
        <v>Da cancellare</v>
      </c>
      <c r="K4" t="str">
        <f>tblForecast[[#This Row],[totale Lanzarini]]</f>
        <v>Da cancellare</v>
      </c>
      <c r="L4" t="e">
        <f>tblForecast[[#This Row],[INT]]+tblForecast[[#This Row],[INT2]]</f>
        <v>#VALUE!</v>
      </c>
      <c r="M4" t="e">
        <f>tblForecast[[#This Row],[EST]]+tblForecast[[#This Row],[EST3]]</f>
        <v>#VALUE!</v>
      </c>
      <c r="N4" t="str">
        <f>tblForecast[[#This Row],[TOTALE TOT]]</f>
        <v>Da cancellare</v>
      </c>
      <c r="O4" t="str">
        <f>IF( LEFT(tblForecast[[#This Row],[CATEGORIA]],3)="R&amp;D", "R&amp;D", tblForecast[[#This Row],[CATEGORIA]] )</f>
        <v>Da cancellare</v>
      </c>
      <c r="P4" s="93" t="s">
        <v>245</v>
      </c>
      <c r="Q4" s="93" t="s">
        <v>245</v>
      </c>
      <c r="R4" s="93" t="s">
        <v>245</v>
      </c>
      <c r="S4" s="93" t="s">
        <v>245</v>
      </c>
      <c r="T4" s="93" t="s">
        <v>245</v>
      </c>
      <c r="U4" s="93" t="s">
        <v>245</v>
      </c>
      <c r="V4" s="93" t="s">
        <v>245</v>
      </c>
      <c r="W4" s="93" t="s">
        <v>245</v>
      </c>
      <c r="X4" s="93" t="s">
        <v>245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Da cancellare</v>
      </c>
      <c r="E5" t="str">
        <f>tblForecast[[#This Row],[CATEGORIA TMP]]&amp;""</f>
        <v>Da cancellare</v>
      </c>
      <c r="F5" t="str">
        <f>tblForecast[[#This Row],[INT]]</f>
        <v>Da cancellare</v>
      </c>
      <c r="G5" t="str">
        <f>tblForecast[[#This Row],[EST]]</f>
        <v>Da cancellare</v>
      </c>
      <c r="H5" t="str">
        <f>tblForecast[[#This Row],[totale Gamberini]]</f>
        <v>Da cancellare</v>
      </c>
      <c r="I5" t="str">
        <f>tblForecast[[#This Row],[INT2]]</f>
        <v>Da cancellare</v>
      </c>
      <c r="J5" t="str">
        <f>tblForecast[[#This Row],[EST3]]</f>
        <v>Da cancellare</v>
      </c>
      <c r="K5" t="str">
        <f>tblForecast[[#This Row],[totale Lanzarini]]</f>
        <v>Da cancellare</v>
      </c>
      <c r="L5" t="e">
        <f>tblForecast[[#This Row],[INT]]+tblForecast[[#This Row],[INT2]]</f>
        <v>#VALUE!</v>
      </c>
      <c r="M5" t="e">
        <f>tblForecast[[#This Row],[EST]]+tblForecast[[#This Row],[EST3]]</f>
        <v>#VALUE!</v>
      </c>
      <c r="N5" t="str">
        <f>tblForecast[[#This Row],[TOTALE TOT]]</f>
        <v>Da cancellare</v>
      </c>
      <c r="O5" t="str">
        <f>IF( LEFT(tblForecast[[#This Row],[CATEGORIA]],3)="R&amp;D", "R&amp;D", tblForecast[[#This Row],[CATEGORIA]] )</f>
        <v>Da cancellare</v>
      </c>
      <c r="P5" s="93" t="s">
        <v>245</v>
      </c>
      <c r="Q5" s="93" t="s">
        <v>245</v>
      </c>
      <c r="R5" s="93" t="s">
        <v>245</v>
      </c>
      <c r="S5" s="93" t="s">
        <v>245</v>
      </c>
      <c r="T5" s="93" t="s">
        <v>245</v>
      </c>
      <c r="U5" s="93" t="s">
        <v>245</v>
      </c>
      <c r="V5" s="93" t="s">
        <v>245</v>
      </c>
      <c r="W5" s="93" t="s">
        <v>245</v>
      </c>
      <c r="X5" s="93" t="s">
        <v>245</v>
      </c>
    </row>
    <row r="6" spans="1:24" x14ac:dyDescent="0.25">
      <c r="A6" s="149" t="str">
        <f>IF(  AND(  tblForecast[[#This Row],[Business TMP]]&gt;"",  tblForecast[[#This Row],[CATEGORIA]]=""), "no", "sì")</f>
        <v>sì</v>
      </c>
      <c r="B6" s="149" t="e">
        <f>IF(  tblForecast[[#This Row],[da considerare?]]="sì",  INDEX( tab_ProjType[ProjType Cluster 1], MATCH( tblForecast[[#This Row],[CATEGORIA TMP]], tab_ProjType[Macro area],0)),   "")</f>
        <v>#N/A</v>
      </c>
      <c r="C6" s="149" t="e">
        <f>IF(  tblForecast[[#This Row],[da considerare?]]="sì",  INDEX( tab_ProjType[ProjType Cluster 2], MATCH( tblForecast[[#This Row],[CATEGORIA TMP]], tab_ProjType[Macro area],0)),   "")</f>
        <v>#N/A</v>
      </c>
      <c r="D6" s="149" t="str">
        <f>IF(tblForecast[[#This Row],[Business TMP]]&gt;"",    tblForecast[[#This Row],[Business TMP]],D5)</f>
        <v>Da cancellare</v>
      </c>
      <c r="E6" s="149" t="str">
        <f>tblForecast[[#This Row],[CATEGORIA TMP]]&amp;""</f>
        <v>Da cancellare</v>
      </c>
      <c r="F6" s="149" t="str">
        <f>tblForecast[[#This Row],[INT]]</f>
        <v>Da cancellare</v>
      </c>
      <c r="G6" s="149" t="str">
        <f>tblForecast[[#This Row],[EST]]</f>
        <v>Da cancellare</v>
      </c>
      <c r="H6" s="149" t="str">
        <f>tblForecast[[#This Row],[totale Gamberini]]</f>
        <v>Da cancellare</v>
      </c>
      <c r="I6" s="149" t="str">
        <f>tblForecast[[#This Row],[INT2]]</f>
        <v>Da cancellare</v>
      </c>
      <c r="J6" s="149" t="str">
        <f>tblForecast[[#This Row],[EST3]]</f>
        <v>Da cancellare</v>
      </c>
      <c r="K6" s="149" t="str">
        <f>tblForecast[[#This Row],[totale Lanzarini]]</f>
        <v>Da cancellare</v>
      </c>
      <c r="L6" s="149" t="e">
        <f>tblForecast[[#This Row],[INT]]+tblForecast[[#This Row],[INT2]]</f>
        <v>#VALUE!</v>
      </c>
      <c r="M6" s="149" t="e">
        <f>tblForecast[[#This Row],[EST]]+tblForecast[[#This Row],[EST3]]</f>
        <v>#VALUE!</v>
      </c>
      <c r="N6" s="149" t="str">
        <f>tblForecast[[#This Row],[TOTALE TOT]]</f>
        <v>Da cancellare</v>
      </c>
      <c r="O6" s="149" t="str">
        <f>IF( LEFT(tblForecast[[#This Row],[CATEGORIA]],3)="R&amp;D", "R&amp;D", tblForecast[[#This Row],[CATEGORIA]] )</f>
        <v>Da cancellare</v>
      </c>
      <c r="P6" s="93" t="s">
        <v>245</v>
      </c>
      <c r="Q6" s="93" t="s">
        <v>245</v>
      </c>
      <c r="R6" s="93" t="s">
        <v>245</v>
      </c>
      <c r="S6" s="93" t="s">
        <v>245</v>
      </c>
      <c r="T6" s="93" t="s">
        <v>245</v>
      </c>
      <c r="U6" s="93" t="s">
        <v>245</v>
      </c>
      <c r="V6" s="93" t="s">
        <v>245</v>
      </c>
      <c r="W6" s="93" t="s">
        <v>245</v>
      </c>
      <c r="X6" s="93" t="s">
        <v>245</v>
      </c>
    </row>
    <row r="7" spans="1:24" x14ac:dyDescent="0.25">
      <c r="A7" s="149" t="str">
        <f>IF(  AND(  tblForecast[[#This Row],[Business TMP]]&gt;"",  tblForecast[[#This Row],[CATEGORIA]]=""), "no", "sì")</f>
        <v>sì</v>
      </c>
      <c r="B7" s="149" t="e">
        <f>IF(  tblForecast[[#This Row],[da considerare?]]="sì",  INDEX( tab_ProjType[ProjType Cluster 1], MATCH( tblForecast[[#This Row],[CATEGORIA TMP]], tab_ProjType[Macro area],0)),   "")</f>
        <v>#N/A</v>
      </c>
      <c r="C7" s="149" t="e">
        <f>IF(  tblForecast[[#This Row],[da considerare?]]="sì",  INDEX( tab_ProjType[ProjType Cluster 2], MATCH( tblForecast[[#This Row],[CATEGORIA TMP]], tab_ProjType[Macro area],0)),   "")</f>
        <v>#N/A</v>
      </c>
      <c r="D7" s="149" t="str">
        <f>IF(tblForecast[[#This Row],[Business TMP]]&gt;"",    tblForecast[[#This Row],[Business TMP]],D6)</f>
        <v>Da cancellare</v>
      </c>
      <c r="E7" s="149" t="str">
        <f>tblForecast[[#This Row],[CATEGORIA TMP]]&amp;""</f>
        <v>Da cancellare</v>
      </c>
      <c r="F7" s="149" t="str">
        <f>tblForecast[[#This Row],[INT]]</f>
        <v>Da cancellare</v>
      </c>
      <c r="G7" s="149" t="str">
        <f>tblForecast[[#This Row],[EST]]</f>
        <v>Da cancellare</v>
      </c>
      <c r="H7" s="149" t="str">
        <f>tblForecast[[#This Row],[totale Gamberini]]</f>
        <v>Da cancellare</v>
      </c>
      <c r="I7" s="149" t="str">
        <f>tblForecast[[#This Row],[INT2]]</f>
        <v>Da cancellare</v>
      </c>
      <c r="J7" s="149" t="str">
        <f>tblForecast[[#This Row],[EST3]]</f>
        <v>Da cancellare</v>
      </c>
      <c r="K7" s="149" t="str">
        <f>tblForecast[[#This Row],[totale Lanzarini]]</f>
        <v>Da cancellare</v>
      </c>
      <c r="L7" s="149" t="e">
        <f>tblForecast[[#This Row],[INT]]+tblForecast[[#This Row],[INT2]]</f>
        <v>#VALUE!</v>
      </c>
      <c r="M7" s="149" t="e">
        <f>tblForecast[[#This Row],[EST]]+tblForecast[[#This Row],[EST3]]</f>
        <v>#VALUE!</v>
      </c>
      <c r="N7" s="149" t="str">
        <f>tblForecast[[#This Row],[TOTALE TOT]]</f>
        <v>Da cancellare</v>
      </c>
      <c r="O7" s="149" t="str">
        <f>IF( LEFT(tblForecast[[#This Row],[CATEGORIA]],3)="R&amp;D", "R&amp;D", tblForecast[[#This Row],[CATEGORIA]] )</f>
        <v>Da cancellare</v>
      </c>
      <c r="P7" s="93" t="s">
        <v>245</v>
      </c>
      <c r="Q7" s="93" t="s">
        <v>245</v>
      </c>
      <c r="R7" s="93" t="s">
        <v>245</v>
      </c>
      <c r="S7" s="93" t="s">
        <v>245</v>
      </c>
      <c r="T7" s="93" t="s">
        <v>245</v>
      </c>
      <c r="U7" s="93" t="s">
        <v>245</v>
      </c>
      <c r="V7" s="93" t="s">
        <v>245</v>
      </c>
      <c r="W7" s="93" t="s">
        <v>245</v>
      </c>
      <c r="X7" s="93" t="s">
        <v>245</v>
      </c>
    </row>
    <row r="8" spans="1:24" x14ac:dyDescent="0.25">
      <c r="A8" s="149" t="str">
        <f>IF(  AND(  tblForecast[[#This Row],[Business TMP]]&gt;"",  tblForecast[[#This Row],[CATEGORIA]]=""), "no", "sì")</f>
        <v>sì</v>
      </c>
      <c r="B8" s="149" t="e">
        <f>IF(  tblForecast[[#This Row],[da considerare?]]="sì",  INDEX( tab_ProjType[ProjType Cluster 1], MATCH( tblForecast[[#This Row],[CATEGORIA TMP]], tab_ProjType[Macro area],0)),   "")</f>
        <v>#N/A</v>
      </c>
      <c r="C8" s="149" t="e">
        <f>IF(  tblForecast[[#This Row],[da considerare?]]="sì",  INDEX( tab_ProjType[ProjType Cluster 2], MATCH( tblForecast[[#This Row],[CATEGORIA TMP]], tab_ProjType[Macro area],0)),   "")</f>
        <v>#N/A</v>
      </c>
      <c r="D8" s="149" t="str">
        <f>IF(tblForecast[[#This Row],[Business TMP]]&gt;"",    tblForecast[[#This Row],[Business TMP]],D7)</f>
        <v>Da cancellare</v>
      </c>
      <c r="E8" s="149" t="str">
        <f>tblForecast[[#This Row],[CATEGORIA TMP]]&amp;""</f>
        <v>Da cancellare</v>
      </c>
      <c r="F8" s="149" t="str">
        <f>tblForecast[[#This Row],[INT]]</f>
        <v>Da cancellare</v>
      </c>
      <c r="G8" s="149" t="str">
        <f>tblForecast[[#This Row],[EST]]</f>
        <v>Da cancellare</v>
      </c>
      <c r="H8" s="149" t="str">
        <f>tblForecast[[#This Row],[totale Gamberini]]</f>
        <v>Da cancellare</v>
      </c>
      <c r="I8" s="149" t="str">
        <f>tblForecast[[#This Row],[INT2]]</f>
        <v>Da cancellare</v>
      </c>
      <c r="J8" s="149" t="str">
        <f>tblForecast[[#This Row],[EST3]]</f>
        <v>Da cancellare</v>
      </c>
      <c r="K8" s="149" t="str">
        <f>tblForecast[[#This Row],[totale Lanzarini]]</f>
        <v>Da cancellare</v>
      </c>
      <c r="L8" s="149" t="e">
        <f>tblForecast[[#This Row],[INT]]+tblForecast[[#This Row],[INT2]]</f>
        <v>#VALUE!</v>
      </c>
      <c r="M8" s="149" t="e">
        <f>tblForecast[[#This Row],[EST]]+tblForecast[[#This Row],[EST3]]</f>
        <v>#VALUE!</v>
      </c>
      <c r="N8" s="149" t="str">
        <f>tblForecast[[#This Row],[TOTALE TOT]]</f>
        <v>Da cancellare</v>
      </c>
      <c r="O8" s="149" t="str">
        <f>IF( LEFT(tblForecast[[#This Row],[CATEGORIA]],3)="R&amp;D", "R&amp;D", tblForecast[[#This Row],[CATEGORIA]] )</f>
        <v>Da cancellare</v>
      </c>
      <c r="P8" s="93" t="s">
        <v>245</v>
      </c>
      <c r="Q8" s="93" t="s">
        <v>245</v>
      </c>
      <c r="R8" s="93" t="s">
        <v>245</v>
      </c>
      <c r="S8" s="93" t="s">
        <v>245</v>
      </c>
      <c r="T8" s="93" t="s">
        <v>245</v>
      </c>
      <c r="U8" s="93" t="s">
        <v>245</v>
      </c>
      <c r="V8" s="93" t="s">
        <v>245</v>
      </c>
      <c r="W8" s="93" t="s">
        <v>245</v>
      </c>
      <c r="X8" s="93" t="s">
        <v>245</v>
      </c>
    </row>
    <row r="9" spans="1:24" x14ac:dyDescent="0.25">
      <c r="A9" s="149" t="str">
        <f>IF(  AND(  tblForecast[[#This Row],[Business TMP]]&gt;"",  tblForecast[[#This Row],[CATEGORIA]]=""), "no", "sì")</f>
        <v>sì</v>
      </c>
      <c r="B9" s="149" t="e">
        <f>IF(  tblForecast[[#This Row],[da considerare?]]="sì",  INDEX( tab_ProjType[ProjType Cluster 1], MATCH( tblForecast[[#This Row],[CATEGORIA TMP]], tab_ProjType[Macro area],0)),   "")</f>
        <v>#N/A</v>
      </c>
      <c r="C9" s="149" t="e">
        <f>IF(  tblForecast[[#This Row],[da considerare?]]="sì",  INDEX( tab_ProjType[ProjType Cluster 2], MATCH( tblForecast[[#This Row],[CATEGORIA TMP]], tab_ProjType[Macro area],0)),   "")</f>
        <v>#N/A</v>
      </c>
      <c r="D9" s="149" t="str">
        <f>IF(tblForecast[[#This Row],[Business TMP]]&gt;"",    tblForecast[[#This Row],[Business TMP]],D8)</f>
        <v>Da cancellare</v>
      </c>
      <c r="E9" s="149" t="str">
        <f>tblForecast[[#This Row],[CATEGORIA TMP]]&amp;""</f>
        <v>Da cancellare</v>
      </c>
      <c r="F9" s="149" t="str">
        <f>tblForecast[[#This Row],[INT]]</f>
        <v>Da cancellare</v>
      </c>
      <c r="G9" s="149" t="str">
        <f>tblForecast[[#This Row],[EST]]</f>
        <v>Da cancellare</v>
      </c>
      <c r="H9" s="149" t="str">
        <f>tblForecast[[#This Row],[totale Gamberini]]</f>
        <v>Da cancellare</v>
      </c>
      <c r="I9" s="149" t="str">
        <f>tblForecast[[#This Row],[INT2]]</f>
        <v>Da cancellare</v>
      </c>
      <c r="J9" s="149" t="str">
        <f>tblForecast[[#This Row],[EST3]]</f>
        <v>Da cancellare</v>
      </c>
      <c r="K9" s="149" t="str">
        <f>tblForecast[[#This Row],[totale Lanzarini]]</f>
        <v>Da cancellare</v>
      </c>
      <c r="L9" s="149" t="e">
        <f>tblForecast[[#This Row],[INT]]+tblForecast[[#This Row],[INT2]]</f>
        <v>#VALUE!</v>
      </c>
      <c r="M9" s="149" t="e">
        <f>tblForecast[[#This Row],[EST]]+tblForecast[[#This Row],[EST3]]</f>
        <v>#VALUE!</v>
      </c>
      <c r="N9" s="149" t="str">
        <f>tblForecast[[#This Row],[TOTALE TOT]]</f>
        <v>Da cancellare</v>
      </c>
      <c r="O9" s="149" t="str">
        <f>IF( LEFT(tblForecast[[#This Row],[CATEGORIA]],3)="R&amp;D", "R&amp;D", tblForecast[[#This Row],[CATEGORIA]] )</f>
        <v>Da cancellare</v>
      </c>
      <c r="P9" s="93" t="s">
        <v>245</v>
      </c>
      <c r="Q9" s="93" t="s">
        <v>245</v>
      </c>
      <c r="R9" s="93" t="s">
        <v>245</v>
      </c>
      <c r="S9" s="93" t="s">
        <v>245</v>
      </c>
      <c r="T9" s="93" t="s">
        <v>245</v>
      </c>
      <c r="U9" s="93" t="s">
        <v>245</v>
      </c>
      <c r="V9" s="93" t="s">
        <v>245</v>
      </c>
      <c r="W9" s="93" t="s">
        <v>245</v>
      </c>
      <c r="X9" s="93" t="s">
        <v>245</v>
      </c>
    </row>
    <row r="10" spans="1:24" x14ac:dyDescent="0.25">
      <c r="A10" s="149" t="str">
        <f>IF(  AND(  tblForecast[[#This Row],[Business TMP]]&gt;"",  tblForecast[[#This Row],[CATEGORIA]]=""), "no", "sì")</f>
        <v>sì</v>
      </c>
      <c r="B10" s="149" t="e">
        <f>IF(  tblForecast[[#This Row],[da considerare?]]="sì",  INDEX( tab_ProjType[ProjType Cluster 1], MATCH( tblForecast[[#This Row],[CATEGORIA TMP]], tab_ProjType[Macro area],0)),   "")</f>
        <v>#N/A</v>
      </c>
      <c r="C10" s="149" t="e">
        <f>IF(  tblForecast[[#This Row],[da considerare?]]="sì",  INDEX( tab_ProjType[ProjType Cluster 2], MATCH( tblForecast[[#This Row],[CATEGORIA TMP]], tab_ProjType[Macro area],0)),   "")</f>
        <v>#N/A</v>
      </c>
      <c r="D10" s="149" t="str">
        <f>IF(tblForecast[[#This Row],[Business TMP]]&gt;"",    tblForecast[[#This Row],[Business TMP]],D9)</f>
        <v>Da cancellare</v>
      </c>
      <c r="E10" s="149" t="str">
        <f>tblForecast[[#This Row],[CATEGORIA TMP]]&amp;""</f>
        <v>Da cancellare</v>
      </c>
      <c r="F10" s="149" t="str">
        <f>tblForecast[[#This Row],[INT]]</f>
        <v>Da cancellare</v>
      </c>
      <c r="G10" s="149" t="str">
        <f>tblForecast[[#This Row],[EST]]</f>
        <v>Da cancellare</v>
      </c>
      <c r="H10" s="149" t="str">
        <f>tblForecast[[#This Row],[totale Gamberini]]</f>
        <v>Da cancellare</v>
      </c>
      <c r="I10" s="149" t="str">
        <f>tblForecast[[#This Row],[INT2]]</f>
        <v>Da cancellare</v>
      </c>
      <c r="J10" s="149" t="str">
        <f>tblForecast[[#This Row],[EST3]]</f>
        <v>Da cancellare</v>
      </c>
      <c r="K10" s="149" t="str">
        <f>tblForecast[[#This Row],[totale Lanzarini]]</f>
        <v>Da cancellare</v>
      </c>
      <c r="L10" s="149" t="e">
        <f>tblForecast[[#This Row],[INT]]+tblForecast[[#This Row],[INT2]]</f>
        <v>#VALUE!</v>
      </c>
      <c r="M10" s="149" t="e">
        <f>tblForecast[[#This Row],[EST]]+tblForecast[[#This Row],[EST3]]</f>
        <v>#VALUE!</v>
      </c>
      <c r="N10" s="149" t="str">
        <f>tblForecast[[#This Row],[TOTALE TOT]]</f>
        <v>Da cancellare</v>
      </c>
      <c r="O10" s="149" t="str">
        <f>IF( LEFT(tblForecast[[#This Row],[CATEGORIA]],3)="R&amp;D", "R&amp;D", tblForecast[[#This Row],[CATEGORIA]] )</f>
        <v>Da cancellare</v>
      </c>
      <c r="P10" s="93" t="s">
        <v>245</v>
      </c>
      <c r="Q10" s="93" t="s">
        <v>245</v>
      </c>
      <c r="R10" s="93" t="s">
        <v>245</v>
      </c>
      <c r="S10" s="93" t="s">
        <v>245</v>
      </c>
      <c r="T10" s="93" t="s">
        <v>245</v>
      </c>
      <c r="U10" s="93" t="s">
        <v>245</v>
      </c>
      <c r="V10" s="93" t="s">
        <v>245</v>
      </c>
      <c r="W10" s="93" t="s">
        <v>245</v>
      </c>
      <c r="X10" s="93" t="s">
        <v>245</v>
      </c>
    </row>
    <row r="11" spans="1:24" x14ac:dyDescent="0.25">
      <c r="A11" s="149" t="str">
        <f>IF(  AND(  tblForecast[[#This Row],[Business TMP]]&gt;"",  tblForecast[[#This Row],[CATEGORIA]]=""), "no", "sì")</f>
        <v>sì</v>
      </c>
      <c r="B11" s="149" t="e">
        <f>IF(  tblForecast[[#This Row],[da considerare?]]="sì",  INDEX( tab_ProjType[ProjType Cluster 1], MATCH( tblForecast[[#This Row],[CATEGORIA TMP]], tab_ProjType[Macro area],0)),   "")</f>
        <v>#N/A</v>
      </c>
      <c r="C11" s="149" t="e">
        <f>IF(  tblForecast[[#This Row],[da considerare?]]="sì",  INDEX( tab_ProjType[ProjType Cluster 2], MATCH( tblForecast[[#This Row],[CATEGORIA TMP]], tab_ProjType[Macro area],0)),   "")</f>
        <v>#N/A</v>
      </c>
      <c r="D11" s="149" t="str">
        <f>IF(tblForecast[[#This Row],[Business TMP]]&gt;"",    tblForecast[[#This Row],[Business TMP]],D10)</f>
        <v>Da cancellare</v>
      </c>
      <c r="E11" s="149" t="str">
        <f>tblForecast[[#This Row],[CATEGORIA TMP]]&amp;""</f>
        <v>Da cancellare</v>
      </c>
      <c r="F11" s="149" t="str">
        <f>tblForecast[[#This Row],[INT]]</f>
        <v>Da cancellare</v>
      </c>
      <c r="G11" s="149" t="str">
        <f>tblForecast[[#This Row],[EST]]</f>
        <v>Da cancellare</v>
      </c>
      <c r="H11" s="149" t="str">
        <f>tblForecast[[#This Row],[totale Gamberini]]</f>
        <v>Da cancellare</v>
      </c>
      <c r="I11" s="149" t="str">
        <f>tblForecast[[#This Row],[INT2]]</f>
        <v>Da cancellare</v>
      </c>
      <c r="J11" s="149" t="str">
        <f>tblForecast[[#This Row],[EST3]]</f>
        <v>Da cancellare</v>
      </c>
      <c r="K11" s="149" t="str">
        <f>tblForecast[[#This Row],[totale Lanzarini]]</f>
        <v>Da cancellare</v>
      </c>
      <c r="L11" s="149" t="e">
        <f>tblForecast[[#This Row],[INT]]+tblForecast[[#This Row],[INT2]]</f>
        <v>#VALUE!</v>
      </c>
      <c r="M11" s="149" t="e">
        <f>tblForecast[[#This Row],[EST]]+tblForecast[[#This Row],[EST3]]</f>
        <v>#VALUE!</v>
      </c>
      <c r="N11" s="149" t="str">
        <f>tblForecast[[#This Row],[TOTALE TOT]]</f>
        <v>Da cancellare</v>
      </c>
      <c r="O11" s="149" t="str">
        <f>IF( LEFT(tblForecast[[#This Row],[CATEGORIA]],3)="R&amp;D", "R&amp;D", tblForecast[[#This Row],[CATEGORIA]] )</f>
        <v>Da cancellare</v>
      </c>
      <c r="P11" s="93" t="s">
        <v>245</v>
      </c>
      <c r="Q11" s="93" t="s">
        <v>245</v>
      </c>
      <c r="R11" s="93" t="s">
        <v>245</v>
      </c>
      <c r="S11" s="93" t="s">
        <v>245</v>
      </c>
      <c r="T11" s="93" t="s">
        <v>245</v>
      </c>
      <c r="U11" s="93" t="s">
        <v>245</v>
      </c>
      <c r="V11" s="93" t="s">
        <v>245</v>
      </c>
      <c r="W11" s="93" t="s">
        <v>245</v>
      </c>
      <c r="X11" s="93" t="s">
        <v>245</v>
      </c>
    </row>
    <row r="12" spans="1:24" x14ac:dyDescent="0.25">
      <c r="A12" s="149" t="str">
        <f>IF(  AND(  tblForecast[[#This Row],[Business TMP]]&gt;"",  tblForecast[[#This Row],[CATEGORIA]]=""), "no", "sì")</f>
        <v>sì</v>
      </c>
      <c r="B12" s="149" t="e">
        <f>IF(  tblForecast[[#This Row],[da considerare?]]="sì",  INDEX( tab_ProjType[ProjType Cluster 1], MATCH( tblForecast[[#This Row],[CATEGORIA TMP]], tab_ProjType[Macro area],0)),   "")</f>
        <v>#N/A</v>
      </c>
      <c r="C12" s="149" t="e">
        <f>IF(  tblForecast[[#This Row],[da considerare?]]="sì",  INDEX( tab_ProjType[ProjType Cluster 2], MATCH( tblForecast[[#This Row],[CATEGORIA TMP]], tab_ProjType[Macro area],0)),   "")</f>
        <v>#N/A</v>
      </c>
      <c r="D12" s="149" t="str">
        <f>IF(tblForecast[[#This Row],[Business TMP]]&gt;"",    tblForecast[[#This Row],[Business TMP]],D11)</f>
        <v>Da cancellare</v>
      </c>
      <c r="E12" s="149" t="str">
        <f>tblForecast[[#This Row],[CATEGORIA TMP]]&amp;""</f>
        <v>Da cancellare</v>
      </c>
      <c r="F12" s="149" t="str">
        <f>tblForecast[[#This Row],[INT]]</f>
        <v>Da cancellare</v>
      </c>
      <c r="G12" s="149" t="str">
        <f>tblForecast[[#This Row],[EST]]</f>
        <v>Da cancellare</v>
      </c>
      <c r="H12" s="149" t="str">
        <f>tblForecast[[#This Row],[totale Gamberini]]</f>
        <v>Da cancellare</v>
      </c>
      <c r="I12" s="149" t="str">
        <f>tblForecast[[#This Row],[INT2]]</f>
        <v>Da cancellare</v>
      </c>
      <c r="J12" s="149" t="str">
        <f>tblForecast[[#This Row],[EST3]]</f>
        <v>Da cancellare</v>
      </c>
      <c r="K12" s="149" t="str">
        <f>tblForecast[[#This Row],[totale Lanzarini]]</f>
        <v>Da cancellare</v>
      </c>
      <c r="L12" s="149" t="e">
        <f>tblForecast[[#This Row],[INT]]+tblForecast[[#This Row],[INT2]]</f>
        <v>#VALUE!</v>
      </c>
      <c r="M12" s="149" t="e">
        <f>tblForecast[[#This Row],[EST]]+tblForecast[[#This Row],[EST3]]</f>
        <v>#VALUE!</v>
      </c>
      <c r="N12" s="149" t="str">
        <f>tblForecast[[#This Row],[TOTALE TOT]]</f>
        <v>Da cancellare</v>
      </c>
      <c r="O12" s="149" t="str">
        <f>IF( LEFT(tblForecast[[#This Row],[CATEGORIA]],3)="R&amp;D", "R&amp;D", tblForecast[[#This Row],[CATEGORIA]] )</f>
        <v>Da cancellare</v>
      </c>
      <c r="P12" s="93" t="s">
        <v>245</v>
      </c>
      <c r="Q12" s="93" t="s">
        <v>245</v>
      </c>
      <c r="R12" s="93" t="s">
        <v>245</v>
      </c>
      <c r="S12" s="93" t="s">
        <v>245</v>
      </c>
      <c r="T12" s="93" t="s">
        <v>245</v>
      </c>
      <c r="U12" s="93" t="s">
        <v>245</v>
      </c>
      <c r="V12" s="93" t="s">
        <v>245</v>
      </c>
      <c r="W12" s="93" t="s">
        <v>245</v>
      </c>
      <c r="X12" s="93" t="s">
        <v>245</v>
      </c>
    </row>
    <row r="13" spans="1:24" x14ac:dyDescent="0.25">
      <c r="A13" s="149" t="str">
        <f>IF(  AND(  tblForecast[[#This Row],[Business TMP]]&gt;"",  tblForecast[[#This Row],[CATEGORIA]]=""), "no", "sì")</f>
        <v>sì</v>
      </c>
      <c r="B13" s="149" t="e">
        <f>IF(  tblForecast[[#This Row],[da considerare?]]="sì",  INDEX( tab_ProjType[ProjType Cluster 1], MATCH( tblForecast[[#This Row],[CATEGORIA TMP]], tab_ProjType[Macro area],0)),   "")</f>
        <v>#N/A</v>
      </c>
      <c r="C13" s="149" t="e">
        <f>IF(  tblForecast[[#This Row],[da considerare?]]="sì",  INDEX( tab_ProjType[ProjType Cluster 2], MATCH( tblForecast[[#This Row],[CATEGORIA TMP]], tab_ProjType[Macro area],0)),   "")</f>
        <v>#N/A</v>
      </c>
      <c r="D13" s="149" t="str">
        <f>IF(tblForecast[[#This Row],[Business TMP]]&gt;"",    tblForecast[[#This Row],[Business TMP]],D12)</f>
        <v>Da cancellare</v>
      </c>
      <c r="E13" s="149" t="str">
        <f>tblForecast[[#This Row],[CATEGORIA TMP]]&amp;""</f>
        <v>Da cancellare</v>
      </c>
      <c r="F13" s="149" t="str">
        <f>tblForecast[[#This Row],[INT]]</f>
        <v>Da cancellare</v>
      </c>
      <c r="G13" s="149" t="str">
        <f>tblForecast[[#This Row],[EST]]</f>
        <v>Da cancellare</v>
      </c>
      <c r="H13" s="149" t="str">
        <f>tblForecast[[#This Row],[totale Gamberini]]</f>
        <v>Da cancellare</v>
      </c>
      <c r="I13" s="149" t="str">
        <f>tblForecast[[#This Row],[INT2]]</f>
        <v>Da cancellare</v>
      </c>
      <c r="J13" s="149" t="str">
        <f>tblForecast[[#This Row],[EST3]]</f>
        <v>Da cancellare</v>
      </c>
      <c r="K13" s="149" t="str">
        <f>tblForecast[[#This Row],[totale Lanzarini]]</f>
        <v>Da cancellare</v>
      </c>
      <c r="L13" s="149" t="e">
        <f>tblForecast[[#This Row],[INT]]+tblForecast[[#This Row],[INT2]]</f>
        <v>#VALUE!</v>
      </c>
      <c r="M13" s="149" t="e">
        <f>tblForecast[[#This Row],[EST]]+tblForecast[[#This Row],[EST3]]</f>
        <v>#VALUE!</v>
      </c>
      <c r="N13" s="149" t="str">
        <f>tblForecast[[#This Row],[TOTALE TOT]]</f>
        <v>Da cancellare</v>
      </c>
      <c r="O13" s="149" t="str">
        <f>IF( LEFT(tblForecast[[#This Row],[CATEGORIA]],3)="R&amp;D", "R&amp;D", tblForecast[[#This Row],[CATEGORIA]] )</f>
        <v>Da cancellare</v>
      </c>
      <c r="P13" s="93" t="s">
        <v>245</v>
      </c>
      <c r="Q13" s="93" t="s">
        <v>245</v>
      </c>
      <c r="R13" s="93" t="s">
        <v>245</v>
      </c>
      <c r="S13" s="93" t="s">
        <v>245</v>
      </c>
      <c r="T13" s="93" t="s">
        <v>245</v>
      </c>
      <c r="U13" s="93" t="s">
        <v>245</v>
      </c>
      <c r="V13" s="93" t="s">
        <v>245</v>
      </c>
      <c r="W13" s="93" t="s">
        <v>245</v>
      </c>
      <c r="X13" s="93" t="s">
        <v>245</v>
      </c>
    </row>
    <row r="14" spans="1:24" x14ac:dyDescent="0.25">
      <c r="A14" s="149" t="str">
        <f>IF(  AND(  tblForecast[[#This Row],[Business TMP]]&gt;"",  tblForecast[[#This Row],[CATEGORIA]]=""), "no", "sì")</f>
        <v>sì</v>
      </c>
      <c r="B14" s="149" t="e">
        <f>IF(  tblForecast[[#This Row],[da considerare?]]="sì",  INDEX( tab_ProjType[ProjType Cluster 1], MATCH( tblForecast[[#This Row],[CATEGORIA TMP]], tab_ProjType[Macro area],0)),   "")</f>
        <v>#N/A</v>
      </c>
      <c r="C14" s="149" t="e">
        <f>IF(  tblForecast[[#This Row],[da considerare?]]="sì",  INDEX( tab_ProjType[ProjType Cluster 2], MATCH( tblForecast[[#This Row],[CATEGORIA TMP]], tab_ProjType[Macro area],0)),   "")</f>
        <v>#N/A</v>
      </c>
      <c r="D14" s="149" t="str">
        <f>IF(tblForecast[[#This Row],[Business TMP]]&gt;"",    tblForecast[[#This Row],[Business TMP]],D13)</f>
        <v>Da cancellare</v>
      </c>
      <c r="E14" s="149" t="str">
        <f>tblForecast[[#This Row],[CATEGORIA TMP]]&amp;""</f>
        <v>Da cancellare</v>
      </c>
      <c r="F14" s="149" t="str">
        <f>tblForecast[[#This Row],[INT]]</f>
        <v>Da cancellare</v>
      </c>
      <c r="G14" s="149" t="str">
        <f>tblForecast[[#This Row],[EST]]</f>
        <v>Da cancellare</v>
      </c>
      <c r="H14" s="149" t="str">
        <f>tblForecast[[#This Row],[totale Gamberini]]</f>
        <v>Da cancellare</v>
      </c>
      <c r="I14" s="149" t="str">
        <f>tblForecast[[#This Row],[INT2]]</f>
        <v>Da cancellare</v>
      </c>
      <c r="J14" s="149" t="str">
        <f>tblForecast[[#This Row],[EST3]]</f>
        <v>Da cancellare</v>
      </c>
      <c r="K14" s="149" t="str">
        <f>tblForecast[[#This Row],[totale Lanzarini]]</f>
        <v>Da cancellare</v>
      </c>
      <c r="L14" s="149" t="e">
        <f>tblForecast[[#This Row],[INT]]+tblForecast[[#This Row],[INT2]]</f>
        <v>#VALUE!</v>
      </c>
      <c r="M14" s="149" t="e">
        <f>tblForecast[[#This Row],[EST]]+tblForecast[[#This Row],[EST3]]</f>
        <v>#VALUE!</v>
      </c>
      <c r="N14" s="149" t="str">
        <f>tblForecast[[#This Row],[TOTALE TOT]]</f>
        <v>Da cancellare</v>
      </c>
      <c r="O14" s="149" t="str">
        <f>IF( LEFT(tblForecast[[#This Row],[CATEGORIA]],3)="R&amp;D", "R&amp;D", tblForecast[[#This Row],[CATEGORIA]] )</f>
        <v>Da cancellare</v>
      </c>
      <c r="P14" s="93" t="s">
        <v>245</v>
      </c>
      <c r="Q14" s="93" t="s">
        <v>245</v>
      </c>
      <c r="R14" s="93" t="s">
        <v>245</v>
      </c>
      <c r="S14" s="93" t="s">
        <v>245</v>
      </c>
      <c r="T14" s="93" t="s">
        <v>245</v>
      </c>
      <c r="U14" s="93" t="s">
        <v>245</v>
      </c>
      <c r="V14" s="93" t="s">
        <v>245</v>
      </c>
      <c r="W14" s="93" t="s">
        <v>245</v>
      </c>
      <c r="X14" s="93" t="s">
        <v>245</v>
      </c>
    </row>
    <row r="15" spans="1:24" x14ac:dyDescent="0.25">
      <c r="A15" s="149" t="str">
        <f>IF(  AND(  tblForecast[[#This Row],[Business TMP]]&gt;"",  tblForecast[[#This Row],[CATEGORIA]]=""), "no", "sì")</f>
        <v>sì</v>
      </c>
      <c r="B15" s="149" t="e">
        <f>IF(  tblForecast[[#This Row],[da considerare?]]="sì",  INDEX( tab_ProjType[ProjType Cluster 1], MATCH( tblForecast[[#This Row],[CATEGORIA TMP]], tab_ProjType[Macro area],0)),   "")</f>
        <v>#N/A</v>
      </c>
      <c r="C15" s="149" t="e">
        <f>IF(  tblForecast[[#This Row],[da considerare?]]="sì",  INDEX( tab_ProjType[ProjType Cluster 2], MATCH( tblForecast[[#This Row],[CATEGORIA TMP]], tab_ProjType[Macro area],0)),   "")</f>
        <v>#N/A</v>
      </c>
      <c r="D15" s="149" t="str">
        <f>IF(tblForecast[[#This Row],[Business TMP]]&gt;"",    tblForecast[[#This Row],[Business TMP]],D14)</f>
        <v>Da cancellare</v>
      </c>
      <c r="E15" s="149" t="str">
        <f>tblForecast[[#This Row],[CATEGORIA TMP]]&amp;""</f>
        <v>Da cancellare</v>
      </c>
      <c r="F15" s="149" t="str">
        <f>tblForecast[[#This Row],[INT]]</f>
        <v>Da cancellare</v>
      </c>
      <c r="G15" s="149" t="str">
        <f>tblForecast[[#This Row],[EST]]</f>
        <v>Da cancellare</v>
      </c>
      <c r="H15" s="149" t="str">
        <f>tblForecast[[#This Row],[totale Gamberini]]</f>
        <v>Da cancellare</v>
      </c>
      <c r="I15" s="149" t="str">
        <f>tblForecast[[#This Row],[INT2]]</f>
        <v>Da cancellare</v>
      </c>
      <c r="J15" s="149" t="str">
        <f>tblForecast[[#This Row],[EST3]]</f>
        <v>Da cancellare</v>
      </c>
      <c r="K15" s="149" t="str">
        <f>tblForecast[[#This Row],[totale Lanzarini]]</f>
        <v>Da cancellare</v>
      </c>
      <c r="L15" s="149" t="e">
        <f>tblForecast[[#This Row],[INT]]+tblForecast[[#This Row],[INT2]]</f>
        <v>#VALUE!</v>
      </c>
      <c r="M15" s="149" t="e">
        <f>tblForecast[[#This Row],[EST]]+tblForecast[[#This Row],[EST3]]</f>
        <v>#VALUE!</v>
      </c>
      <c r="N15" s="149" t="str">
        <f>tblForecast[[#This Row],[TOTALE TOT]]</f>
        <v>Da cancellare</v>
      </c>
      <c r="O15" s="149" t="str">
        <f>IF( LEFT(tblForecast[[#This Row],[CATEGORIA]],3)="R&amp;D", "R&amp;D", tblForecast[[#This Row],[CATEGORIA]] )</f>
        <v>Da cancellare</v>
      </c>
      <c r="P15" s="93" t="s">
        <v>245</v>
      </c>
      <c r="Q15" s="93" t="s">
        <v>245</v>
      </c>
      <c r="R15" s="93" t="s">
        <v>245</v>
      </c>
      <c r="S15" s="93" t="s">
        <v>245</v>
      </c>
      <c r="T15" s="93" t="s">
        <v>245</v>
      </c>
      <c r="U15" s="93" t="s">
        <v>245</v>
      </c>
      <c r="V15" s="93" t="s">
        <v>245</v>
      </c>
      <c r="W15" s="93" t="s">
        <v>245</v>
      </c>
      <c r="X15" s="93" t="s">
        <v>245</v>
      </c>
    </row>
    <row r="16" spans="1:24" x14ac:dyDescent="0.25">
      <c r="A16" s="149" t="str">
        <f>IF(  AND(  tblForecast[[#This Row],[Business TMP]]&gt;"",  tblForecast[[#This Row],[CATEGORIA]]=""), "no", "sì")</f>
        <v>sì</v>
      </c>
      <c r="B16" s="149" t="e">
        <f>IF(  tblForecast[[#This Row],[da considerare?]]="sì",  INDEX( tab_ProjType[ProjType Cluster 1], MATCH( tblForecast[[#This Row],[CATEGORIA TMP]], tab_ProjType[Macro area],0)),   "")</f>
        <v>#N/A</v>
      </c>
      <c r="C16" s="149" t="e">
        <f>IF(  tblForecast[[#This Row],[da considerare?]]="sì",  INDEX( tab_ProjType[ProjType Cluster 2], MATCH( tblForecast[[#This Row],[CATEGORIA TMP]], tab_ProjType[Macro area],0)),   "")</f>
        <v>#N/A</v>
      </c>
      <c r="D16" s="149" t="str">
        <f>IF(tblForecast[[#This Row],[Business TMP]]&gt;"",    tblForecast[[#This Row],[Business TMP]],D15)</f>
        <v>Da cancellare</v>
      </c>
      <c r="E16" s="149" t="str">
        <f>tblForecast[[#This Row],[CATEGORIA TMP]]&amp;""</f>
        <v>Da cancellare</v>
      </c>
      <c r="F16" s="149" t="str">
        <f>tblForecast[[#This Row],[INT]]</f>
        <v>Da cancellare</v>
      </c>
      <c r="G16" s="149" t="str">
        <f>tblForecast[[#This Row],[EST]]</f>
        <v>Da cancellare</v>
      </c>
      <c r="H16" s="149" t="str">
        <f>tblForecast[[#This Row],[totale Gamberini]]</f>
        <v>Da cancellare</v>
      </c>
      <c r="I16" s="149" t="str">
        <f>tblForecast[[#This Row],[INT2]]</f>
        <v>Da cancellare</v>
      </c>
      <c r="J16" s="149" t="str">
        <f>tblForecast[[#This Row],[EST3]]</f>
        <v>Da cancellare</v>
      </c>
      <c r="K16" s="149" t="str">
        <f>tblForecast[[#This Row],[totale Lanzarini]]</f>
        <v>Da cancellare</v>
      </c>
      <c r="L16" s="149" t="e">
        <f>tblForecast[[#This Row],[INT]]+tblForecast[[#This Row],[INT2]]</f>
        <v>#VALUE!</v>
      </c>
      <c r="M16" s="149" t="e">
        <f>tblForecast[[#This Row],[EST]]+tblForecast[[#This Row],[EST3]]</f>
        <v>#VALUE!</v>
      </c>
      <c r="N16" s="149" t="str">
        <f>tblForecast[[#This Row],[TOTALE TOT]]</f>
        <v>Da cancellare</v>
      </c>
      <c r="O16" s="149" t="str">
        <f>IF( LEFT(tblForecast[[#This Row],[CATEGORIA]],3)="R&amp;D", "R&amp;D", tblForecast[[#This Row],[CATEGORIA]] )</f>
        <v>Da cancellare</v>
      </c>
      <c r="P16" s="93" t="s">
        <v>245</v>
      </c>
      <c r="Q16" s="93" t="s">
        <v>245</v>
      </c>
      <c r="R16" s="93" t="s">
        <v>245</v>
      </c>
      <c r="S16" s="93" t="s">
        <v>245</v>
      </c>
      <c r="T16" s="93" t="s">
        <v>245</v>
      </c>
      <c r="U16" s="93" t="s">
        <v>245</v>
      </c>
      <c r="V16" s="93" t="s">
        <v>245</v>
      </c>
      <c r="W16" s="93" t="s">
        <v>245</v>
      </c>
      <c r="X16" s="93" t="s">
        <v>245</v>
      </c>
    </row>
    <row r="17" spans="1:24" x14ac:dyDescent="0.25">
      <c r="A17" s="149" t="str">
        <f>IF(  AND(  tblForecast[[#This Row],[Business TMP]]&gt;"",  tblForecast[[#This Row],[CATEGORIA]]=""), "no", "sì")</f>
        <v>sì</v>
      </c>
      <c r="B17" s="149" t="e">
        <f>IF(  tblForecast[[#This Row],[da considerare?]]="sì",  INDEX( tab_ProjType[ProjType Cluster 1], MATCH( tblForecast[[#This Row],[CATEGORIA TMP]], tab_ProjType[Macro area],0)),   "")</f>
        <v>#N/A</v>
      </c>
      <c r="C17" s="149" t="e">
        <f>IF(  tblForecast[[#This Row],[da considerare?]]="sì",  INDEX( tab_ProjType[ProjType Cluster 2], MATCH( tblForecast[[#This Row],[CATEGORIA TMP]], tab_ProjType[Macro area],0)),   "")</f>
        <v>#N/A</v>
      </c>
      <c r="D17" s="149" t="str">
        <f>IF(tblForecast[[#This Row],[Business TMP]]&gt;"",    tblForecast[[#This Row],[Business TMP]],D16)</f>
        <v>Da cancellare</v>
      </c>
      <c r="E17" s="149" t="str">
        <f>tblForecast[[#This Row],[CATEGORIA TMP]]&amp;""</f>
        <v>Da cancellare</v>
      </c>
      <c r="F17" s="149" t="str">
        <f>tblForecast[[#This Row],[INT]]</f>
        <v>Da cancellare</v>
      </c>
      <c r="G17" s="149" t="str">
        <f>tblForecast[[#This Row],[EST]]</f>
        <v>Da cancellare</v>
      </c>
      <c r="H17" s="149" t="str">
        <f>tblForecast[[#This Row],[totale Gamberini]]</f>
        <v>Da cancellare</v>
      </c>
      <c r="I17" s="149" t="str">
        <f>tblForecast[[#This Row],[INT2]]</f>
        <v>Da cancellare</v>
      </c>
      <c r="J17" s="149" t="str">
        <f>tblForecast[[#This Row],[EST3]]</f>
        <v>Da cancellare</v>
      </c>
      <c r="K17" s="149" t="str">
        <f>tblForecast[[#This Row],[totale Lanzarini]]</f>
        <v>Da cancellare</v>
      </c>
      <c r="L17" s="149" t="e">
        <f>tblForecast[[#This Row],[INT]]+tblForecast[[#This Row],[INT2]]</f>
        <v>#VALUE!</v>
      </c>
      <c r="M17" s="149" t="e">
        <f>tblForecast[[#This Row],[EST]]+tblForecast[[#This Row],[EST3]]</f>
        <v>#VALUE!</v>
      </c>
      <c r="N17" s="149" t="str">
        <f>tblForecast[[#This Row],[TOTALE TOT]]</f>
        <v>Da cancellare</v>
      </c>
      <c r="O17" s="149" t="str">
        <f>IF( LEFT(tblForecast[[#This Row],[CATEGORIA]],3)="R&amp;D", "R&amp;D", tblForecast[[#This Row],[CATEGORIA]] )</f>
        <v>Da cancellare</v>
      </c>
      <c r="P17" s="93" t="s">
        <v>245</v>
      </c>
      <c r="Q17" s="93" t="s">
        <v>245</v>
      </c>
      <c r="R17" s="93" t="s">
        <v>245</v>
      </c>
      <c r="S17" s="93" t="s">
        <v>245</v>
      </c>
      <c r="T17" s="93" t="s">
        <v>245</v>
      </c>
      <c r="U17" s="93" t="s">
        <v>245</v>
      </c>
      <c r="V17" s="93" t="s">
        <v>245</v>
      </c>
      <c r="W17" s="93" t="s">
        <v>245</v>
      </c>
      <c r="X17" s="93" t="s">
        <v>245</v>
      </c>
    </row>
    <row r="18" spans="1:24" x14ac:dyDescent="0.25">
      <c r="A18" s="149" t="str">
        <f>IF(  AND(  tblForecast[[#This Row],[Business TMP]]&gt;"",  tblForecast[[#This Row],[CATEGORIA]]=""), "no", "sì")</f>
        <v>sì</v>
      </c>
      <c r="B18" s="149" t="e">
        <f>IF(  tblForecast[[#This Row],[da considerare?]]="sì",  INDEX( tab_ProjType[ProjType Cluster 1], MATCH( tblForecast[[#This Row],[CATEGORIA TMP]], tab_ProjType[Macro area],0)),   "")</f>
        <v>#N/A</v>
      </c>
      <c r="C18" s="149" t="e">
        <f>IF(  tblForecast[[#This Row],[da considerare?]]="sì",  INDEX( tab_ProjType[ProjType Cluster 2], MATCH( tblForecast[[#This Row],[CATEGORIA TMP]], tab_ProjType[Macro area],0)),   "")</f>
        <v>#N/A</v>
      </c>
      <c r="D18" s="149" t="str">
        <f>IF(tblForecast[[#This Row],[Business TMP]]&gt;"",    tblForecast[[#This Row],[Business TMP]],D17)</f>
        <v>Da cancellare</v>
      </c>
      <c r="E18" s="149" t="str">
        <f>tblForecast[[#This Row],[CATEGORIA TMP]]&amp;""</f>
        <v>Da cancellare</v>
      </c>
      <c r="F18" s="149" t="str">
        <f>tblForecast[[#This Row],[INT]]</f>
        <v>Da cancellare</v>
      </c>
      <c r="G18" s="149" t="str">
        <f>tblForecast[[#This Row],[EST]]</f>
        <v>Da cancellare</v>
      </c>
      <c r="H18" s="149" t="str">
        <f>tblForecast[[#This Row],[totale Gamberini]]</f>
        <v>Da cancellare</v>
      </c>
      <c r="I18" s="149" t="str">
        <f>tblForecast[[#This Row],[INT2]]</f>
        <v>Da cancellare</v>
      </c>
      <c r="J18" s="149" t="str">
        <f>tblForecast[[#This Row],[EST3]]</f>
        <v>Da cancellare</v>
      </c>
      <c r="K18" s="149" t="str">
        <f>tblForecast[[#This Row],[totale Lanzarini]]</f>
        <v>Da cancellare</v>
      </c>
      <c r="L18" s="149" t="e">
        <f>tblForecast[[#This Row],[INT]]+tblForecast[[#This Row],[INT2]]</f>
        <v>#VALUE!</v>
      </c>
      <c r="M18" s="149" t="e">
        <f>tblForecast[[#This Row],[EST]]+tblForecast[[#This Row],[EST3]]</f>
        <v>#VALUE!</v>
      </c>
      <c r="N18" s="149" t="str">
        <f>tblForecast[[#This Row],[TOTALE TOT]]</f>
        <v>Da cancellare</v>
      </c>
      <c r="O18" s="149" t="str">
        <f>IF( LEFT(tblForecast[[#This Row],[CATEGORIA]],3)="R&amp;D", "R&amp;D", tblForecast[[#This Row],[CATEGORIA]] )</f>
        <v>Da cancellare</v>
      </c>
      <c r="P18" s="93" t="s">
        <v>245</v>
      </c>
      <c r="Q18" s="93" t="s">
        <v>245</v>
      </c>
      <c r="R18" s="93" t="s">
        <v>245</v>
      </c>
      <c r="S18" s="93" t="s">
        <v>245</v>
      </c>
      <c r="T18" s="93" t="s">
        <v>245</v>
      </c>
      <c r="U18" s="93" t="s">
        <v>245</v>
      </c>
      <c r="V18" s="93" t="s">
        <v>245</v>
      </c>
      <c r="W18" s="93" t="s">
        <v>245</v>
      </c>
      <c r="X18" s="93" t="s">
        <v>245</v>
      </c>
    </row>
    <row r="19" spans="1:24" x14ac:dyDescent="0.25">
      <c r="A19" s="149" t="str">
        <f>IF(  AND(  tblForecast[[#This Row],[Business TMP]]&gt;"",  tblForecast[[#This Row],[CATEGORIA]]=""), "no", "sì")</f>
        <v>sì</v>
      </c>
      <c r="B19" s="149" t="e">
        <f>IF(  tblForecast[[#This Row],[da considerare?]]="sì",  INDEX( tab_ProjType[ProjType Cluster 1], MATCH( tblForecast[[#This Row],[CATEGORIA TMP]], tab_ProjType[Macro area],0)),   "")</f>
        <v>#N/A</v>
      </c>
      <c r="C19" s="149" t="e">
        <f>IF(  tblForecast[[#This Row],[da considerare?]]="sì",  INDEX( tab_ProjType[ProjType Cluster 2], MATCH( tblForecast[[#This Row],[CATEGORIA TMP]], tab_ProjType[Macro area],0)),   "")</f>
        <v>#N/A</v>
      </c>
      <c r="D19" s="149" t="str">
        <f>IF(tblForecast[[#This Row],[Business TMP]]&gt;"",    tblForecast[[#This Row],[Business TMP]],D18)</f>
        <v>Da cancellare</v>
      </c>
      <c r="E19" s="149" t="str">
        <f>tblForecast[[#This Row],[CATEGORIA TMP]]&amp;""</f>
        <v>Da cancellare</v>
      </c>
      <c r="F19" s="149" t="str">
        <f>tblForecast[[#This Row],[INT]]</f>
        <v>Da cancellare</v>
      </c>
      <c r="G19" s="149" t="str">
        <f>tblForecast[[#This Row],[EST]]</f>
        <v>Da cancellare</v>
      </c>
      <c r="H19" s="149" t="str">
        <f>tblForecast[[#This Row],[totale Gamberini]]</f>
        <v>Da cancellare</v>
      </c>
      <c r="I19" s="149" t="str">
        <f>tblForecast[[#This Row],[INT2]]</f>
        <v>Da cancellare</v>
      </c>
      <c r="J19" s="149" t="str">
        <f>tblForecast[[#This Row],[EST3]]</f>
        <v>Da cancellare</v>
      </c>
      <c r="K19" s="149" t="str">
        <f>tblForecast[[#This Row],[totale Lanzarini]]</f>
        <v>Da cancellare</v>
      </c>
      <c r="L19" s="149" t="e">
        <f>tblForecast[[#This Row],[INT]]+tblForecast[[#This Row],[INT2]]</f>
        <v>#VALUE!</v>
      </c>
      <c r="M19" s="149" t="e">
        <f>tblForecast[[#This Row],[EST]]+tblForecast[[#This Row],[EST3]]</f>
        <v>#VALUE!</v>
      </c>
      <c r="N19" s="149" t="str">
        <f>tblForecast[[#This Row],[TOTALE TOT]]</f>
        <v>Da cancellare</v>
      </c>
      <c r="O19" s="149" t="str">
        <f>IF( LEFT(tblForecast[[#This Row],[CATEGORIA]],3)="R&amp;D", "R&amp;D", tblForecast[[#This Row],[CATEGORIA]] )</f>
        <v>Da cancellare</v>
      </c>
      <c r="P19" s="93" t="s">
        <v>245</v>
      </c>
      <c r="Q19" s="93" t="s">
        <v>245</v>
      </c>
      <c r="R19" s="93" t="s">
        <v>245</v>
      </c>
      <c r="S19" s="93" t="s">
        <v>245</v>
      </c>
      <c r="T19" s="93" t="s">
        <v>245</v>
      </c>
      <c r="U19" s="93" t="s">
        <v>245</v>
      </c>
      <c r="V19" s="93" t="s">
        <v>245</v>
      </c>
      <c r="W19" s="93" t="s">
        <v>245</v>
      </c>
      <c r="X19" s="93" t="s">
        <v>245</v>
      </c>
    </row>
    <row r="20" spans="1:24" x14ac:dyDescent="0.25">
      <c r="A20" s="149" t="str">
        <f>IF(  AND(  tblForecast[[#This Row],[Business TMP]]&gt;"",  tblForecast[[#This Row],[CATEGORIA]]=""), "no", "sì")</f>
        <v>sì</v>
      </c>
      <c r="B20" s="149" t="e">
        <f>IF(  tblForecast[[#This Row],[da considerare?]]="sì",  INDEX( tab_ProjType[ProjType Cluster 1], MATCH( tblForecast[[#This Row],[CATEGORIA TMP]], tab_ProjType[Macro area],0)),   "")</f>
        <v>#N/A</v>
      </c>
      <c r="C20" s="149" t="e">
        <f>IF(  tblForecast[[#This Row],[da considerare?]]="sì",  INDEX( tab_ProjType[ProjType Cluster 2], MATCH( tblForecast[[#This Row],[CATEGORIA TMP]], tab_ProjType[Macro area],0)),   "")</f>
        <v>#N/A</v>
      </c>
      <c r="D20" s="149" t="str">
        <f>IF(tblForecast[[#This Row],[Business TMP]]&gt;"",    tblForecast[[#This Row],[Business TMP]],D19)</f>
        <v>Da cancellare</v>
      </c>
      <c r="E20" s="149" t="str">
        <f>tblForecast[[#This Row],[CATEGORIA TMP]]&amp;""</f>
        <v>Da cancellare</v>
      </c>
      <c r="F20" s="149" t="str">
        <f>tblForecast[[#This Row],[INT]]</f>
        <v>Da cancellare</v>
      </c>
      <c r="G20" s="149" t="str">
        <f>tblForecast[[#This Row],[EST]]</f>
        <v>Da cancellare</v>
      </c>
      <c r="H20" s="149" t="str">
        <f>tblForecast[[#This Row],[totale Gamberini]]</f>
        <v>Da cancellare</v>
      </c>
      <c r="I20" s="149" t="str">
        <f>tblForecast[[#This Row],[INT2]]</f>
        <v>Da cancellare</v>
      </c>
      <c r="J20" s="149" t="str">
        <f>tblForecast[[#This Row],[EST3]]</f>
        <v>Da cancellare</v>
      </c>
      <c r="K20" s="149" t="str">
        <f>tblForecast[[#This Row],[totale Lanzarini]]</f>
        <v>Da cancellare</v>
      </c>
      <c r="L20" s="149" t="e">
        <f>tblForecast[[#This Row],[INT]]+tblForecast[[#This Row],[INT2]]</f>
        <v>#VALUE!</v>
      </c>
      <c r="M20" s="149" t="e">
        <f>tblForecast[[#This Row],[EST]]+tblForecast[[#This Row],[EST3]]</f>
        <v>#VALUE!</v>
      </c>
      <c r="N20" s="149" t="str">
        <f>tblForecast[[#This Row],[TOTALE TOT]]</f>
        <v>Da cancellare</v>
      </c>
      <c r="O20" s="149" t="str">
        <f>IF( LEFT(tblForecast[[#This Row],[CATEGORIA]],3)="R&amp;D", "R&amp;D", tblForecast[[#This Row],[CATEGORIA]] )</f>
        <v>Da cancellare</v>
      </c>
      <c r="P20" s="93" t="s">
        <v>245</v>
      </c>
      <c r="Q20" s="93" t="s">
        <v>245</v>
      </c>
      <c r="R20" s="93" t="s">
        <v>245</v>
      </c>
      <c r="S20" s="93" t="s">
        <v>245</v>
      </c>
      <c r="T20" s="93" t="s">
        <v>245</v>
      </c>
      <c r="U20" s="93" t="s">
        <v>245</v>
      </c>
      <c r="V20" s="93" t="s">
        <v>245</v>
      </c>
      <c r="W20" s="93" t="s">
        <v>245</v>
      </c>
      <c r="X20" s="93" t="s">
        <v>245</v>
      </c>
    </row>
    <row r="21" spans="1:24" x14ac:dyDescent="0.25">
      <c r="A21" s="149" t="str">
        <f>IF(  AND(  tblForecast[[#This Row],[Business TMP]]&gt;"",  tblForecast[[#This Row],[CATEGORIA]]=""), "no", "sì")</f>
        <v>sì</v>
      </c>
      <c r="B21" s="149" t="e">
        <f>IF(  tblForecast[[#This Row],[da considerare?]]="sì",  INDEX( tab_ProjType[ProjType Cluster 1], MATCH( tblForecast[[#This Row],[CATEGORIA TMP]], tab_ProjType[Macro area],0)),   "")</f>
        <v>#N/A</v>
      </c>
      <c r="C21" s="149" t="e">
        <f>IF(  tblForecast[[#This Row],[da considerare?]]="sì",  INDEX( tab_ProjType[ProjType Cluster 2], MATCH( tblForecast[[#This Row],[CATEGORIA TMP]], tab_ProjType[Macro area],0)),   "")</f>
        <v>#N/A</v>
      </c>
      <c r="D21" s="149" t="str">
        <f>IF(tblForecast[[#This Row],[Business TMP]]&gt;"",    tblForecast[[#This Row],[Business TMP]],D20)</f>
        <v>Da cancellare</v>
      </c>
      <c r="E21" s="149" t="str">
        <f>tblForecast[[#This Row],[CATEGORIA TMP]]&amp;""</f>
        <v>Da cancellare</v>
      </c>
      <c r="F21" s="149" t="str">
        <f>tblForecast[[#This Row],[INT]]</f>
        <v>Da cancellare</v>
      </c>
      <c r="G21" s="149" t="str">
        <f>tblForecast[[#This Row],[EST]]</f>
        <v>Da cancellare</v>
      </c>
      <c r="H21" s="149" t="str">
        <f>tblForecast[[#This Row],[totale Gamberini]]</f>
        <v>Da cancellare</v>
      </c>
      <c r="I21" s="149" t="str">
        <f>tblForecast[[#This Row],[INT2]]</f>
        <v>Da cancellare</v>
      </c>
      <c r="J21" s="149" t="str">
        <f>tblForecast[[#This Row],[EST3]]</f>
        <v>Da cancellare</v>
      </c>
      <c r="K21" s="149" t="str">
        <f>tblForecast[[#This Row],[totale Lanzarini]]</f>
        <v>Da cancellare</v>
      </c>
      <c r="L21" s="149" t="e">
        <f>tblForecast[[#This Row],[INT]]+tblForecast[[#This Row],[INT2]]</f>
        <v>#VALUE!</v>
      </c>
      <c r="M21" s="149" t="e">
        <f>tblForecast[[#This Row],[EST]]+tblForecast[[#This Row],[EST3]]</f>
        <v>#VALUE!</v>
      </c>
      <c r="N21" s="149" t="str">
        <f>tblForecast[[#This Row],[TOTALE TOT]]</f>
        <v>Da cancellare</v>
      </c>
      <c r="O21" s="149" t="str">
        <f>IF( LEFT(tblForecast[[#This Row],[CATEGORIA]],3)="R&amp;D", "R&amp;D", tblForecast[[#This Row],[CATEGORIA]] )</f>
        <v>Da cancellare</v>
      </c>
      <c r="P21" s="93" t="s">
        <v>245</v>
      </c>
      <c r="Q21" s="93" t="s">
        <v>245</v>
      </c>
      <c r="R21" s="93" t="s">
        <v>245</v>
      </c>
      <c r="S21" s="93" t="s">
        <v>245</v>
      </c>
      <c r="T21" s="93" t="s">
        <v>245</v>
      </c>
      <c r="U21" s="93" t="s">
        <v>245</v>
      </c>
      <c r="V21" s="93" t="s">
        <v>245</v>
      </c>
      <c r="W21" s="93" t="s">
        <v>245</v>
      </c>
      <c r="X21" s="93" t="s">
        <v>245</v>
      </c>
    </row>
    <row r="22" spans="1:24" x14ac:dyDescent="0.25">
      <c r="A22" s="149" t="str">
        <f>IF(  AND(  tblForecast[[#This Row],[Business TMP]]&gt;"",  tblForecast[[#This Row],[CATEGORIA]]=""), "no", "sì")</f>
        <v>sì</v>
      </c>
      <c r="B22" s="149" t="e">
        <f>IF(  tblForecast[[#This Row],[da considerare?]]="sì",  INDEX( tab_ProjType[ProjType Cluster 1], MATCH( tblForecast[[#This Row],[CATEGORIA TMP]], tab_ProjType[Macro area],0)),   "")</f>
        <v>#N/A</v>
      </c>
      <c r="C22" s="149" t="e">
        <f>IF(  tblForecast[[#This Row],[da considerare?]]="sì",  INDEX( tab_ProjType[ProjType Cluster 2], MATCH( tblForecast[[#This Row],[CATEGORIA TMP]], tab_ProjType[Macro area],0)),   "")</f>
        <v>#N/A</v>
      </c>
      <c r="D22" s="149" t="str">
        <f>IF(tblForecast[[#This Row],[Business TMP]]&gt;"",    tblForecast[[#This Row],[Business TMP]],D21)</f>
        <v>Da cancellare</v>
      </c>
      <c r="E22" s="149" t="str">
        <f>tblForecast[[#This Row],[CATEGORIA TMP]]&amp;""</f>
        <v>Da cancellare</v>
      </c>
      <c r="F22" s="149" t="str">
        <f>tblForecast[[#This Row],[INT]]</f>
        <v>Da cancellare</v>
      </c>
      <c r="G22" s="149" t="str">
        <f>tblForecast[[#This Row],[EST]]</f>
        <v>Da cancellare</v>
      </c>
      <c r="H22" s="149" t="str">
        <f>tblForecast[[#This Row],[totale Gamberini]]</f>
        <v>Da cancellare</v>
      </c>
      <c r="I22" s="149" t="str">
        <f>tblForecast[[#This Row],[INT2]]</f>
        <v>Da cancellare</v>
      </c>
      <c r="J22" s="149" t="str">
        <f>tblForecast[[#This Row],[EST3]]</f>
        <v>Da cancellare</v>
      </c>
      <c r="K22" s="149" t="str">
        <f>tblForecast[[#This Row],[totale Lanzarini]]</f>
        <v>Da cancellare</v>
      </c>
      <c r="L22" s="149" t="e">
        <f>tblForecast[[#This Row],[INT]]+tblForecast[[#This Row],[INT2]]</f>
        <v>#VALUE!</v>
      </c>
      <c r="M22" s="149" t="e">
        <f>tblForecast[[#This Row],[EST]]+tblForecast[[#This Row],[EST3]]</f>
        <v>#VALUE!</v>
      </c>
      <c r="N22" s="149" t="str">
        <f>tblForecast[[#This Row],[TOTALE TOT]]</f>
        <v>Da cancellare</v>
      </c>
      <c r="O22" s="149" t="str">
        <f>IF( LEFT(tblForecast[[#This Row],[CATEGORIA]],3)="R&amp;D", "R&amp;D", tblForecast[[#This Row],[CATEGORIA]] )</f>
        <v>Da cancellare</v>
      </c>
      <c r="P22" s="93" t="s">
        <v>245</v>
      </c>
      <c r="Q22" s="93" t="s">
        <v>245</v>
      </c>
      <c r="R22" s="93" t="s">
        <v>245</v>
      </c>
      <c r="S22" s="93" t="s">
        <v>245</v>
      </c>
      <c r="T22" s="93" t="s">
        <v>245</v>
      </c>
      <c r="U22" s="93" t="s">
        <v>245</v>
      </c>
      <c r="V22" s="93" t="s">
        <v>245</v>
      </c>
      <c r="W22" s="93" t="s">
        <v>245</v>
      </c>
      <c r="X22" s="93" t="s">
        <v>245</v>
      </c>
    </row>
    <row r="23" spans="1:24" x14ac:dyDescent="0.25">
      <c r="A23" s="149" t="str">
        <f>IF(  AND(  tblForecast[[#This Row],[Business TMP]]&gt;"",  tblForecast[[#This Row],[CATEGORIA]]=""), "no", "sì")</f>
        <v>sì</v>
      </c>
      <c r="B23" s="149" t="e">
        <f>IF(  tblForecast[[#This Row],[da considerare?]]="sì",  INDEX( tab_ProjType[ProjType Cluster 1], MATCH( tblForecast[[#This Row],[CATEGORIA TMP]], tab_ProjType[Macro area],0)),   "")</f>
        <v>#N/A</v>
      </c>
      <c r="C23" s="149" t="e">
        <f>IF(  tblForecast[[#This Row],[da considerare?]]="sì",  INDEX( tab_ProjType[ProjType Cluster 2], MATCH( tblForecast[[#This Row],[CATEGORIA TMP]], tab_ProjType[Macro area],0)),   "")</f>
        <v>#N/A</v>
      </c>
      <c r="D23" s="149" t="str">
        <f>IF(tblForecast[[#This Row],[Business TMP]]&gt;"",    tblForecast[[#This Row],[Business TMP]],D22)</f>
        <v>Da cancellare</v>
      </c>
      <c r="E23" s="149" t="str">
        <f>tblForecast[[#This Row],[CATEGORIA TMP]]&amp;""</f>
        <v>Da cancellare</v>
      </c>
      <c r="F23" s="149" t="str">
        <f>tblForecast[[#This Row],[INT]]</f>
        <v>Da cancellare</v>
      </c>
      <c r="G23" s="149" t="str">
        <f>tblForecast[[#This Row],[EST]]</f>
        <v>Da cancellare</v>
      </c>
      <c r="H23" s="149" t="str">
        <f>tblForecast[[#This Row],[totale Gamberini]]</f>
        <v>Da cancellare</v>
      </c>
      <c r="I23" s="149" t="str">
        <f>tblForecast[[#This Row],[INT2]]</f>
        <v>Da cancellare</v>
      </c>
      <c r="J23" s="149" t="str">
        <f>tblForecast[[#This Row],[EST3]]</f>
        <v>Da cancellare</v>
      </c>
      <c r="K23" s="149" t="str">
        <f>tblForecast[[#This Row],[totale Lanzarini]]</f>
        <v>Da cancellare</v>
      </c>
      <c r="L23" s="149" t="e">
        <f>tblForecast[[#This Row],[INT]]+tblForecast[[#This Row],[INT2]]</f>
        <v>#VALUE!</v>
      </c>
      <c r="M23" s="149" t="e">
        <f>tblForecast[[#This Row],[EST]]+tblForecast[[#This Row],[EST3]]</f>
        <v>#VALUE!</v>
      </c>
      <c r="N23" s="149" t="str">
        <f>tblForecast[[#This Row],[TOTALE TOT]]</f>
        <v>Da cancellare</v>
      </c>
      <c r="O23" s="149" t="str">
        <f>IF( LEFT(tblForecast[[#This Row],[CATEGORIA]],3)="R&amp;D", "R&amp;D", tblForecast[[#This Row],[CATEGORIA]] )</f>
        <v>Da cancellare</v>
      </c>
      <c r="P23" s="93" t="s">
        <v>245</v>
      </c>
      <c r="Q23" s="93" t="s">
        <v>245</v>
      </c>
      <c r="R23" s="93" t="s">
        <v>245</v>
      </c>
      <c r="S23" s="93" t="s">
        <v>245</v>
      </c>
      <c r="T23" s="93" t="s">
        <v>245</v>
      </c>
      <c r="U23" s="93" t="s">
        <v>245</v>
      </c>
      <c r="V23" s="93" t="s">
        <v>245</v>
      </c>
      <c r="W23" s="93" t="s">
        <v>245</v>
      </c>
      <c r="X23" s="93" t="s">
        <v>245</v>
      </c>
    </row>
    <row r="24" spans="1:24" x14ac:dyDescent="0.25">
      <c r="A24" s="149" t="str">
        <f>IF(  AND(  tblForecast[[#This Row],[Business TMP]]&gt;"",  tblForecast[[#This Row],[CATEGORIA]]=""), "no", "sì")</f>
        <v>sì</v>
      </c>
      <c r="B24" s="149" t="e">
        <f>IF(  tblForecast[[#This Row],[da considerare?]]="sì",  INDEX( tab_ProjType[ProjType Cluster 1], MATCH( tblForecast[[#This Row],[CATEGORIA TMP]], tab_ProjType[Macro area],0)),   "")</f>
        <v>#N/A</v>
      </c>
      <c r="C24" s="149" t="e">
        <f>IF(  tblForecast[[#This Row],[da considerare?]]="sì",  INDEX( tab_ProjType[ProjType Cluster 2], MATCH( tblForecast[[#This Row],[CATEGORIA TMP]], tab_ProjType[Macro area],0)),   "")</f>
        <v>#N/A</v>
      </c>
      <c r="D24" s="149" t="str">
        <f>IF(tblForecast[[#This Row],[Business TMP]]&gt;"",    tblForecast[[#This Row],[Business TMP]],D23)</f>
        <v>Da cancellare</v>
      </c>
      <c r="E24" s="149" t="str">
        <f>tblForecast[[#This Row],[CATEGORIA TMP]]&amp;""</f>
        <v>Da cancellare</v>
      </c>
      <c r="F24" s="149" t="str">
        <f>tblForecast[[#This Row],[INT]]</f>
        <v>Da cancellare</v>
      </c>
      <c r="G24" s="149" t="str">
        <f>tblForecast[[#This Row],[EST]]</f>
        <v>Da cancellare</v>
      </c>
      <c r="H24" s="149" t="str">
        <f>tblForecast[[#This Row],[totale Gamberini]]</f>
        <v>Da cancellare</v>
      </c>
      <c r="I24" s="149" t="str">
        <f>tblForecast[[#This Row],[INT2]]</f>
        <v>Da cancellare</v>
      </c>
      <c r="J24" s="149" t="str">
        <f>tblForecast[[#This Row],[EST3]]</f>
        <v>Da cancellare</v>
      </c>
      <c r="K24" s="149" t="str">
        <f>tblForecast[[#This Row],[totale Lanzarini]]</f>
        <v>Da cancellare</v>
      </c>
      <c r="L24" s="149" t="e">
        <f>tblForecast[[#This Row],[INT]]+tblForecast[[#This Row],[INT2]]</f>
        <v>#VALUE!</v>
      </c>
      <c r="M24" s="149" t="e">
        <f>tblForecast[[#This Row],[EST]]+tblForecast[[#This Row],[EST3]]</f>
        <v>#VALUE!</v>
      </c>
      <c r="N24" s="149" t="str">
        <f>tblForecast[[#This Row],[TOTALE TOT]]</f>
        <v>Da cancellare</v>
      </c>
      <c r="O24" s="149" t="str">
        <f>IF( LEFT(tblForecast[[#This Row],[CATEGORIA]],3)="R&amp;D", "R&amp;D", tblForecast[[#This Row],[CATEGORIA]] )</f>
        <v>Da cancellare</v>
      </c>
      <c r="P24" s="93" t="s">
        <v>245</v>
      </c>
      <c r="Q24" s="93" t="s">
        <v>245</v>
      </c>
      <c r="R24" s="93" t="s">
        <v>245</v>
      </c>
      <c r="S24" s="93" t="s">
        <v>245</v>
      </c>
      <c r="T24" s="93" t="s">
        <v>245</v>
      </c>
      <c r="U24" s="93" t="s">
        <v>245</v>
      </c>
      <c r="V24" s="93" t="s">
        <v>245</v>
      </c>
      <c r="W24" s="93" t="s">
        <v>245</v>
      </c>
      <c r="X24" s="93" t="s">
        <v>245</v>
      </c>
    </row>
    <row r="25" spans="1:24" x14ac:dyDescent="0.25">
      <c r="A25" s="149" t="str">
        <f>IF(  AND(  tblForecast[[#This Row],[Business TMP]]&gt;"",  tblForecast[[#This Row],[CATEGORIA]]=""), "no", "sì")</f>
        <v>sì</v>
      </c>
      <c r="B25" s="149" t="e">
        <f>IF(  tblForecast[[#This Row],[da considerare?]]="sì",  INDEX( tab_ProjType[ProjType Cluster 1], MATCH( tblForecast[[#This Row],[CATEGORIA TMP]], tab_ProjType[Macro area],0)),   "")</f>
        <v>#N/A</v>
      </c>
      <c r="C25" s="149" t="e">
        <f>IF(  tblForecast[[#This Row],[da considerare?]]="sì",  INDEX( tab_ProjType[ProjType Cluster 2], MATCH( tblForecast[[#This Row],[CATEGORIA TMP]], tab_ProjType[Macro area],0)),   "")</f>
        <v>#N/A</v>
      </c>
      <c r="D25" s="149" t="str">
        <f>IF(tblForecast[[#This Row],[Business TMP]]&gt;"",    tblForecast[[#This Row],[Business TMP]],D24)</f>
        <v>Da cancellare</v>
      </c>
      <c r="E25" s="149" t="str">
        <f>tblForecast[[#This Row],[CATEGORIA TMP]]&amp;""</f>
        <v>Da cancellare</v>
      </c>
      <c r="F25" s="149" t="str">
        <f>tblForecast[[#This Row],[INT]]</f>
        <v>Da cancellare</v>
      </c>
      <c r="G25" s="149" t="str">
        <f>tblForecast[[#This Row],[EST]]</f>
        <v>Da cancellare</v>
      </c>
      <c r="H25" s="149" t="str">
        <f>tblForecast[[#This Row],[totale Gamberini]]</f>
        <v>Da cancellare</v>
      </c>
      <c r="I25" s="149" t="str">
        <f>tblForecast[[#This Row],[INT2]]</f>
        <v>Da cancellare</v>
      </c>
      <c r="J25" s="149" t="str">
        <f>tblForecast[[#This Row],[EST3]]</f>
        <v>Da cancellare</v>
      </c>
      <c r="K25" s="149" t="str">
        <f>tblForecast[[#This Row],[totale Lanzarini]]</f>
        <v>Da cancellare</v>
      </c>
      <c r="L25" s="149" t="e">
        <f>tblForecast[[#This Row],[INT]]+tblForecast[[#This Row],[INT2]]</f>
        <v>#VALUE!</v>
      </c>
      <c r="M25" s="149" t="e">
        <f>tblForecast[[#This Row],[EST]]+tblForecast[[#This Row],[EST3]]</f>
        <v>#VALUE!</v>
      </c>
      <c r="N25" s="149" t="str">
        <f>tblForecast[[#This Row],[TOTALE TOT]]</f>
        <v>Da cancellare</v>
      </c>
      <c r="O25" s="149" t="str">
        <f>IF( LEFT(tblForecast[[#This Row],[CATEGORIA]],3)="R&amp;D", "R&amp;D", tblForecast[[#This Row],[CATEGORIA]] )</f>
        <v>Da cancellare</v>
      </c>
      <c r="P25" s="93" t="s">
        <v>245</v>
      </c>
      <c r="Q25" s="93" t="s">
        <v>245</v>
      </c>
      <c r="R25" s="93" t="s">
        <v>245</v>
      </c>
      <c r="S25" s="93" t="s">
        <v>245</v>
      </c>
      <c r="T25" s="93" t="s">
        <v>245</v>
      </c>
      <c r="U25" s="93" t="s">
        <v>245</v>
      </c>
      <c r="V25" s="93" t="s">
        <v>245</v>
      </c>
      <c r="W25" s="93" t="s">
        <v>245</v>
      </c>
      <c r="X25" s="93" t="s">
        <v>245</v>
      </c>
    </row>
    <row r="26" spans="1:24" x14ac:dyDescent="0.25">
      <c r="A26" s="149" t="str">
        <f>IF(  AND(  tblForecast[[#This Row],[Business TMP]]&gt;"",  tblForecast[[#This Row],[CATEGORIA]]=""), "no", "sì")</f>
        <v>sì</v>
      </c>
      <c r="B26" s="149" t="e">
        <f>IF(  tblForecast[[#This Row],[da considerare?]]="sì",  INDEX( tab_ProjType[ProjType Cluster 1], MATCH( tblForecast[[#This Row],[CATEGORIA TMP]], tab_ProjType[Macro area],0)),   "")</f>
        <v>#N/A</v>
      </c>
      <c r="C26" s="149" t="e">
        <f>IF(  tblForecast[[#This Row],[da considerare?]]="sì",  INDEX( tab_ProjType[ProjType Cluster 2], MATCH( tblForecast[[#This Row],[CATEGORIA TMP]], tab_ProjType[Macro area],0)),   "")</f>
        <v>#N/A</v>
      </c>
      <c r="D26" s="149" t="str">
        <f>IF(tblForecast[[#This Row],[Business TMP]]&gt;"",    tblForecast[[#This Row],[Business TMP]],D25)</f>
        <v>Da cancellare</v>
      </c>
      <c r="E26" s="149" t="str">
        <f>tblForecast[[#This Row],[CATEGORIA TMP]]&amp;""</f>
        <v>Da cancellare</v>
      </c>
      <c r="F26" s="149" t="str">
        <f>tblForecast[[#This Row],[INT]]</f>
        <v>Da cancellare</v>
      </c>
      <c r="G26" s="149" t="str">
        <f>tblForecast[[#This Row],[EST]]</f>
        <v>Da cancellare</v>
      </c>
      <c r="H26" s="149" t="str">
        <f>tblForecast[[#This Row],[totale Gamberini]]</f>
        <v>Da cancellare</v>
      </c>
      <c r="I26" s="149" t="str">
        <f>tblForecast[[#This Row],[INT2]]</f>
        <v>Da cancellare</v>
      </c>
      <c r="J26" s="149" t="str">
        <f>tblForecast[[#This Row],[EST3]]</f>
        <v>Da cancellare</v>
      </c>
      <c r="K26" s="149" t="str">
        <f>tblForecast[[#This Row],[totale Lanzarini]]</f>
        <v>Da cancellare</v>
      </c>
      <c r="L26" s="149" t="e">
        <f>tblForecast[[#This Row],[INT]]+tblForecast[[#This Row],[INT2]]</f>
        <v>#VALUE!</v>
      </c>
      <c r="M26" s="149" t="e">
        <f>tblForecast[[#This Row],[EST]]+tblForecast[[#This Row],[EST3]]</f>
        <v>#VALUE!</v>
      </c>
      <c r="N26" s="149" t="str">
        <f>tblForecast[[#This Row],[TOTALE TOT]]</f>
        <v>Da cancellare</v>
      </c>
      <c r="O26" s="149" t="str">
        <f>IF( LEFT(tblForecast[[#This Row],[CATEGORIA]],3)="R&amp;D", "R&amp;D", tblForecast[[#This Row],[CATEGORIA]] )</f>
        <v>Da cancellare</v>
      </c>
      <c r="P26" s="93" t="s">
        <v>245</v>
      </c>
      <c r="Q26" s="93" t="s">
        <v>245</v>
      </c>
      <c r="R26" s="93" t="s">
        <v>245</v>
      </c>
      <c r="S26" s="93" t="s">
        <v>245</v>
      </c>
      <c r="T26" s="93" t="s">
        <v>245</v>
      </c>
      <c r="U26" s="93" t="s">
        <v>245</v>
      </c>
      <c r="V26" s="93" t="s">
        <v>245</v>
      </c>
      <c r="W26" s="93" t="s">
        <v>245</v>
      </c>
      <c r="X26" s="93" t="s">
        <v>245</v>
      </c>
    </row>
    <row r="27" spans="1:24" x14ac:dyDescent="0.25">
      <c r="A27" s="149" t="str">
        <f>IF(  AND(  tblForecast[[#This Row],[Business TMP]]&gt;"",  tblForecast[[#This Row],[CATEGORIA]]=""), "no", "sì")</f>
        <v>sì</v>
      </c>
      <c r="B27" s="149" t="e">
        <f>IF(  tblForecast[[#This Row],[da considerare?]]="sì",  INDEX( tab_ProjType[ProjType Cluster 1], MATCH( tblForecast[[#This Row],[CATEGORIA TMP]], tab_ProjType[Macro area],0)),   "")</f>
        <v>#N/A</v>
      </c>
      <c r="C27" s="149" t="e">
        <f>IF(  tblForecast[[#This Row],[da considerare?]]="sì",  INDEX( tab_ProjType[ProjType Cluster 2], MATCH( tblForecast[[#This Row],[CATEGORIA TMP]], tab_ProjType[Macro area],0)),   "")</f>
        <v>#N/A</v>
      </c>
      <c r="D27" s="149" t="str">
        <f>IF(tblForecast[[#This Row],[Business TMP]]&gt;"",    tblForecast[[#This Row],[Business TMP]],D26)</f>
        <v>Da cancellare</v>
      </c>
      <c r="E27" s="149" t="str">
        <f>tblForecast[[#This Row],[CATEGORIA TMP]]&amp;""</f>
        <v>Da cancellare</v>
      </c>
      <c r="F27" s="149" t="str">
        <f>tblForecast[[#This Row],[INT]]</f>
        <v>Da cancellare</v>
      </c>
      <c r="G27" s="149" t="str">
        <f>tblForecast[[#This Row],[EST]]</f>
        <v>Da cancellare</v>
      </c>
      <c r="H27" s="149" t="str">
        <f>tblForecast[[#This Row],[totale Gamberini]]</f>
        <v>Da cancellare</v>
      </c>
      <c r="I27" s="149" t="str">
        <f>tblForecast[[#This Row],[INT2]]</f>
        <v>Da cancellare</v>
      </c>
      <c r="J27" s="149" t="str">
        <f>tblForecast[[#This Row],[EST3]]</f>
        <v>Da cancellare</v>
      </c>
      <c r="K27" s="149" t="str">
        <f>tblForecast[[#This Row],[totale Lanzarini]]</f>
        <v>Da cancellare</v>
      </c>
      <c r="L27" s="149" t="e">
        <f>tblForecast[[#This Row],[INT]]+tblForecast[[#This Row],[INT2]]</f>
        <v>#VALUE!</v>
      </c>
      <c r="M27" s="149" t="e">
        <f>tblForecast[[#This Row],[EST]]+tblForecast[[#This Row],[EST3]]</f>
        <v>#VALUE!</v>
      </c>
      <c r="N27" s="149" t="str">
        <f>tblForecast[[#This Row],[TOTALE TOT]]</f>
        <v>Da cancellare</v>
      </c>
      <c r="O27" s="149" t="str">
        <f>IF( LEFT(tblForecast[[#This Row],[CATEGORIA]],3)="R&amp;D", "R&amp;D", tblForecast[[#This Row],[CATEGORIA]] )</f>
        <v>Da cancellare</v>
      </c>
      <c r="P27" s="93" t="s">
        <v>245</v>
      </c>
      <c r="Q27" s="93" t="s">
        <v>245</v>
      </c>
      <c r="R27" s="93" t="s">
        <v>245</v>
      </c>
      <c r="S27" s="93" t="s">
        <v>245</v>
      </c>
      <c r="T27" s="93" t="s">
        <v>245</v>
      </c>
      <c r="U27" s="93" t="s">
        <v>245</v>
      </c>
      <c r="V27" s="93" t="s">
        <v>245</v>
      </c>
      <c r="W27" s="93" t="s">
        <v>245</v>
      </c>
      <c r="X27" s="93" t="s">
        <v>245</v>
      </c>
    </row>
    <row r="28" spans="1:24" x14ac:dyDescent="0.25">
      <c r="A28" s="149" t="str">
        <f>IF(  AND(  tblForecast[[#This Row],[Business TMP]]&gt;"",  tblForecast[[#This Row],[CATEGORIA]]=""), "no", "sì")</f>
        <v>sì</v>
      </c>
      <c r="B28" s="149" t="e">
        <f>IF(  tblForecast[[#This Row],[da considerare?]]="sì",  INDEX( tab_ProjType[ProjType Cluster 1], MATCH( tblForecast[[#This Row],[CATEGORIA TMP]], tab_ProjType[Macro area],0)),   "")</f>
        <v>#N/A</v>
      </c>
      <c r="C28" s="149" t="e">
        <f>IF(  tblForecast[[#This Row],[da considerare?]]="sì",  INDEX( tab_ProjType[ProjType Cluster 2], MATCH( tblForecast[[#This Row],[CATEGORIA TMP]], tab_ProjType[Macro area],0)),   "")</f>
        <v>#N/A</v>
      </c>
      <c r="D28" s="149" t="str">
        <f>IF(tblForecast[[#This Row],[Business TMP]]&gt;"",    tblForecast[[#This Row],[Business TMP]],D27)</f>
        <v>Da cancellare</v>
      </c>
      <c r="E28" s="149" t="str">
        <f>tblForecast[[#This Row],[CATEGORIA TMP]]&amp;""</f>
        <v>Da cancellare</v>
      </c>
      <c r="F28" s="149" t="str">
        <f>tblForecast[[#This Row],[INT]]</f>
        <v>Da cancellare</v>
      </c>
      <c r="G28" s="149" t="str">
        <f>tblForecast[[#This Row],[EST]]</f>
        <v>Da cancellare</v>
      </c>
      <c r="H28" s="149" t="str">
        <f>tblForecast[[#This Row],[totale Gamberini]]</f>
        <v>Da cancellare</v>
      </c>
      <c r="I28" s="149" t="str">
        <f>tblForecast[[#This Row],[INT2]]</f>
        <v>Da cancellare</v>
      </c>
      <c r="J28" s="149" t="str">
        <f>tblForecast[[#This Row],[EST3]]</f>
        <v>Da cancellare</v>
      </c>
      <c r="K28" s="149" t="str">
        <f>tblForecast[[#This Row],[totale Lanzarini]]</f>
        <v>Da cancellare</v>
      </c>
      <c r="L28" s="149" t="e">
        <f>tblForecast[[#This Row],[INT]]+tblForecast[[#This Row],[INT2]]</f>
        <v>#VALUE!</v>
      </c>
      <c r="M28" s="149" t="e">
        <f>tblForecast[[#This Row],[EST]]+tblForecast[[#This Row],[EST3]]</f>
        <v>#VALUE!</v>
      </c>
      <c r="N28" s="149" t="str">
        <f>tblForecast[[#This Row],[TOTALE TOT]]</f>
        <v>Da cancellare</v>
      </c>
      <c r="O28" s="149" t="str">
        <f>IF( LEFT(tblForecast[[#This Row],[CATEGORIA]],3)="R&amp;D", "R&amp;D", tblForecast[[#This Row],[CATEGORIA]] )</f>
        <v>Da cancellare</v>
      </c>
      <c r="P28" s="93" t="s">
        <v>245</v>
      </c>
      <c r="Q28" s="93" t="s">
        <v>245</v>
      </c>
      <c r="R28" s="93" t="s">
        <v>245</v>
      </c>
      <c r="S28" s="93" t="s">
        <v>245</v>
      </c>
      <c r="T28" s="93" t="s">
        <v>245</v>
      </c>
      <c r="U28" s="93" t="s">
        <v>245</v>
      </c>
      <c r="V28" s="93" t="s">
        <v>245</v>
      </c>
      <c r="W28" s="93" t="s">
        <v>245</v>
      </c>
      <c r="X28" s="93" t="s">
        <v>245</v>
      </c>
    </row>
    <row r="29" spans="1:24" x14ac:dyDescent="0.25">
      <c r="A29" s="149" t="str">
        <f>IF(  AND(  tblForecast[[#This Row],[Business TMP]]&gt;"",  tblForecast[[#This Row],[CATEGORIA]]=""), "no", "sì")</f>
        <v>sì</v>
      </c>
      <c r="B29" s="149" t="e">
        <f>IF(  tblForecast[[#This Row],[da considerare?]]="sì",  INDEX( tab_ProjType[ProjType Cluster 1], MATCH( tblForecast[[#This Row],[CATEGORIA TMP]], tab_ProjType[Macro area],0)),   "")</f>
        <v>#N/A</v>
      </c>
      <c r="C29" s="149" t="e">
        <f>IF(  tblForecast[[#This Row],[da considerare?]]="sì",  INDEX( tab_ProjType[ProjType Cluster 2], MATCH( tblForecast[[#This Row],[CATEGORIA TMP]], tab_ProjType[Macro area],0)),   "")</f>
        <v>#N/A</v>
      </c>
      <c r="D29" s="149" t="str">
        <f>IF(tblForecast[[#This Row],[Business TMP]]&gt;"",    tblForecast[[#This Row],[Business TMP]],D28)</f>
        <v>Da cancellare</v>
      </c>
      <c r="E29" s="149" t="str">
        <f>tblForecast[[#This Row],[CATEGORIA TMP]]&amp;""</f>
        <v>Da cancellare</v>
      </c>
      <c r="F29" s="149" t="str">
        <f>tblForecast[[#This Row],[INT]]</f>
        <v>Da cancellare</v>
      </c>
      <c r="G29" s="149" t="str">
        <f>tblForecast[[#This Row],[EST]]</f>
        <v>Da cancellare</v>
      </c>
      <c r="H29" s="149" t="str">
        <f>tblForecast[[#This Row],[totale Gamberini]]</f>
        <v>Da cancellare</v>
      </c>
      <c r="I29" s="149" t="str">
        <f>tblForecast[[#This Row],[INT2]]</f>
        <v>Da cancellare</v>
      </c>
      <c r="J29" s="149" t="str">
        <f>tblForecast[[#This Row],[EST3]]</f>
        <v>Da cancellare</v>
      </c>
      <c r="K29" s="149" t="str">
        <f>tblForecast[[#This Row],[totale Lanzarini]]</f>
        <v>Da cancellare</v>
      </c>
      <c r="L29" s="149" t="e">
        <f>tblForecast[[#This Row],[INT]]+tblForecast[[#This Row],[INT2]]</f>
        <v>#VALUE!</v>
      </c>
      <c r="M29" s="149" t="e">
        <f>tblForecast[[#This Row],[EST]]+tblForecast[[#This Row],[EST3]]</f>
        <v>#VALUE!</v>
      </c>
      <c r="N29" s="149" t="str">
        <f>tblForecast[[#This Row],[TOTALE TOT]]</f>
        <v>Da cancellare</v>
      </c>
      <c r="O29" s="149" t="str">
        <f>IF( LEFT(tblForecast[[#This Row],[CATEGORIA]],3)="R&amp;D", "R&amp;D", tblForecast[[#This Row],[CATEGORIA]] )</f>
        <v>Da cancellare</v>
      </c>
      <c r="P29" s="93" t="s">
        <v>245</v>
      </c>
      <c r="Q29" s="93" t="s">
        <v>245</v>
      </c>
      <c r="R29" s="93" t="s">
        <v>245</v>
      </c>
      <c r="S29" s="93" t="s">
        <v>245</v>
      </c>
      <c r="T29" s="93" t="s">
        <v>245</v>
      </c>
      <c r="U29" s="93" t="s">
        <v>245</v>
      </c>
      <c r="V29" s="93" t="s">
        <v>245</v>
      </c>
      <c r="W29" s="93" t="s">
        <v>245</v>
      </c>
      <c r="X29" s="93" t="s">
        <v>245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t="s">
        <v>163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16" t="s">
        <v>152</v>
      </c>
      <c r="B2" s="117" t="s">
        <v>234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80"/>
      <c r="B3" s="81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82"/>
      <c r="B4" s="83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80"/>
      <c r="B5" s="81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80"/>
      <c r="B6" s="81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A7" s="68"/>
      <c r="B7" s="68"/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A8" s="67"/>
      <c r="B8" s="67"/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A9" s="67"/>
      <c r="B9" s="67"/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A10" s="67"/>
      <c r="B10" s="67"/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t="s">
        <v>164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16" t="s">
        <v>152</v>
      </c>
      <c r="B2" s="117" t="s">
        <v>234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80"/>
      <c r="B3" s="81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82"/>
      <c r="B4" s="83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80"/>
      <c r="B5" s="81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80"/>
      <c r="B6" s="81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A7" s="68"/>
      <c r="B7" s="68"/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A8" s="67"/>
      <c r="B8" s="67"/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A9" s="67"/>
      <c r="B9" s="67"/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A10" s="67"/>
      <c r="B10" s="67"/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t="s">
        <v>165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16" t="s">
        <v>152</v>
      </c>
      <c r="B2" s="117" t="s">
        <v>234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80"/>
      <c r="B3" s="81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82"/>
      <c r="B4" s="83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80"/>
      <c r="B5" s="81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80"/>
      <c r="B6" s="81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A7" s="68"/>
      <c r="B7" s="68"/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A8" s="67"/>
      <c r="B8" s="67"/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A9" s="67"/>
      <c r="B9" s="67"/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A10" s="67"/>
      <c r="B10" s="67"/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t="s">
        <v>166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16" t="s">
        <v>152</v>
      </c>
      <c r="B2" s="117" t="s">
        <v>234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80"/>
      <c r="B3" s="81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82"/>
      <c r="B4" s="83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80"/>
      <c r="B5" s="81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80"/>
      <c r="B6" s="81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A7" s="68"/>
      <c r="B7" s="68"/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A8" s="67"/>
      <c r="B8" s="67"/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A9" s="67"/>
      <c r="B9" s="67"/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A10" s="67"/>
      <c r="B10" s="67"/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t="s">
        <v>167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16" t="s">
        <v>152</v>
      </c>
      <c r="B2" s="117" t="s">
        <v>234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80"/>
      <c r="B3" s="81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82"/>
      <c r="B4" s="83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80"/>
      <c r="B5" s="81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80"/>
      <c r="B6" s="81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A7" s="68"/>
      <c r="B7" s="68"/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A8" s="67"/>
      <c r="B8" s="67"/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A9" s="67"/>
      <c r="B9" s="67"/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A10" s="67"/>
      <c r="B10" s="67"/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t="s">
        <v>168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16" t="s">
        <v>152</v>
      </c>
      <c r="B2" s="117" t="s">
        <v>234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80"/>
      <c r="B3" s="81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82"/>
      <c r="B4" s="83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80"/>
      <c r="B5" s="81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80"/>
      <c r="B6" s="81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A7" s="68"/>
      <c r="B7" s="68"/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A8" s="67"/>
      <c r="B8" s="67"/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A9" s="67"/>
      <c r="B9" s="67"/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A10" s="67"/>
      <c r="B10" s="67"/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t="s">
        <v>169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16" t="s">
        <v>152</v>
      </c>
      <c r="B2" s="117" t="s">
        <v>234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80"/>
      <c r="B3" s="81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82"/>
      <c r="B4" s="83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80"/>
      <c r="B5" s="81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80"/>
      <c r="B6" s="81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A7" s="68"/>
      <c r="B7" s="68"/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A8" s="67"/>
      <c r="B8" s="67"/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A9" s="67"/>
      <c r="B9" s="67"/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A10" s="67"/>
      <c r="B10" s="67"/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t="s">
        <v>235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16" t="s">
        <v>152</v>
      </c>
      <c r="B2" s="117" t="s">
        <v>234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80"/>
      <c r="B3" s="81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82"/>
      <c r="B4" s="83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80"/>
      <c r="B5" s="81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80"/>
      <c r="B6" s="81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A7" s="68"/>
      <c r="B7" s="68"/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A8" s="67"/>
      <c r="B8" s="67"/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A9" s="67"/>
      <c r="B9" s="67"/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A10" s="67"/>
      <c r="B10" s="67"/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t="s">
        <v>236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16" t="s">
        <v>152</v>
      </c>
      <c r="B2" s="117" t="s">
        <v>234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80"/>
      <c r="B3" s="81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82"/>
      <c r="B4" s="83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80"/>
      <c r="B5" s="81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80"/>
      <c r="B6" s="81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A7" s="68"/>
      <c r="B7" s="68"/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A8" s="67"/>
      <c r="B8" s="67"/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A9" s="67"/>
      <c r="B9" s="67"/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A10" s="67"/>
      <c r="B10" s="67"/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43" t="s">
        <v>154</v>
      </c>
      <c r="B1" s="144"/>
      <c r="D1" t="s">
        <v>237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16" t="s">
        <v>152</v>
      </c>
      <c r="B2" s="117" t="s">
        <v>234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80"/>
      <c r="B3" s="81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82"/>
      <c r="B4" s="83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80"/>
      <c r="B5" s="81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80"/>
      <c r="B6" s="81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A7" s="68"/>
      <c r="B7" s="68"/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A8" s="67"/>
      <c r="B8" s="67"/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A9" s="67"/>
      <c r="B9" s="67"/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A10" s="67"/>
      <c r="B10" s="67"/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8"/>
  <sheetViews>
    <sheetView workbookViewId="0">
      <selection activeCell="D3" sqref="D3:L28"/>
    </sheetView>
  </sheetViews>
  <sheetFormatPr defaultRowHeight="15" x14ac:dyDescent="0.25"/>
  <sheetData>
    <row r="1" spans="1:12" x14ac:dyDescent="0.25">
      <c r="A1" t="s">
        <v>94</v>
      </c>
      <c r="B1" t="s">
        <v>104</v>
      </c>
      <c r="C1" t="s">
        <v>145</v>
      </c>
      <c r="D1" t="s">
        <v>105</v>
      </c>
      <c r="E1" t="s">
        <v>109</v>
      </c>
      <c r="F1" t="s">
        <v>146</v>
      </c>
      <c r="G1" t="s">
        <v>147</v>
      </c>
      <c r="H1" t="s">
        <v>148</v>
      </c>
      <c r="I1" t="s">
        <v>149</v>
      </c>
      <c r="J1" t="s">
        <v>98</v>
      </c>
      <c r="K1" t="s">
        <v>150</v>
      </c>
      <c r="L1" t="s">
        <v>151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  <row r="3" spans="1:12" x14ac:dyDescent="0.25">
      <c r="A3" s="150" t="s">
        <v>245</v>
      </c>
      <c r="B3" s="150" t="s">
        <v>245</v>
      </c>
      <c r="C3" s="93" t="s">
        <v>245</v>
      </c>
      <c r="D3" s="93" t="s">
        <v>245</v>
      </c>
      <c r="E3" s="93" t="s">
        <v>245</v>
      </c>
      <c r="F3" s="93" t="s">
        <v>245</v>
      </c>
      <c r="G3" s="93" t="s">
        <v>245</v>
      </c>
      <c r="H3" s="93" t="s">
        <v>245</v>
      </c>
      <c r="I3" s="93" t="s">
        <v>245</v>
      </c>
      <c r="J3" s="93" t="s">
        <v>245</v>
      </c>
      <c r="K3" s="93" t="s">
        <v>245</v>
      </c>
      <c r="L3" s="93" t="s">
        <v>245</v>
      </c>
    </row>
    <row r="4" spans="1:12" x14ac:dyDescent="0.25">
      <c r="A4" s="150" t="s">
        <v>245</v>
      </c>
      <c r="B4" s="150" t="s">
        <v>245</v>
      </c>
      <c r="C4" s="93" t="s">
        <v>245</v>
      </c>
      <c r="D4" s="93" t="s">
        <v>245</v>
      </c>
      <c r="E4" s="93" t="s">
        <v>245</v>
      </c>
      <c r="F4" s="93" t="s">
        <v>245</v>
      </c>
      <c r="G4" s="93" t="s">
        <v>245</v>
      </c>
      <c r="H4" s="93" t="s">
        <v>245</v>
      </c>
      <c r="I4" s="93" t="s">
        <v>245</v>
      </c>
      <c r="J4" s="93" t="s">
        <v>245</v>
      </c>
      <c r="K4" s="93" t="s">
        <v>245</v>
      </c>
      <c r="L4" s="93" t="s">
        <v>245</v>
      </c>
    </row>
    <row r="5" spans="1:12" x14ac:dyDescent="0.25">
      <c r="A5" s="150" t="s">
        <v>245</v>
      </c>
      <c r="B5" s="150" t="s">
        <v>245</v>
      </c>
      <c r="C5" s="93" t="s">
        <v>245</v>
      </c>
      <c r="D5" s="93" t="s">
        <v>245</v>
      </c>
      <c r="E5" s="93" t="s">
        <v>245</v>
      </c>
      <c r="F5" s="93" t="s">
        <v>245</v>
      </c>
      <c r="G5" s="93" t="s">
        <v>245</v>
      </c>
      <c r="H5" s="93" t="s">
        <v>245</v>
      </c>
      <c r="I5" s="93" t="s">
        <v>245</v>
      </c>
      <c r="J5" s="93" t="s">
        <v>245</v>
      </c>
      <c r="K5" s="93" t="s">
        <v>245</v>
      </c>
      <c r="L5" s="93" t="s">
        <v>245</v>
      </c>
    </row>
    <row r="6" spans="1:12" x14ac:dyDescent="0.25">
      <c r="A6" s="150" t="s">
        <v>245</v>
      </c>
      <c r="B6" s="150" t="s">
        <v>245</v>
      </c>
      <c r="C6" s="93" t="s">
        <v>245</v>
      </c>
      <c r="D6" s="93" t="s">
        <v>245</v>
      </c>
      <c r="E6" s="93" t="s">
        <v>245</v>
      </c>
      <c r="F6" s="93" t="s">
        <v>245</v>
      </c>
      <c r="G6" s="93" t="s">
        <v>245</v>
      </c>
      <c r="H6" s="93" t="s">
        <v>245</v>
      </c>
      <c r="I6" s="93" t="s">
        <v>245</v>
      </c>
      <c r="J6" s="93" t="s">
        <v>245</v>
      </c>
      <c r="K6" s="93" t="s">
        <v>245</v>
      </c>
      <c r="L6" s="93" t="s">
        <v>245</v>
      </c>
    </row>
    <row r="7" spans="1:12" x14ac:dyDescent="0.25">
      <c r="A7" s="150" t="s">
        <v>245</v>
      </c>
      <c r="B7" s="150" t="s">
        <v>245</v>
      </c>
      <c r="C7" s="93" t="s">
        <v>245</v>
      </c>
      <c r="D7" s="93" t="s">
        <v>245</v>
      </c>
      <c r="E7" s="93" t="s">
        <v>245</v>
      </c>
      <c r="F7" s="93" t="s">
        <v>245</v>
      </c>
      <c r="G7" s="93" t="s">
        <v>245</v>
      </c>
      <c r="H7" s="93" t="s">
        <v>245</v>
      </c>
      <c r="I7" s="93" t="s">
        <v>245</v>
      </c>
      <c r="J7" s="93" t="s">
        <v>245</v>
      </c>
      <c r="K7" s="93" t="s">
        <v>245</v>
      </c>
      <c r="L7" s="93" t="s">
        <v>245</v>
      </c>
    </row>
    <row r="8" spans="1:12" x14ac:dyDescent="0.25">
      <c r="A8" s="150" t="s">
        <v>245</v>
      </c>
      <c r="B8" s="150" t="s">
        <v>245</v>
      </c>
      <c r="C8" s="93" t="s">
        <v>245</v>
      </c>
      <c r="D8" s="93" t="s">
        <v>245</v>
      </c>
      <c r="E8" s="93" t="s">
        <v>245</v>
      </c>
      <c r="F8" s="93" t="s">
        <v>245</v>
      </c>
      <c r="G8" s="93" t="s">
        <v>245</v>
      </c>
      <c r="H8" s="93" t="s">
        <v>245</v>
      </c>
      <c r="I8" s="93" t="s">
        <v>245</v>
      </c>
      <c r="J8" s="93" t="s">
        <v>245</v>
      </c>
      <c r="K8" s="93" t="s">
        <v>245</v>
      </c>
      <c r="L8" s="93" t="s">
        <v>245</v>
      </c>
    </row>
    <row r="9" spans="1:12" x14ac:dyDescent="0.25">
      <c r="A9" s="150" t="s">
        <v>245</v>
      </c>
      <c r="B9" s="150" t="s">
        <v>245</v>
      </c>
      <c r="C9" s="93" t="s">
        <v>245</v>
      </c>
      <c r="D9" s="93" t="s">
        <v>245</v>
      </c>
      <c r="E9" s="93" t="s">
        <v>245</v>
      </c>
      <c r="F9" s="93" t="s">
        <v>245</v>
      </c>
      <c r="G9" s="93" t="s">
        <v>245</v>
      </c>
      <c r="H9" s="93" t="s">
        <v>245</v>
      </c>
      <c r="I9" s="93" t="s">
        <v>245</v>
      </c>
      <c r="J9" s="93" t="s">
        <v>245</v>
      </c>
      <c r="K9" s="93" t="s">
        <v>245</v>
      </c>
      <c r="L9" s="93" t="s">
        <v>245</v>
      </c>
    </row>
    <row r="10" spans="1:12" x14ac:dyDescent="0.25">
      <c r="A10" s="150" t="s">
        <v>245</v>
      </c>
      <c r="B10" s="150" t="s">
        <v>245</v>
      </c>
      <c r="C10" s="93" t="s">
        <v>245</v>
      </c>
      <c r="D10" s="93" t="s">
        <v>245</v>
      </c>
      <c r="E10" s="93" t="s">
        <v>245</v>
      </c>
      <c r="F10" s="93" t="s">
        <v>245</v>
      </c>
      <c r="G10" s="93" t="s">
        <v>245</v>
      </c>
      <c r="H10" s="93" t="s">
        <v>245</v>
      </c>
      <c r="I10" s="93" t="s">
        <v>245</v>
      </c>
      <c r="J10" s="93" t="s">
        <v>245</v>
      </c>
      <c r="K10" s="93" t="s">
        <v>245</v>
      </c>
      <c r="L10" s="93" t="s">
        <v>245</v>
      </c>
    </row>
    <row r="11" spans="1:12" x14ac:dyDescent="0.25">
      <c r="A11" s="150" t="s">
        <v>245</v>
      </c>
      <c r="B11" s="150" t="s">
        <v>245</v>
      </c>
      <c r="C11" s="93" t="s">
        <v>245</v>
      </c>
      <c r="D11" s="93" t="s">
        <v>245</v>
      </c>
      <c r="E11" s="93" t="s">
        <v>245</v>
      </c>
      <c r="F11" s="93" t="s">
        <v>245</v>
      </c>
      <c r="G11" s="93" t="s">
        <v>245</v>
      </c>
      <c r="H11" s="93" t="s">
        <v>245</v>
      </c>
      <c r="I11" s="93" t="s">
        <v>245</v>
      </c>
      <c r="J11" s="93" t="s">
        <v>245</v>
      </c>
      <c r="K11" s="93" t="s">
        <v>245</v>
      </c>
      <c r="L11" s="93" t="s">
        <v>245</v>
      </c>
    </row>
    <row r="12" spans="1:12" x14ac:dyDescent="0.25">
      <c r="A12" s="150" t="s">
        <v>245</v>
      </c>
      <c r="B12" s="150" t="s">
        <v>245</v>
      </c>
      <c r="C12" s="93" t="s">
        <v>245</v>
      </c>
      <c r="D12" s="93" t="s">
        <v>245</v>
      </c>
      <c r="E12" s="93" t="s">
        <v>245</v>
      </c>
      <c r="F12" s="93" t="s">
        <v>245</v>
      </c>
      <c r="G12" s="93" t="s">
        <v>245</v>
      </c>
      <c r="H12" s="93" t="s">
        <v>245</v>
      </c>
      <c r="I12" s="93" t="s">
        <v>245</v>
      </c>
      <c r="J12" s="93" t="s">
        <v>245</v>
      </c>
      <c r="K12" s="93" t="s">
        <v>245</v>
      </c>
      <c r="L12" s="93" t="s">
        <v>245</v>
      </c>
    </row>
    <row r="13" spans="1:12" x14ac:dyDescent="0.25">
      <c r="A13" s="150" t="s">
        <v>245</v>
      </c>
      <c r="B13" s="150" t="s">
        <v>245</v>
      </c>
      <c r="C13" s="93" t="s">
        <v>245</v>
      </c>
      <c r="D13" s="93" t="s">
        <v>245</v>
      </c>
      <c r="E13" s="93" t="s">
        <v>245</v>
      </c>
      <c r="F13" s="93" t="s">
        <v>245</v>
      </c>
      <c r="G13" s="93" t="s">
        <v>245</v>
      </c>
      <c r="H13" s="93" t="s">
        <v>245</v>
      </c>
      <c r="I13" s="93" t="s">
        <v>245</v>
      </c>
      <c r="J13" s="93" t="s">
        <v>245</v>
      </c>
      <c r="K13" s="93" t="s">
        <v>245</v>
      </c>
      <c r="L13" s="93" t="s">
        <v>245</v>
      </c>
    </row>
    <row r="14" spans="1:12" x14ac:dyDescent="0.25">
      <c r="A14" s="150" t="s">
        <v>245</v>
      </c>
      <c r="B14" s="150" t="s">
        <v>245</v>
      </c>
      <c r="C14" s="93" t="s">
        <v>245</v>
      </c>
      <c r="D14" s="93" t="s">
        <v>245</v>
      </c>
      <c r="E14" s="93" t="s">
        <v>245</v>
      </c>
      <c r="F14" s="93" t="s">
        <v>245</v>
      </c>
      <c r="G14" s="93" t="s">
        <v>245</v>
      </c>
      <c r="H14" s="93" t="s">
        <v>245</v>
      </c>
      <c r="I14" s="93" t="s">
        <v>245</v>
      </c>
      <c r="J14" s="93" t="s">
        <v>245</v>
      </c>
      <c r="K14" s="93" t="s">
        <v>245</v>
      </c>
      <c r="L14" s="93" t="s">
        <v>245</v>
      </c>
    </row>
    <row r="15" spans="1:12" x14ac:dyDescent="0.25">
      <c r="A15" s="150" t="s">
        <v>245</v>
      </c>
      <c r="B15" s="150" t="s">
        <v>245</v>
      </c>
      <c r="C15" s="93" t="s">
        <v>245</v>
      </c>
      <c r="D15" s="93" t="s">
        <v>245</v>
      </c>
      <c r="E15" s="93" t="s">
        <v>245</v>
      </c>
      <c r="F15" s="93" t="s">
        <v>245</v>
      </c>
      <c r="G15" s="93" t="s">
        <v>245</v>
      </c>
      <c r="H15" s="93" t="s">
        <v>245</v>
      </c>
      <c r="I15" s="93" t="s">
        <v>245</v>
      </c>
      <c r="J15" s="93" t="s">
        <v>245</v>
      </c>
      <c r="K15" s="93" t="s">
        <v>245</v>
      </c>
      <c r="L15" s="93" t="s">
        <v>245</v>
      </c>
    </row>
    <row r="16" spans="1:12" x14ac:dyDescent="0.25">
      <c r="A16" s="150" t="s">
        <v>245</v>
      </c>
      <c r="B16" s="150" t="s">
        <v>245</v>
      </c>
      <c r="C16" s="93" t="s">
        <v>245</v>
      </c>
      <c r="D16" s="93" t="s">
        <v>245</v>
      </c>
      <c r="E16" s="93" t="s">
        <v>245</v>
      </c>
      <c r="F16" s="93" t="s">
        <v>245</v>
      </c>
      <c r="G16" s="93" t="s">
        <v>245</v>
      </c>
      <c r="H16" s="93" t="s">
        <v>245</v>
      </c>
      <c r="I16" s="93" t="s">
        <v>245</v>
      </c>
      <c r="J16" s="93" t="s">
        <v>245</v>
      </c>
      <c r="K16" s="93" t="s">
        <v>245</v>
      </c>
      <c r="L16" s="93" t="s">
        <v>245</v>
      </c>
    </row>
    <row r="17" spans="1:12" x14ac:dyDescent="0.25">
      <c r="A17" s="150" t="s">
        <v>245</v>
      </c>
      <c r="B17" s="150" t="s">
        <v>245</v>
      </c>
      <c r="C17" s="93" t="s">
        <v>245</v>
      </c>
      <c r="D17" s="93" t="s">
        <v>245</v>
      </c>
      <c r="E17" s="93" t="s">
        <v>245</v>
      </c>
      <c r="F17" s="93" t="s">
        <v>245</v>
      </c>
      <c r="G17" s="93" t="s">
        <v>245</v>
      </c>
      <c r="H17" s="93" t="s">
        <v>245</v>
      </c>
      <c r="I17" s="93" t="s">
        <v>245</v>
      </c>
      <c r="J17" s="93" t="s">
        <v>245</v>
      </c>
      <c r="K17" s="93" t="s">
        <v>245</v>
      </c>
      <c r="L17" s="93" t="s">
        <v>245</v>
      </c>
    </row>
    <row r="18" spans="1:12" x14ac:dyDescent="0.25">
      <c r="A18" s="150" t="s">
        <v>245</v>
      </c>
      <c r="B18" s="150" t="s">
        <v>245</v>
      </c>
      <c r="C18" s="93" t="s">
        <v>245</v>
      </c>
      <c r="D18" s="93" t="s">
        <v>245</v>
      </c>
      <c r="E18" s="93" t="s">
        <v>245</v>
      </c>
      <c r="F18" s="93" t="s">
        <v>245</v>
      </c>
      <c r="G18" s="93" t="s">
        <v>245</v>
      </c>
      <c r="H18" s="93" t="s">
        <v>245</v>
      </c>
      <c r="I18" s="93" t="s">
        <v>245</v>
      </c>
      <c r="J18" s="93" t="s">
        <v>245</v>
      </c>
      <c r="K18" s="93" t="s">
        <v>245</v>
      </c>
      <c r="L18" s="93" t="s">
        <v>245</v>
      </c>
    </row>
    <row r="19" spans="1:12" x14ac:dyDescent="0.25">
      <c r="A19" s="150" t="s">
        <v>245</v>
      </c>
      <c r="B19" s="150" t="s">
        <v>245</v>
      </c>
      <c r="C19" s="93" t="s">
        <v>245</v>
      </c>
      <c r="D19" s="93" t="s">
        <v>245</v>
      </c>
      <c r="E19" s="93" t="s">
        <v>245</v>
      </c>
      <c r="F19" s="93" t="s">
        <v>245</v>
      </c>
      <c r="G19" s="93" t="s">
        <v>245</v>
      </c>
      <c r="H19" s="93" t="s">
        <v>245</v>
      </c>
      <c r="I19" s="93" t="s">
        <v>245</v>
      </c>
      <c r="J19" s="93" t="s">
        <v>245</v>
      </c>
      <c r="K19" s="93" t="s">
        <v>245</v>
      </c>
      <c r="L19" s="93" t="s">
        <v>245</v>
      </c>
    </row>
    <row r="20" spans="1:12" x14ac:dyDescent="0.25">
      <c r="A20" s="150" t="s">
        <v>245</v>
      </c>
      <c r="B20" s="150" t="s">
        <v>245</v>
      </c>
      <c r="C20" s="93" t="s">
        <v>245</v>
      </c>
      <c r="D20" s="93" t="s">
        <v>245</v>
      </c>
      <c r="E20" s="93" t="s">
        <v>245</v>
      </c>
      <c r="F20" s="93" t="s">
        <v>245</v>
      </c>
      <c r="G20" s="93" t="s">
        <v>245</v>
      </c>
      <c r="H20" s="93" t="s">
        <v>245</v>
      </c>
      <c r="I20" s="93" t="s">
        <v>245</v>
      </c>
      <c r="J20" s="93" t="s">
        <v>245</v>
      </c>
      <c r="K20" s="93" t="s">
        <v>245</v>
      </c>
      <c r="L20" s="93" t="s">
        <v>245</v>
      </c>
    </row>
    <row r="21" spans="1:12" x14ac:dyDescent="0.25">
      <c r="A21" s="150" t="s">
        <v>245</v>
      </c>
      <c r="B21" s="150" t="s">
        <v>245</v>
      </c>
      <c r="C21" s="93" t="s">
        <v>245</v>
      </c>
      <c r="D21" s="93" t="s">
        <v>245</v>
      </c>
      <c r="E21" s="93" t="s">
        <v>245</v>
      </c>
      <c r="F21" s="93" t="s">
        <v>245</v>
      </c>
      <c r="G21" s="93" t="s">
        <v>245</v>
      </c>
      <c r="H21" s="93" t="s">
        <v>245</v>
      </c>
      <c r="I21" s="93" t="s">
        <v>245</v>
      </c>
      <c r="J21" s="93" t="s">
        <v>245</v>
      </c>
      <c r="K21" s="93" t="s">
        <v>245</v>
      </c>
      <c r="L21" s="93" t="s">
        <v>245</v>
      </c>
    </row>
    <row r="22" spans="1:12" x14ac:dyDescent="0.25">
      <c r="A22" s="150" t="s">
        <v>245</v>
      </c>
      <c r="B22" s="150" t="s">
        <v>245</v>
      </c>
      <c r="C22" s="93" t="s">
        <v>245</v>
      </c>
      <c r="D22" s="93" t="s">
        <v>245</v>
      </c>
      <c r="E22" s="93" t="s">
        <v>245</v>
      </c>
      <c r="F22" s="93" t="s">
        <v>245</v>
      </c>
      <c r="G22" s="93" t="s">
        <v>245</v>
      </c>
      <c r="H22" s="93" t="s">
        <v>245</v>
      </c>
      <c r="I22" s="93" t="s">
        <v>245</v>
      </c>
      <c r="J22" s="93" t="s">
        <v>245</v>
      </c>
      <c r="K22" s="93" t="s">
        <v>245</v>
      </c>
      <c r="L22" s="93" t="s">
        <v>245</v>
      </c>
    </row>
    <row r="23" spans="1:12" x14ac:dyDescent="0.25">
      <c r="A23" s="150" t="s">
        <v>245</v>
      </c>
      <c r="B23" s="150" t="s">
        <v>245</v>
      </c>
      <c r="C23" s="93" t="s">
        <v>245</v>
      </c>
      <c r="D23" s="93" t="s">
        <v>245</v>
      </c>
      <c r="E23" s="93" t="s">
        <v>245</v>
      </c>
      <c r="F23" s="93" t="s">
        <v>245</v>
      </c>
      <c r="G23" s="93" t="s">
        <v>245</v>
      </c>
      <c r="H23" s="93" t="s">
        <v>245</v>
      </c>
      <c r="I23" s="93" t="s">
        <v>245</v>
      </c>
      <c r="J23" s="93" t="s">
        <v>245</v>
      </c>
      <c r="K23" s="93" t="s">
        <v>245</v>
      </c>
      <c r="L23" s="93" t="s">
        <v>245</v>
      </c>
    </row>
    <row r="24" spans="1:12" x14ac:dyDescent="0.25">
      <c r="A24" s="150" t="s">
        <v>245</v>
      </c>
      <c r="B24" s="150" t="s">
        <v>245</v>
      </c>
      <c r="C24" s="93" t="s">
        <v>245</v>
      </c>
      <c r="D24" s="93" t="s">
        <v>245</v>
      </c>
      <c r="E24" s="93" t="s">
        <v>245</v>
      </c>
      <c r="F24" s="93" t="s">
        <v>245</v>
      </c>
      <c r="G24" s="93" t="s">
        <v>245</v>
      </c>
      <c r="H24" s="93" t="s">
        <v>245</v>
      </c>
      <c r="I24" s="93" t="s">
        <v>245</v>
      </c>
      <c r="J24" s="93" t="s">
        <v>245</v>
      </c>
      <c r="K24" s="93" t="s">
        <v>245</v>
      </c>
      <c r="L24" s="93" t="s">
        <v>245</v>
      </c>
    </row>
    <row r="25" spans="1:12" x14ac:dyDescent="0.25">
      <c r="A25" s="150" t="s">
        <v>245</v>
      </c>
      <c r="B25" s="150" t="s">
        <v>245</v>
      </c>
      <c r="C25" s="93" t="s">
        <v>245</v>
      </c>
      <c r="D25" s="93" t="s">
        <v>245</v>
      </c>
      <c r="E25" s="93" t="s">
        <v>245</v>
      </c>
      <c r="F25" s="93" t="s">
        <v>245</v>
      </c>
      <c r="G25" s="93" t="s">
        <v>245</v>
      </c>
      <c r="H25" s="93" t="s">
        <v>245</v>
      </c>
      <c r="I25" s="93" t="s">
        <v>245</v>
      </c>
      <c r="J25" s="93" t="s">
        <v>245</v>
      </c>
      <c r="K25" s="93" t="s">
        <v>245</v>
      </c>
      <c r="L25" s="93" t="s">
        <v>245</v>
      </c>
    </row>
    <row r="26" spans="1:12" x14ac:dyDescent="0.25">
      <c r="A26" s="150" t="s">
        <v>245</v>
      </c>
      <c r="B26" s="150" t="s">
        <v>245</v>
      </c>
      <c r="C26" s="93" t="s">
        <v>245</v>
      </c>
      <c r="D26" s="93" t="s">
        <v>245</v>
      </c>
      <c r="E26" s="93" t="s">
        <v>245</v>
      </c>
      <c r="F26" s="93" t="s">
        <v>245</v>
      </c>
      <c r="G26" s="93" t="s">
        <v>245</v>
      </c>
      <c r="H26" s="93" t="s">
        <v>245</v>
      </c>
      <c r="I26" s="93" t="s">
        <v>245</v>
      </c>
      <c r="J26" s="93" t="s">
        <v>245</v>
      </c>
      <c r="K26" s="93" t="s">
        <v>245</v>
      </c>
      <c r="L26" s="93" t="s">
        <v>245</v>
      </c>
    </row>
    <row r="27" spans="1:12" x14ac:dyDescent="0.25">
      <c r="A27" s="150" t="s">
        <v>245</v>
      </c>
      <c r="B27" s="150" t="s">
        <v>245</v>
      </c>
      <c r="C27" s="93" t="s">
        <v>245</v>
      </c>
      <c r="D27" s="93" t="s">
        <v>245</v>
      </c>
      <c r="E27" s="93" t="s">
        <v>245</v>
      </c>
      <c r="F27" s="93" t="s">
        <v>245</v>
      </c>
      <c r="G27" s="93" t="s">
        <v>245</v>
      </c>
      <c r="H27" s="93" t="s">
        <v>245</v>
      </c>
      <c r="I27" s="93" t="s">
        <v>245</v>
      </c>
      <c r="J27" s="93" t="s">
        <v>245</v>
      </c>
      <c r="K27" s="93" t="s">
        <v>245</v>
      </c>
      <c r="L27" s="93" t="s">
        <v>245</v>
      </c>
    </row>
    <row r="28" spans="1:12" x14ac:dyDescent="0.25">
      <c r="A28" s="150" t="s">
        <v>245</v>
      </c>
      <c r="B28" s="150" t="s">
        <v>245</v>
      </c>
      <c r="C28" s="93" t="s">
        <v>245</v>
      </c>
      <c r="D28" s="93" t="s">
        <v>245</v>
      </c>
      <c r="E28" s="93" t="s">
        <v>245</v>
      </c>
      <c r="F28" s="93" t="s">
        <v>245</v>
      </c>
      <c r="G28" s="93" t="s">
        <v>245</v>
      </c>
      <c r="H28" s="93" t="s">
        <v>245</v>
      </c>
      <c r="I28" s="93" t="s">
        <v>245</v>
      </c>
      <c r="J28" s="93" t="s">
        <v>245</v>
      </c>
      <c r="K28" s="93" t="s">
        <v>245</v>
      </c>
      <c r="L28" s="93" t="s">
        <v>245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29"/>
  <sheetViews>
    <sheetView tabSelected="1" topLeftCell="BF1" zoomScaleNormal="100" workbookViewId="0">
      <selection activeCell="AN3" sqref="AN3:CL28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24" t="s">
        <v>190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6"/>
      <c r="AE1" s="131" t="s">
        <v>194</v>
      </c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3"/>
    </row>
    <row r="2" spans="1:90" s="1" customFormat="1" x14ac:dyDescent="0.25">
      <c r="A2" s="79" t="s">
        <v>0</v>
      </c>
      <c r="B2" s="79" t="s">
        <v>1</v>
      </c>
      <c r="C2" s="79" t="s">
        <v>2</v>
      </c>
      <c r="D2" s="79" t="s">
        <v>3</v>
      </c>
      <c r="E2" s="79" t="s">
        <v>4</v>
      </c>
      <c r="F2" s="79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</v>
      </c>
      <c r="L2" s="79" t="s">
        <v>11</v>
      </c>
      <c r="M2" s="79" t="s">
        <v>12</v>
      </c>
      <c r="N2" s="79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79" t="s">
        <v>22</v>
      </c>
      <c r="X2" s="79" t="s">
        <v>23</v>
      </c>
      <c r="Y2" s="79" t="s">
        <v>24</v>
      </c>
      <c r="Z2" s="79" t="s">
        <v>25</v>
      </c>
      <c r="AA2" s="79" t="s">
        <v>26</v>
      </c>
      <c r="AB2" s="79" t="s">
        <v>27</v>
      </c>
      <c r="AC2" s="79" t="s">
        <v>28</v>
      </c>
      <c r="AD2" s="79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23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no</v>
      </c>
      <c r="B3" t="e">
        <f>tabSuperdettagli[[#This Row],[anno]]*1</f>
        <v>#VALUE!</v>
      </c>
      <c r="C3">
        <v>2019</v>
      </c>
      <c r="D3" t="str">
        <f>LEFT(tabSuperdettagli[[#This Row],[WBS Element]], 10)</f>
        <v>Da cancell</v>
      </c>
      <c r="E3" t="str">
        <f>LEFT(tabSuperdettagli[[#This Row],[WBS Element]], 1)</f>
        <v>D</v>
      </c>
      <c r="F3" t="str">
        <f>LOWER(TRIM( tabSuperdettagli[[#This Row],[Distinzione produttive indirette vs improduttive]] ))</f>
        <v>da cancellare</v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3" t="str">
        <f>IF(  TRIM(tabSuperdettagli[[#This Row],[RAGGR X BUSINESS 4]])&gt; "", TRIM(tabSuperdettagli[[#This Row],[RAGGR X BUSINESS 4]]), TRIM(tabSuperdettagli[[#This Row],[RAGGR X BUSINESS ]] ) )</f>
        <v>Da cancellare</v>
      </c>
      <c r="J3" t="str">
        <f>tabSuperdettagli[[#This Row],[tot]]</f>
        <v>Da cancellare</v>
      </c>
      <c r="K3" t="str">
        <f>tabSuperdettagli[[#This Row],[gen]]</f>
        <v>Da cancellare</v>
      </c>
      <c r="L3" t="str">
        <f>tabSuperdettagli[[#This Row],[feb]]</f>
        <v>Da cancellare</v>
      </c>
      <c r="M3" t="str">
        <f>tabSuperdettagli[[#This Row],[mar]]</f>
        <v>Da cancellare</v>
      </c>
      <c r="N3" t="str">
        <f>tabSuperdettagli[[#This Row],[apr]]</f>
        <v>Da cancellare</v>
      </c>
      <c r="O3" t="str">
        <f>tabSuperdettagli[[#This Row],[mag]]</f>
        <v>Da cancellare</v>
      </c>
      <c r="P3" t="str">
        <f>tabSuperdettagli[[#This Row],[giu]]</f>
        <v>Da cancellare</v>
      </c>
      <c r="Q3" t="str">
        <f>tabSuperdettagli[[#This Row],[lug]]</f>
        <v>Da cancellare</v>
      </c>
      <c r="R3" t="str">
        <f>tabSuperdettagli[[#This Row],[ago]]</f>
        <v>Da cancellare</v>
      </c>
      <c r="S3" t="str">
        <f>tabSuperdettagli[[#This Row],[set]]</f>
        <v>Da cancellare</v>
      </c>
      <c r="T3" t="str">
        <f>tabSuperdettagli[[#This Row],[ott]]</f>
        <v>Da cancellare</v>
      </c>
      <c r="U3" t="str">
        <f>tabSuperdettagli[[#This Row],[nov]]</f>
        <v>Da cancellare</v>
      </c>
      <c r="V3" t="str">
        <f>tabSuperdettagli[[#This Row],[dic]]</f>
        <v>Da cancellare</v>
      </c>
      <c r="W3" t="str">
        <f>tabSuperdettagli[[#This Row],[tipo Risorsa]]</f>
        <v>Da cancellare</v>
      </c>
      <c r="X3" t="str">
        <f>tabSuperdettagli[[#This Row],[Resp 1°liv]]&amp;""</f>
        <v>Da cancellare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>Da cancellare</v>
      </c>
      <c r="AA3" t="str">
        <f>tabSuperdettagli[[#This Row],[descrizione WBE]]</f>
        <v>Da cancellare</v>
      </c>
      <c r="AB3" t="s">
        <v>91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Da cancellare</v>
      </c>
      <c r="AE3" s="93" t="s">
        <v>245</v>
      </c>
      <c r="AF3" s="93" t="s">
        <v>245</v>
      </c>
      <c r="AG3" s="93" t="s">
        <v>245</v>
      </c>
      <c r="AH3" s="93" t="s">
        <v>245</v>
      </c>
      <c r="AI3" s="93" t="s">
        <v>245</v>
      </c>
      <c r="AJ3" s="93" t="s">
        <v>245</v>
      </c>
      <c r="AK3" s="93" t="s">
        <v>245</v>
      </c>
      <c r="AL3" s="93" t="s">
        <v>245</v>
      </c>
      <c r="AM3" s="93" t="s">
        <v>245</v>
      </c>
      <c r="AN3" s="93" t="s">
        <v>245</v>
      </c>
      <c r="AO3" s="93" t="s">
        <v>245</v>
      </c>
      <c r="AP3" s="93" t="s">
        <v>245</v>
      </c>
      <c r="AQ3" s="93" t="s">
        <v>245</v>
      </c>
      <c r="AR3" s="93" t="s">
        <v>245</v>
      </c>
      <c r="AS3" s="93" t="s">
        <v>245</v>
      </c>
      <c r="AT3" s="93" t="s">
        <v>245</v>
      </c>
      <c r="AU3" s="93" t="s">
        <v>245</v>
      </c>
      <c r="AV3" s="93" t="s">
        <v>245</v>
      </c>
      <c r="AW3" s="93" t="s">
        <v>245</v>
      </c>
      <c r="AX3" s="93" t="s">
        <v>245</v>
      </c>
      <c r="AY3" s="93" t="s">
        <v>245</v>
      </c>
      <c r="AZ3" s="93" t="s">
        <v>245</v>
      </c>
      <c r="BA3" s="93" t="s">
        <v>245</v>
      </c>
      <c r="BB3" s="93" t="s">
        <v>245</v>
      </c>
      <c r="BC3" s="93" t="s">
        <v>245</v>
      </c>
      <c r="BD3" s="93" t="s">
        <v>245</v>
      </c>
      <c r="BE3" s="93" t="s">
        <v>245</v>
      </c>
      <c r="BF3" s="93" t="s">
        <v>245</v>
      </c>
      <c r="BG3" s="93" t="s">
        <v>245</v>
      </c>
      <c r="BH3" s="93" t="s">
        <v>245</v>
      </c>
      <c r="BI3" s="93" t="s">
        <v>245</v>
      </c>
      <c r="BJ3" s="93" t="s">
        <v>245</v>
      </c>
      <c r="BK3" s="93" t="s">
        <v>245</v>
      </c>
      <c r="BL3" s="93" t="s">
        <v>245</v>
      </c>
      <c r="BM3" s="93" t="s">
        <v>245</v>
      </c>
      <c r="BN3" s="93" t="s">
        <v>245</v>
      </c>
      <c r="BO3" s="93" t="s">
        <v>245</v>
      </c>
      <c r="BP3" s="93" t="s">
        <v>245</v>
      </c>
      <c r="BQ3" s="93" t="s">
        <v>245</v>
      </c>
      <c r="BR3" s="93" t="s">
        <v>245</v>
      </c>
      <c r="BS3" s="93" t="s">
        <v>245</v>
      </c>
      <c r="BT3" s="93" t="s">
        <v>245</v>
      </c>
      <c r="BU3" s="93" t="s">
        <v>245</v>
      </c>
      <c r="BV3" s="93" t="s">
        <v>245</v>
      </c>
      <c r="BW3" s="93" t="s">
        <v>245</v>
      </c>
      <c r="BX3" s="93" t="s">
        <v>245</v>
      </c>
      <c r="BY3" s="93" t="s">
        <v>245</v>
      </c>
      <c r="BZ3" s="93" t="s">
        <v>245</v>
      </c>
      <c r="CA3" s="93" t="s">
        <v>245</v>
      </c>
      <c r="CB3" s="93" t="s">
        <v>245</v>
      </c>
      <c r="CC3" s="93" t="s">
        <v>245</v>
      </c>
      <c r="CD3" s="93" t="s">
        <v>245</v>
      </c>
      <c r="CE3" s="93" t="s">
        <v>245</v>
      </c>
      <c r="CF3" s="93" t="s">
        <v>245</v>
      </c>
      <c r="CG3" s="93" t="s">
        <v>245</v>
      </c>
      <c r="CH3" s="93" t="s">
        <v>245</v>
      </c>
      <c r="CI3" s="93" t="s">
        <v>245</v>
      </c>
      <c r="CJ3" s="93" t="s">
        <v>245</v>
      </c>
      <c r="CK3" s="93" t="s">
        <v>245</v>
      </c>
      <c r="CL3" s="93" t="s">
        <v>245</v>
      </c>
    </row>
    <row r="4" spans="1:90" x14ac:dyDescent="0.25">
      <c r="A4" t="str">
        <f>IF(  UPPER(LEFT( tabSuperdettagli[[#This Row],[nostro perimetro]],1) ) = "S",  "sì",  "no"   )</f>
        <v>no</v>
      </c>
      <c r="B4" t="e">
        <f>tabSuperdettagli[[#This Row],[anno]]*1</f>
        <v>#VALUE!</v>
      </c>
      <c r="D4" t="str">
        <f>LEFT(tabSuperdettagli[[#This Row],[WBS Element]], 10)</f>
        <v>Da cancell</v>
      </c>
      <c r="E4" t="str">
        <f>LEFT(tabSuperdettagli[[#This Row],[WBS Element]], 1)</f>
        <v>D</v>
      </c>
      <c r="F4" t="str">
        <f>LOWER(TRIM( tabSuperdettagli[[#This Row],[Distinzione produttive indirette vs improduttive]] ))</f>
        <v>da cancellare</v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4" t="str">
        <f>IF(  TRIM(tabSuperdettagli[[#This Row],[RAGGR X BUSINESS 4]])&gt; "", TRIM(tabSuperdettagli[[#This Row],[RAGGR X BUSINESS 4]]), TRIM(tabSuperdettagli[[#This Row],[RAGGR X BUSINESS ]] ) )</f>
        <v>Da cancellare</v>
      </c>
      <c r="J4" t="str">
        <f>tabSuperdettagli[[#This Row],[tot]]</f>
        <v>Da cancellare</v>
      </c>
      <c r="K4" t="str">
        <f>tabSuperdettagli[[#This Row],[gen]]</f>
        <v>Da cancellare</v>
      </c>
      <c r="W4" t="str">
        <f>tabSuperdettagli[[#This Row],[tipo Risorsa]]</f>
        <v>Da cancellare</v>
      </c>
      <c r="X4" t="str">
        <f>tabSuperdettagli[[#This Row],[Resp 1°liv]]&amp;""</f>
        <v>Da cancellare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>Da cancellare</v>
      </c>
      <c r="AA4" t="str">
        <f>tabSuperdettagli[[#This Row],[descrizione WBE]]</f>
        <v>Da cancellare</v>
      </c>
      <c r="AB4" t="s">
        <v>91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Da cancellare</v>
      </c>
      <c r="AE4" s="93" t="s">
        <v>245</v>
      </c>
      <c r="AF4" s="93" t="s">
        <v>245</v>
      </c>
      <c r="AG4" s="93" t="s">
        <v>245</v>
      </c>
      <c r="AH4" s="93" t="s">
        <v>245</v>
      </c>
      <c r="AI4" s="93" t="s">
        <v>245</v>
      </c>
      <c r="AJ4" s="93" t="s">
        <v>245</v>
      </c>
      <c r="AK4" s="93" t="s">
        <v>245</v>
      </c>
      <c r="AL4" s="93" t="s">
        <v>245</v>
      </c>
      <c r="AM4" s="93" t="s">
        <v>245</v>
      </c>
      <c r="AN4" s="93" t="s">
        <v>245</v>
      </c>
      <c r="AO4" s="93" t="s">
        <v>245</v>
      </c>
      <c r="AP4" s="93" t="s">
        <v>245</v>
      </c>
      <c r="AQ4" s="93" t="s">
        <v>245</v>
      </c>
      <c r="AR4" s="93" t="s">
        <v>245</v>
      </c>
      <c r="AS4" s="93" t="s">
        <v>245</v>
      </c>
      <c r="AT4" s="93" t="s">
        <v>245</v>
      </c>
      <c r="AU4" s="93" t="s">
        <v>245</v>
      </c>
      <c r="AV4" s="93" t="s">
        <v>245</v>
      </c>
      <c r="AW4" s="93" t="s">
        <v>245</v>
      </c>
      <c r="AX4" s="93" t="s">
        <v>245</v>
      </c>
      <c r="AY4" s="93" t="s">
        <v>245</v>
      </c>
      <c r="AZ4" s="93" t="s">
        <v>245</v>
      </c>
      <c r="BA4" s="93" t="s">
        <v>245</v>
      </c>
      <c r="BB4" s="93" t="s">
        <v>245</v>
      </c>
      <c r="BC4" s="93" t="s">
        <v>245</v>
      </c>
      <c r="BD4" s="93" t="s">
        <v>245</v>
      </c>
      <c r="BE4" s="93" t="s">
        <v>245</v>
      </c>
      <c r="BF4" s="93" t="s">
        <v>245</v>
      </c>
      <c r="BG4" s="93" t="s">
        <v>245</v>
      </c>
      <c r="BH4" s="93" t="s">
        <v>245</v>
      </c>
      <c r="BI4" s="93" t="s">
        <v>245</v>
      </c>
      <c r="BJ4" s="93" t="s">
        <v>245</v>
      </c>
      <c r="BK4" s="93" t="s">
        <v>245</v>
      </c>
      <c r="BL4" s="93" t="s">
        <v>245</v>
      </c>
      <c r="BM4" s="93" t="s">
        <v>245</v>
      </c>
      <c r="BN4" s="93" t="s">
        <v>245</v>
      </c>
      <c r="BO4" s="93" t="s">
        <v>245</v>
      </c>
      <c r="BP4" s="93" t="s">
        <v>245</v>
      </c>
      <c r="BQ4" s="93" t="s">
        <v>245</v>
      </c>
      <c r="BR4" s="93" t="s">
        <v>245</v>
      </c>
      <c r="BS4" s="93" t="s">
        <v>245</v>
      </c>
      <c r="BT4" s="93" t="s">
        <v>245</v>
      </c>
      <c r="BU4" s="93" t="s">
        <v>245</v>
      </c>
      <c r="BV4" s="93" t="s">
        <v>245</v>
      </c>
      <c r="BW4" s="93" t="s">
        <v>245</v>
      </c>
      <c r="BX4" s="93" t="s">
        <v>245</v>
      </c>
      <c r="BY4" s="93" t="s">
        <v>245</v>
      </c>
      <c r="BZ4" s="93" t="s">
        <v>245</v>
      </c>
      <c r="CA4" s="93" t="s">
        <v>245</v>
      </c>
      <c r="CB4" s="93" t="s">
        <v>245</v>
      </c>
      <c r="CC4" s="93" t="s">
        <v>245</v>
      </c>
      <c r="CD4" s="93" t="s">
        <v>245</v>
      </c>
      <c r="CE4" s="93" t="s">
        <v>245</v>
      </c>
      <c r="CF4" s="93" t="s">
        <v>245</v>
      </c>
      <c r="CG4" s="93" t="s">
        <v>245</v>
      </c>
      <c r="CH4" s="93" t="s">
        <v>245</v>
      </c>
      <c r="CI4" s="93" t="s">
        <v>245</v>
      </c>
      <c r="CJ4" s="93" t="s">
        <v>245</v>
      </c>
      <c r="CK4" s="93" t="s">
        <v>245</v>
      </c>
      <c r="CL4" s="93" t="s">
        <v>245</v>
      </c>
    </row>
    <row r="5" spans="1:90" x14ac:dyDescent="0.25">
      <c r="A5" s="149" t="str">
        <f>IF(  UPPER(LEFT( tabSuperdettagli[[#This Row],[nostro perimetro]],1) ) = "S",  "sì",  "no"   )</f>
        <v>no</v>
      </c>
      <c r="B5" s="149" t="e">
        <f>tabSuperdettagli[[#This Row],[anno]]*1</f>
        <v>#VALUE!</v>
      </c>
      <c r="D5" s="149" t="str">
        <f>LEFT(tabSuperdettagli[[#This Row],[WBS Element]], 10)</f>
        <v>Da cancell</v>
      </c>
      <c r="E5" s="149" t="str">
        <f>LEFT(tabSuperdettagli[[#This Row],[WBS Element]], 1)</f>
        <v>D</v>
      </c>
      <c r="F5" s="149" t="str">
        <f>LOWER(TRIM( tabSuperdettagli[[#This Row],[Distinzione produttive indirette vs improduttive]] ))</f>
        <v>da cancellare</v>
      </c>
      <c r="G5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5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5" s="149" t="str">
        <f>IF(  TRIM(tabSuperdettagli[[#This Row],[RAGGR X BUSINESS 4]])&gt; "", TRIM(tabSuperdettagli[[#This Row],[RAGGR X BUSINESS 4]]), TRIM(tabSuperdettagli[[#This Row],[RAGGR X BUSINESS ]] ) )</f>
        <v>Da cancellare</v>
      </c>
      <c r="J5" s="149" t="str">
        <f>tabSuperdettagli[[#This Row],[tot]]</f>
        <v>Da cancellare</v>
      </c>
      <c r="K5" s="149" t="str">
        <f>tabSuperdettagli[[#This Row],[gen]]</f>
        <v>Da cancellare</v>
      </c>
      <c r="W5" s="149" t="str">
        <f>tabSuperdettagli[[#This Row],[tipo Risorsa]]</f>
        <v>Da cancellare</v>
      </c>
      <c r="X5" s="149" t="str">
        <f>tabSuperdettagli[[#This Row],[Resp 1°liv]]&amp;""</f>
        <v>Da cancellare</v>
      </c>
      <c r="Y5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5" s="149" t="str">
        <f>tabSuperdettagli[[#This Row],[Project Description]]&amp;""</f>
        <v>Da cancellare</v>
      </c>
      <c r="AA5" s="149" t="str">
        <f>tabSuperdettagli[[#This Row],[descrizione WBE]]</f>
        <v>Da cancellare</v>
      </c>
      <c r="AB5" s="149"/>
      <c r="AC5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5" s="149" t="str">
        <f>LEFT(tabSuperdettagli[[#This Row],[WBS Element]], 18 )</f>
        <v>Da cancellare</v>
      </c>
      <c r="AE5" s="93" t="s">
        <v>245</v>
      </c>
      <c r="AF5" s="93" t="s">
        <v>245</v>
      </c>
      <c r="AG5" s="93" t="s">
        <v>245</v>
      </c>
      <c r="AH5" s="93" t="s">
        <v>245</v>
      </c>
      <c r="AI5" s="93" t="s">
        <v>245</v>
      </c>
      <c r="AJ5" s="93" t="s">
        <v>245</v>
      </c>
      <c r="AK5" s="93" t="s">
        <v>245</v>
      </c>
      <c r="AL5" s="93" t="s">
        <v>245</v>
      </c>
      <c r="AM5" s="93" t="s">
        <v>245</v>
      </c>
      <c r="AN5" s="93" t="s">
        <v>245</v>
      </c>
      <c r="AO5" s="93" t="s">
        <v>245</v>
      </c>
      <c r="AP5" s="93" t="s">
        <v>245</v>
      </c>
      <c r="AQ5" s="93" t="s">
        <v>245</v>
      </c>
      <c r="AR5" s="93" t="s">
        <v>245</v>
      </c>
      <c r="AS5" s="93" t="s">
        <v>245</v>
      </c>
      <c r="AT5" s="93" t="s">
        <v>245</v>
      </c>
      <c r="AU5" s="93" t="s">
        <v>245</v>
      </c>
      <c r="AV5" s="93" t="s">
        <v>245</v>
      </c>
      <c r="AW5" s="93" t="s">
        <v>245</v>
      </c>
      <c r="AX5" s="93" t="s">
        <v>245</v>
      </c>
      <c r="AY5" s="93" t="s">
        <v>245</v>
      </c>
      <c r="AZ5" s="93" t="s">
        <v>245</v>
      </c>
      <c r="BA5" s="93" t="s">
        <v>245</v>
      </c>
      <c r="BB5" s="93" t="s">
        <v>245</v>
      </c>
      <c r="BC5" s="93" t="s">
        <v>245</v>
      </c>
      <c r="BD5" s="93" t="s">
        <v>245</v>
      </c>
      <c r="BE5" s="93" t="s">
        <v>245</v>
      </c>
      <c r="BF5" s="93" t="s">
        <v>245</v>
      </c>
      <c r="BG5" s="93" t="s">
        <v>245</v>
      </c>
      <c r="BH5" s="93" t="s">
        <v>245</v>
      </c>
      <c r="BI5" s="93" t="s">
        <v>245</v>
      </c>
      <c r="BJ5" s="93" t="s">
        <v>245</v>
      </c>
      <c r="BK5" s="93" t="s">
        <v>245</v>
      </c>
      <c r="BL5" s="93" t="s">
        <v>245</v>
      </c>
      <c r="BM5" s="93" t="s">
        <v>245</v>
      </c>
      <c r="BN5" s="93" t="s">
        <v>245</v>
      </c>
      <c r="BO5" s="93" t="s">
        <v>245</v>
      </c>
      <c r="BP5" s="93" t="s">
        <v>245</v>
      </c>
      <c r="BQ5" s="93" t="s">
        <v>245</v>
      </c>
      <c r="BR5" s="93" t="s">
        <v>245</v>
      </c>
      <c r="BS5" s="93" t="s">
        <v>245</v>
      </c>
      <c r="BT5" s="93" t="s">
        <v>245</v>
      </c>
      <c r="BU5" s="93" t="s">
        <v>245</v>
      </c>
      <c r="BV5" s="93" t="s">
        <v>245</v>
      </c>
      <c r="BW5" s="93" t="s">
        <v>245</v>
      </c>
      <c r="BX5" s="93" t="s">
        <v>245</v>
      </c>
      <c r="BY5" s="93" t="s">
        <v>245</v>
      </c>
      <c r="BZ5" s="93" t="s">
        <v>245</v>
      </c>
      <c r="CA5" s="93" t="s">
        <v>245</v>
      </c>
      <c r="CB5" s="93" t="s">
        <v>245</v>
      </c>
      <c r="CC5" s="93" t="s">
        <v>245</v>
      </c>
      <c r="CD5" s="93" t="s">
        <v>245</v>
      </c>
      <c r="CE5" s="93" t="s">
        <v>245</v>
      </c>
      <c r="CF5" s="93" t="s">
        <v>245</v>
      </c>
      <c r="CG5" s="93" t="s">
        <v>245</v>
      </c>
      <c r="CH5" s="93" t="s">
        <v>245</v>
      </c>
      <c r="CI5" s="93" t="s">
        <v>245</v>
      </c>
      <c r="CJ5" s="93" t="s">
        <v>245</v>
      </c>
      <c r="CK5" s="93" t="s">
        <v>245</v>
      </c>
      <c r="CL5" s="93" t="s">
        <v>245</v>
      </c>
    </row>
    <row r="6" spans="1:90" x14ac:dyDescent="0.25">
      <c r="A6" s="149" t="str">
        <f>IF(  UPPER(LEFT( tabSuperdettagli[[#This Row],[nostro perimetro]],1) ) = "S",  "sì",  "no"   )</f>
        <v>no</v>
      </c>
      <c r="B6" s="149" t="e">
        <f>tabSuperdettagli[[#This Row],[anno]]*1</f>
        <v>#VALUE!</v>
      </c>
      <c r="D6" s="149" t="str">
        <f>LEFT(tabSuperdettagli[[#This Row],[WBS Element]], 10)</f>
        <v>Da cancell</v>
      </c>
      <c r="E6" s="149" t="str">
        <f>LEFT(tabSuperdettagli[[#This Row],[WBS Element]], 1)</f>
        <v>D</v>
      </c>
      <c r="F6" s="149" t="str">
        <f>LOWER(TRIM( tabSuperdettagli[[#This Row],[Distinzione produttive indirette vs improduttive]] ))</f>
        <v>da cancellare</v>
      </c>
      <c r="G6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6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6" s="149" t="str">
        <f>IF(  TRIM(tabSuperdettagli[[#This Row],[RAGGR X BUSINESS 4]])&gt; "", TRIM(tabSuperdettagli[[#This Row],[RAGGR X BUSINESS 4]]), TRIM(tabSuperdettagli[[#This Row],[RAGGR X BUSINESS ]] ) )</f>
        <v>Da cancellare</v>
      </c>
      <c r="J6" s="149" t="str">
        <f>tabSuperdettagli[[#This Row],[tot]]</f>
        <v>Da cancellare</v>
      </c>
      <c r="K6" s="149" t="str">
        <f>tabSuperdettagli[[#This Row],[gen]]</f>
        <v>Da cancellare</v>
      </c>
      <c r="W6" s="149" t="str">
        <f>tabSuperdettagli[[#This Row],[tipo Risorsa]]</f>
        <v>Da cancellare</v>
      </c>
      <c r="X6" s="149" t="str">
        <f>tabSuperdettagli[[#This Row],[Resp 1°liv]]&amp;""</f>
        <v>Da cancellare</v>
      </c>
      <c r="Y6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6" s="149" t="str">
        <f>tabSuperdettagli[[#This Row],[Project Description]]&amp;""</f>
        <v>Da cancellare</v>
      </c>
      <c r="AA6" s="149" t="str">
        <f>tabSuperdettagli[[#This Row],[descrizione WBE]]</f>
        <v>Da cancellare</v>
      </c>
      <c r="AB6" s="149"/>
      <c r="AC6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6" s="149" t="str">
        <f>LEFT(tabSuperdettagli[[#This Row],[WBS Element]], 18 )</f>
        <v>Da cancellare</v>
      </c>
      <c r="AE6" s="93" t="s">
        <v>245</v>
      </c>
      <c r="AF6" s="93" t="s">
        <v>245</v>
      </c>
      <c r="AG6" s="93" t="s">
        <v>245</v>
      </c>
      <c r="AH6" s="93" t="s">
        <v>245</v>
      </c>
      <c r="AI6" s="93" t="s">
        <v>245</v>
      </c>
      <c r="AJ6" s="93" t="s">
        <v>245</v>
      </c>
      <c r="AK6" s="93" t="s">
        <v>245</v>
      </c>
      <c r="AL6" s="93" t="s">
        <v>245</v>
      </c>
      <c r="AM6" s="93" t="s">
        <v>245</v>
      </c>
      <c r="AN6" s="93" t="s">
        <v>245</v>
      </c>
      <c r="AO6" s="93" t="s">
        <v>245</v>
      </c>
      <c r="AP6" s="93" t="s">
        <v>245</v>
      </c>
      <c r="AQ6" s="93" t="s">
        <v>245</v>
      </c>
      <c r="AR6" s="93" t="s">
        <v>245</v>
      </c>
      <c r="AS6" s="93" t="s">
        <v>245</v>
      </c>
      <c r="AT6" s="93" t="s">
        <v>245</v>
      </c>
      <c r="AU6" s="93" t="s">
        <v>245</v>
      </c>
      <c r="AV6" s="93" t="s">
        <v>245</v>
      </c>
      <c r="AW6" s="93" t="s">
        <v>245</v>
      </c>
      <c r="AX6" s="93" t="s">
        <v>245</v>
      </c>
      <c r="AY6" s="93" t="s">
        <v>245</v>
      </c>
      <c r="AZ6" s="93" t="s">
        <v>245</v>
      </c>
      <c r="BA6" s="93" t="s">
        <v>245</v>
      </c>
      <c r="BB6" s="93" t="s">
        <v>245</v>
      </c>
      <c r="BC6" s="93" t="s">
        <v>245</v>
      </c>
      <c r="BD6" s="93" t="s">
        <v>245</v>
      </c>
      <c r="BE6" s="93" t="s">
        <v>245</v>
      </c>
      <c r="BF6" s="93" t="s">
        <v>245</v>
      </c>
      <c r="BG6" s="93" t="s">
        <v>245</v>
      </c>
      <c r="BH6" s="93" t="s">
        <v>245</v>
      </c>
      <c r="BI6" s="93" t="s">
        <v>245</v>
      </c>
      <c r="BJ6" s="93" t="s">
        <v>245</v>
      </c>
      <c r="BK6" s="93" t="s">
        <v>245</v>
      </c>
      <c r="BL6" s="93" t="s">
        <v>245</v>
      </c>
      <c r="BM6" s="93" t="s">
        <v>245</v>
      </c>
      <c r="BN6" s="93" t="s">
        <v>245</v>
      </c>
      <c r="BO6" s="93" t="s">
        <v>245</v>
      </c>
      <c r="BP6" s="93" t="s">
        <v>245</v>
      </c>
      <c r="BQ6" s="93" t="s">
        <v>245</v>
      </c>
      <c r="BR6" s="93" t="s">
        <v>245</v>
      </c>
      <c r="BS6" s="93" t="s">
        <v>245</v>
      </c>
      <c r="BT6" s="93" t="s">
        <v>245</v>
      </c>
      <c r="BU6" s="93" t="s">
        <v>245</v>
      </c>
      <c r="BV6" s="93" t="s">
        <v>245</v>
      </c>
      <c r="BW6" s="93" t="s">
        <v>245</v>
      </c>
      <c r="BX6" s="93" t="s">
        <v>245</v>
      </c>
      <c r="BY6" s="93" t="s">
        <v>245</v>
      </c>
      <c r="BZ6" s="93" t="s">
        <v>245</v>
      </c>
      <c r="CA6" s="93" t="s">
        <v>245</v>
      </c>
      <c r="CB6" s="93" t="s">
        <v>245</v>
      </c>
      <c r="CC6" s="93" t="s">
        <v>245</v>
      </c>
      <c r="CD6" s="93" t="s">
        <v>245</v>
      </c>
      <c r="CE6" s="93" t="s">
        <v>245</v>
      </c>
      <c r="CF6" s="93" t="s">
        <v>245</v>
      </c>
      <c r="CG6" s="93" t="s">
        <v>245</v>
      </c>
      <c r="CH6" s="93" t="s">
        <v>245</v>
      </c>
      <c r="CI6" s="93" t="s">
        <v>245</v>
      </c>
      <c r="CJ6" s="93" t="s">
        <v>245</v>
      </c>
      <c r="CK6" s="93" t="s">
        <v>245</v>
      </c>
      <c r="CL6" s="93" t="s">
        <v>245</v>
      </c>
    </row>
    <row r="7" spans="1:90" x14ac:dyDescent="0.25">
      <c r="A7" s="149" t="str">
        <f>IF(  UPPER(LEFT( tabSuperdettagli[[#This Row],[nostro perimetro]],1) ) = "S",  "sì",  "no"   )</f>
        <v>no</v>
      </c>
      <c r="B7" s="149" t="e">
        <f>tabSuperdettagli[[#This Row],[anno]]*1</f>
        <v>#VALUE!</v>
      </c>
      <c r="D7" s="149" t="str">
        <f>LEFT(tabSuperdettagli[[#This Row],[WBS Element]], 10)</f>
        <v>Da cancell</v>
      </c>
      <c r="E7" s="149" t="str">
        <f>LEFT(tabSuperdettagli[[#This Row],[WBS Element]], 1)</f>
        <v>D</v>
      </c>
      <c r="F7" s="149" t="str">
        <f>LOWER(TRIM( tabSuperdettagli[[#This Row],[Distinzione produttive indirette vs improduttive]] ))</f>
        <v>da cancellare</v>
      </c>
      <c r="G7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7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7" s="149" t="str">
        <f>IF(  TRIM(tabSuperdettagli[[#This Row],[RAGGR X BUSINESS 4]])&gt; "", TRIM(tabSuperdettagli[[#This Row],[RAGGR X BUSINESS 4]]), TRIM(tabSuperdettagli[[#This Row],[RAGGR X BUSINESS ]] ) )</f>
        <v>Da cancellare</v>
      </c>
      <c r="J7" s="149" t="str">
        <f>tabSuperdettagli[[#This Row],[tot]]</f>
        <v>Da cancellare</v>
      </c>
      <c r="K7" s="149" t="str">
        <f>tabSuperdettagli[[#This Row],[gen]]</f>
        <v>Da cancellare</v>
      </c>
      <c r="W7" s="149" t="str">
        <f>tabSuperdettagli[[#This Row],[tipo Risorsa]]</f>
        <v>Da cancellare</v>
      </c>
      <c r="X7" s="149" t="str">
        <f>tabSuperdettagli[[#This Row],[Resp 1°liv]]&amp;""</f>
        <v>Da cancellare</v>
      </c>
      <c r="Y7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7" s="149" t="str">
        <f>tabSuperdettagli[[#This Row],[Project Description]]&amp;""</f>
        <v>Da cancellare</v>
      </c>
      <c r="AA7" s="149" t="str">
        <f>tabSuperdettagli[[#This Row],[descrizione WBE]]</f>
        <v>Da cancellare</v>
      </c>
      <c r="AB7" s="149"/>
      <c r="AC7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7" s="149" t="str">
        <f>LEFT(tabSuperdettagli[[#This Row],[WBS Element]], 18 )</f>
        <v>Da cancellare</v>
      </c>
      <c r="AE7" s="93" t="s">
        <v>245</v>
      </c>
      <c r="AF7" s="93" t="s">
        <v>245</v>
      </c>
      <c r="AG7" s="93" t="s">
        <v>245</v>
      </c>
      <c r="AH7" s="93" t="s">
        <v>245</v>
      </c>
      <c r="AI7" s="93" t="s">
        <v>245</v>
      </c>
      <c r="AJ7" s="93" t="s">
        <v>245</v>
      </c>
      <c r="AK7" s="93" t="s">
        <v>245</v>
      </c>
      <c r="AL7" s="93" t="s">
        <v>245</v>
      </c>
      <c r="AM7" s="93" t="s">
        <v>245</v>
      </c>
      <c r="AN7" s="93" t="s">
        <v>245</v>
      </c>
      <c r="AO7" s="93" t="s">
        <v>245</v>
      </c>
      <c r="AP7" s="93" t="s">
        <v>245</v>
      </c>
      <c r="AQ7" s="93" t="s">
        <v>245</v>
      </c>
      <c r="AR7" s="93" t="s">
        <v>245</v>
      </c>
      <c r="AS7" s="93" t="s">
        <v>245</v>
      </c>
      <c r="AT7" s="93" t="s">
        <v>245</v>
      </c>
      <c r="AU7" s="93" t="s">
        <v>245</v>
      </c>
      <c r="AV7" s="93" t="s">
        <v>245</v>
      </c>
      <c r="AW7" s="93" t="s">
        <v>245</v>
      </c>
      <c r="AX7" s="93" t="s">
        <v>245</v>
      </c>
      <c r="AY7" s="93" t="s">
        <v>245</v>
      </c>
      <c r="AZ7" s="93" t="s">
        <v>245</v>
      </c>
      <c r="BA7" s="93" t="s">
        <v>245</v>
      </c>
      <c r="BB7" s="93" t="s">
        <v>245</v>
      </c>
      <c r="BC7" s="93" t="s">
        <v>245</v>
      </c>
      <c r="BD7" s="93" t="s">
        <v>245</v>
      </c>
      <c r="BE7" s="93" t="s">
        <v>245</v>
      </c>
      <c r="BF7" s="93" t="s">
        <v>245</v>
      </c>
      <c r="BG7" s="93" t="s">
        <v>245</v>
      </c>
      <c r="BH7" s="93" t="s">
        <v>245</v>
      </c>
      <c r="BI7" s="93" t="s">
        <v>245</v>
      </c>
      <c r="BJ7" s="93" t="s">
        <v>245</v>
      </c>
      <c r="BK7" s="93" t="s">
        <v>245</v>
      </c>
      <c r="BL7" s="93" t="s">
        <v>245</v>
      </c>
      <c r="BM7" s="93" t="s">
        <v>245</v>
      </c>
      <c r="BN7" s="93" t="s">
        <v>245</v>
      </c>
      <c r="BO7" s="93" t="s">
        <v>245</v>
      </c>
      <c r="BP7" s="93" t="s">
        <v>245</v>
      </c>
      <c r="BQ7" s="93" t="s">
        <v>245</v>
      </c>
      <c r="BR7" s="93" t="s">
        <v>245</v>
      </c>
      <c r="BS7" s="93" t="s">
        <v>245</v>
      </c>
      <c r="BT7" s="93" t="s">
        <v>245</v>
      </c>
      <c r="BU7" s="93" t="s">
        <v>245</v>
      </c>
      <c r="BV7" s="93" t="s">
        <v>245</v>
      </c>
      <c r="BW7" s="93" t="s">
        <v>245</v>
      </c>
      <c r="BX7" s="93" t="s">
        <v>245</v>
      </c>
      <c r="BY7" s="93" t="s">
        <v>245</v>
      </c>
      <c r="BZ7" s="93" t="s">
        <v>245</v>
      </c>
      <c r="CA7" s="93" t="s">
        <v>245</v>
      </c>
      <c r="CB7" s="93" t="s">
        <v>245</v>
      </c>
      <c r="CC7" s="93" t="s">
        <v>245</v>
      </c>
      <c r="CD7" s="93" t="s">
        <v>245</v>
      </c>
      <c r="CE7" s="93" t="s">
        <v>245</v>
      </c>
      <c r="CF7" s="93" t="s">
        <v>245</v>
      </c>
      <c r="CG7" s="93" t="s">
        <v>245</v>
      </c>
      <c r="CH7" s="93" t="s">
        <v>245</v>
      </c>
      <c r="CI7" s="93" t="s">
        <v>245</v>
      </c>
      <c r="CJ7" s="93" t="s">
        <v>245</v>
      </c>
      <c r="CK7" s="93" t="s">
        <v>245</v>
      </c>
      <c r="CL7" s="93" t="s">
        <v>245</v>
      </c>
    </row>
    <row r="8" spans="1:90" x14ac:dyDescent="0.25">
      <c r="A8" s="149" t="str">
        <f>IF(  UPPER(LEFT( tabSuperdettagli[[#This Row],[nostro perimetro]],1) ) = "S",  "sì",  "no"   )</f>
        <v>no</v>
      </c>
      <c r="B8" s="149" t="e">
        <f>tabSuperdettagli[[#This Row],[anno]]*1</f>
        <v>#VALUE!</v>
      </c>
      <c r="D8" s="149" t="str">
        <f>LEFT(tabSuperdettagli[[#This Row],[WBS Element]], 10)</f>
        <v>Da cancell</v>
      </c>
      <c r="E8" s="149" t="str">
        <f>LEFT(tabSuperdettagli[[#This Row],[WBS Element]], 1)</f>
        <v>D</v>
      </c>
      <c r="F8" s="149" t="str">
        <f>LOWER(TRIM( tabSuperdettagli[[#This Row],[Distinzione produttive indirette vs improduttive]] ))</f>
        <v>da cancellare</v>
      </c>
      <c r="G8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8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8" s="149" t="str">
        <f>IF(  TRIM(tabSuperdettagli[[#This Row],[RAGGR X BUSINESS 4]])&gt; "", TRIM(tabSuperdettagli[[#This Row],[RAGGR X BUSINESS 4]]), TRIM(tabSuperdettagli[[#This Row],[RAGGR X BUSINESS ]] ) )</f>
        <v>Da cancellare</v>
      </c>
      <c r="J8" s="149" t="str">
        <f>tabSuperdettagli[[#This Row],[tot]]</f>
        <v>Da cancellare</v>
      </c>
      <c r="K8" s="149" t="str">
        <f>tabSuperdettagli[[#This Row],[gen]]</f>
        <v>Da cancellare</v>
      </c>
      <c r="W8" s="149" t="str">
        <f>tabSuperdettagli[[#This Row],[tipo Risorsa]]</f>
        <v>Da cancellare</v>
      </c>
      <c r="X8" s="149" t="str">
        <f>tabSuperdettagli[[#This Row],[Resp 1°liv]]&amp;""</f>
        <v>Da cancellare</v>
      </c>
      <c r="Y8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8" s="149" t="str">
        <f>tabSuperdettagli[[#This Row],[Project Description]]&amp;""</f>
        <v>Da cancellare</v>
      </c>
      <c r="AA8" s="149" t="str">
        <f>tabSuperdettagli[[#This Row],[descrizione WBE]]</f>
        <v>Da cancellare</v>
      </c>
      <c r="AB8" s="149"/>
      <c r="AC8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8" s="149" t="str">
        <f>LEFT(tabSuperdettagli[[#This Row],[WBS Element]], 18 )</f>
        <v>Da cancellare</v>
      </c>
      <c r="AE8" s="93" t="s">
        <v>245</v>
      </c>
      <c r="AF8" s="93" t="s">
        <v>245</v>
      </c>
      <c r="AG8" s="93" t="s">
        <v>245</v>
      </c>
      <c r="AH8" s="93" t="s">
        <v>245</v>
      </c>
      <c r="AI8" s="93" t="s">
        <v>245</v>
      </c>
      <c r="AJ8" s="93" t="s">
        <v>245</v>
      </c>
      <c r="AK8" s="93" t="s">
        <v>245</v>
      </c>
      <c r="AL8" s="93" t="s">
        <v>245</v>
      </c>
      <c r="AM8" s="93" t="s">
        <v>245</v>
      </c>
      <c r="AN8" s="93" t="s">
        <v>245</v>
      </c>
      <c r="AO8" s="93" t="s">
        <v>245</v>
      </c>
      <c r="AP8" s="93" t="s">
        <v>245</v>
      </c>
      <c r="AQ8" s="93" t="s">
        <v>245</v>
      </c>
      <c r="AR8" s="93" t="s">
        <v>245</v>
      </c>
      <c r="AS8" s="93" t="s">
        <v>245</v>
      </c>
      <c r="AT8" s="93" t="s">
        <v>245</v>
      </c>
      <c r="AU8" s="93" t="s">
        <v>245</v>
      </c>
      <c r="AV8" s="93" t="s">
        <v>245</v>
      </c>
      <c r="AW8" s="93" t="s">
        <v>245</v>
      </c>
      <c r="AX8" s="93" t="s">
        <v>245</v>
      </c>
      <c r="AY8" s="93" t="s">
        <v>245</v>
      </c>
      <c r="AZ8" s="93" t="s">
        <v>245</v>
      </c>
      <c r="BA8" s="93" t="s">
        <v>245</v>
      </c>
      <c r="BB8" s="93" t="s">
        <v>245</v>
      </c>
      <c r="BC8" s="93" t="s">
        <v>245</v>
      </c>
      <c r="BD8" s="93" t="s">
        <v>245</v>
      </c>
      <c r="BE8" s="93" t="s">
        <v>245</v>
      </c>
      <c r="BF8" s="93" t="s">
        <v>245</v>
      </c>
      <c r="BG8" s="93" t="s">
        <v>245</v>
      </c>
      <c r="BH8" s="93" t="s">
        <v>245</v>
      </c>
      <c r="BI8" s="93" t="s">
        <v>245</v>
      </c>
      <c r="BJ8" s="93" t="s">
        <v>245</v>
      </c>
      <c r="BK8" s="93" t="s">
        <v>245</v>
      </c>
      <c r="BL8" s="93" t="s">
        <v>245</v>
      </c>
      <c r="BM8" s="93" t="s">
        <v>245</v>
      </c>
      <c r="BN8" s="93" t="s">
        <v>245</v>
      </c>
      <c r="BO8" s="93" t="s">
        <v>245</v>
      </c>
      <c r="BP8" s="93" t="s">
        <v>245</v>
      </c>
      <c r="BQ8" s="93" t="s">
        <v>245</v>
      </c>
      <c r="BR8" s="93" t="s">
        <v>245</v>
      </c>
      <c r="BS8" s="93" t="s">
        <v>245</v>
      </c>
      <c r="BT8" s="93" t="s">
        <v>245</v>
      </c>
      <c r="BU8" s="93" t="s">
        <v>245</v>
      </c>
      <c r="BV8" s="93" t="s">
        <v>245</v>
      </c>
      <c r="BW8" s="93" t="s">
        <v>245</v>
      </c>
      <c r="BX8" s="93" t="s">
        <v>245</v>
      </c>
      <c r="BY8" s="93" t="s">
        <v>245</v>
      </c>
      <c r="BZ8" s="93" t="s">
        <v>245</v>
      </c>
      <c r="CA8" s="93" t="s">
        <v>245</v>
      </c>
      <c r="CB8" s="93" t="s">
        <v>245</v>
      </c>
      <c r="CC8" s="93" t="s">
        <v>245</v>
      </c>
      <c r="CD8" s="93" t="s">
        <v>245</v>
      </c>
      <c r="CE8" s="93" t="s">
        <v>245</v>
      </c>
      <c r="CF8" s="93" t="s">
        <v>245</v>
      </c>
      <c r="CG8" s="93" t="s">
        <v>245</v>
      </c>
      <c r="CH8" s="93" t="s">
        <v>245</v>
      </c>
      <c r="CI8" s="93" t="s">
        <v>245</v>
      </c>
      <c r="CJ8" s="93" t="s">
        <v>245</v>
      </c>
      <c r="CK8" s="93" t="s">
        <v>245</v>
      </c>
      <c r="CL8" s="93" t="s">
        <v>245</v>
      </c>
    </row>
    <row r="9" spans="1:90" x14ac:dyDescent="0.25">
      <c r="A9" s="149" t="str">
        <f>IF(  UPPER(LEFT( tabSuperdettagli[[#This Row],[nostro perimetro]],1) ) = "S",  "sì",  "no"   )</f>
        <v>no</v>
      </c>
      <c r="B9" s="149" t="e">
        <f>tabSuperdettagli[[#This Row],[anno]]*1</f>
        <v>#VALUE!</v>
      </c>
      <c r="D9" s="149" t="str">
        <f>LEFT(tabSuperdettagli[[#This Row],[WBS Element]], 10)</f>
        <v>Da cancell</v>
      </c>
      <c r="E9" s="149" t="str">
        <f>LEFT(tabSuperdettagli[[#This Row],[WBS Element]], 1)</f>
        <v>D</v>
      </c>
      <c r="F9" s="149" t="str">
        <f>LOWER(TRIM( tabSuperdettagli[[#This Row],[Distinzione produttive indirette vs improduttive]] ))</f>
        <v>da cancellare</v>
      </c>
      <c r="G9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9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9" s="149" t="str">
        <f>IF(  TRIM(tabSuperdettagli[[#This Row],[RAGGR X BUSINESS 4]])&gt; "", TRIM(tabSuperdettagli[[#This Row],[RAGGR X BUSINESS 4]]), TRIM(tabSuperdettagli[[#This Row],[RAGGR X BUSINESS ]] ) )</f>
        <v>Da cancellare</v>
      </c>
      <c r="J9" s="149" t="str">
        <f>tabSuperdettagli[[#This Row],[tot]]</f>
        <v>Da cancellare</v>
      </c>
      <c r="K9" s="149" t="str">
        <f>tabSuperdettagli[[#This Row],[gen]]</f>
        <v>Da cancellare</v>
      </c>
      <c r="W9" s="149" t="str">
        <f>tabSuperdettagli[[#This Row],[tipo Risorsa]]</f>
        <v>Da cancellare</v>
      </c>
      <c r="X9" s="149" t="str">
        <f>tabSuperdettagli[[#This Row],[Resp 1°liv]]&amp;""</f>
        <v>Da cancellare</v>
      </c>
      <c r="Y9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9" s="149" t="str">
        <f>tabSuperdettagli[[#This Row],[Project Description]]&amp;""</f>
        <v>Da cancellare</v>
      </c>
      <c r="AA9" s="149" t="str">
        <f>tabSuperdettagli[[#This Row],[descrizione WBE]]</f>
        <v>Da cancellare</v>
      </c>
      <c r="AB9" s="149"/>
      <c r="AC9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9" s="149" t="str">
        <f>LEFT(tabSuperdettagli[[#This Row],[WBS Element]], 18 )</f>
        <v>Da cancellare</v>
      </c>
      <c r="AE9" s="93" t="s">
        <v>245</v>
      </c>
      <c r="AF9" s="93" t="s">
        <v>245</v>
      </c>
      <c r="AG9" s="93" t="s">
        <v>245</v>
      </c>
      <c r="AH9" s="93" t="s">
        <v>245</v>
      </c>
      <c r="AI9" s="93" t="s">
        <v>245</v>
      </c>
      <c r="AJ9" s="93" t="s">
        <v>245</v>
      </c>
      <c r="AK9" s="93" t="s">
        <v>245</v>
      </c>
      <c r="AL9" s="93" t="s">
        <v>245</v>
      </c>
      <c r="AM9" s="93" t="s">
        <v>245</v>
      </c>
      <c r="AN9" s="93" t="s">
        <v>245</v>
      </c>
      <c r="AO9" s="93" t="s">
        <v>245</v>
      </c>
      <c r="AP9" s="93" t="s">
        <v>245</v>
      </c>
      <c r="AQ9" s="93" t="s">
        <v>245</v>
      </c>
      <c r="AR9" s="93" t="s">
        <v>245</v>
      </c>
      <c r="AS9" s="93" t="s">
        <v>245</v>
      </c>
      <c r="AT9" s="93" t="s">
        <v>245</v>
      </c>
      <c r="AU9" s="93" t="s">
        <v>245</v>
      </c>
      <c r="AV9" s="93" t="s">
        <v>245</v>
      </c>
      <c r="AW9" s="93" t="s">
        <v>245</v>
      </c>
      <c r="AX9" s="93" t="s">
        <v>245</v>
      </c>
      <c r="AY9" s="93" t="s">
        <v>245</v>
      </c>
      <c r="AZ9" s="93" t="s">
        <v>245</v>
      </c>
      <c r="BA9" s="93" t="s">
        <v>245</v>
      </c>
      <c r="BB9" s="93" t="s">
        <v>245</v>
      </c>
      <c r="BC9" s="93" t="s">
        <v>245</v>
      </c>
      <c r="BD9" s="93" t="s">
        <v>245</v>
      </c>
      <c r="BE9" s="93" t="s">
        <v>245</v>
      </c>
      <c r="BF9" s="93" t="s">
        <v>245</v>
      </c>
      <c r="BG9" s="93" t="s">
        <v>245</v>
      </c>
      <c r="BH9" s="93" t="s">
        <v>245</v>
      </c>
      <c r="BI9" s="93" t="s">
        <v>245</v>
      </c>
      <c r="BJ9" s="93" t="s">
        <v>245</v>
      </c>
      <c r="BK9" s="93" t="s">
        <v>245</v>
      </c>
      <c r="BL9" s="93" t="s">
        <v>245</v>
      </c>
      <c r="BM9" s="93" t="s">
        <v>245</v>
      </c>
      <c r="BN9" s="93" t="s">
        <v>245</v>
      </c>
      <c r="BO9" s="93" t="s">
        <v>245</v>
      </c>
      <c r="BP9" s="93" t="s">
        <v>245</v>
      </c>
      <c r="BQ9" s="93" t="s">
        <v>245</v>
      </c>
      <c r="BR9" s="93" t="s">
        <v>245</v>
      </c>
      <c r="BS9" s="93" t="s">
        <v>245</v>
      </c>
      <c r="BT9" s="93" t="s">
        <v>245</v>
      </c>
      <c r="BU9" s="93" t="s">
        <v>245</v>
      </c>
      <c r="BV9" s="93" t="s">
        <v>245</v>
      </c>
      <c r="BW9" s="93" t="s">
        <v>245</v>
      </c>
      <c r="BX9" s="93" t="s">
        <v>245</v>
      </c>
      <c r="BY9" s="93" t="s">
        <v>245</v>
      </c>
      <c r="BZ9" s="93" t="s">
        <v>245</v>
      </c>
      <c r="CA9" s="93" t="s">
        <v>245</v>
      </c>
      <c r="CB9" s="93" t="s">
        <v>245</v>
      </c>
      <c r="CC9" s="93" t="s">
        <v>245</v>
      </c>
      <c r="CD9" s="93" t="s">
        <v>245</v>
      </c>
      <c r="CE9" s="93" t="s">
        <v>245</v>
      </c>
      <c r="CF9" s="93" t="s">
        <v>245</v>
      </c>
      <c r="CG9" s="93" t="s">
        <v>245</v>
      </c>
      <c r="CH9" s="93" t="s">
        <v>245</v>
      </c>
      <c r="CI9" s="93" t="s">
        <v>245</v>
      </c>
      <c r="CJ9" s="93" t="s">
        <v>245</v>
      </c>
      <c r="CK9" s="93" t="s">
        <v>245</v>
      </c>
      <c r="CL9" s="93" t="s">
        <v>245</v>
      </c>
    </row>
    <row r="10" spans="1:90" x14ac:dyDescent="0.25">
      <c r="A10" s="149" t="str">
        <f>IF(  UPPER(LEFT( tabSuperdettagli[[#This Row],[nostro perimetro]],1) ) = "S",  "sì",  "no"   )</f>
        <v>no</v>
      </c>
      <c r="B10" s="149" t="e">
        <f>tabSuperdettagli[[#This Row],[anno]]*1</f>
        <v>#VALUE!</v>
      </c>
      <c r="D10" s="149" t="str">
        <f>LEFT(tabSuperdettagli[[#This Row],[WBS Element]], 10)</f>
        <v>Da cancell</v>
      </c>
      <c r="E10" s="149" t="str">
        <f>LEFT(tabSuperdettagli[[#This Row],[WBS Element]], 1)</f>
        <v>D</v>
      </c>
      <c r="F10" s="149" t="str">
        <f>LOWER(TRIM( tabSuperdettagli[[#This Row],[Distinzione produttive indirette vs improduttive]] ))</f>
        <v>da cancellare</v>
      </c>
      <c r="G10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10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10" s="149" t="str">
        <f>IF(  TRIM(tabSuperdettagli[[#This Row],[RAGGR X BUSINESS 4]])&gt; "", TRIM(tabSuperdettagli[[#This Row],[RAGGR X BUSINESS 4]]), TRIM(tabSuperdettagli[[#This Row],[RAGGR X BUSINESS ]] ) )</f>
        <v>Da cancellare</v>
      </c>
      <c r="J10" s="149" t="str">
        <f>tabSuperdettagli[[#This Row],[tot]]</f>
        <v>Da cancellare</v>
      </c>
      <c r="K10" s="149" t="str">
        <f>tabSuperdettagli[[#This Row],[gen]]</f>
        <v>Da cancellare</v>
      </c>
      <c r="W10" s="149" t="str">
        <f>tabSuperdettagli[[#This Row],[tipo Risorsa]]</f>
        <v>Da cancellare</v>
      </c>
      <c r="X10" s="149" t="str">
        <f>tabSuperdettagli[[#This Row],[Resp 1°liv]]&amp;""</f>
        <v>Da cancellare</v>
      </c>
      <c r="Y10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10" s="149" t="str">
        <f>tabSuperdettagli[[#This Row],[Project Description]]&amp;""</f>
        <v>Da cancellare</v>
      </c>
      <c r="AA10" s="149" t="str">
        <f>tabSuperdettagli[[#This Row],[descrizione WBE]]</f>
        <v>Da cancellare</v>
      </c>
      <c r="AB10" s="149"/>
      <c r="AC10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10" s="149" t="str">
        <f>LEFT(tabSuperdettagli[[#This Row],[WBS Element]], 18 )</f>
        <v>Da cancellare</v>
      </c>
      <c r="AE10" s="93" t="s">
        <v>245</v>
      </c>
      <c r="AF10" s="93" t="s">
        <v>245</v>
      </c>
      <c r="AG10" s="93" t="s">
        <v>245</v>
      </c>
      <c r="AH10" s="93" t="s">
        <v>245</v>
      </c>
      <c r="AI10" s="93" t="s">
        <v>245</v>
      </c>
      <c r="AJ10" s="93" t="s">
        <v>245</v>
      </c>
      <c r="AK10" s="93" t="s">
        <v>245</v>
      </c>
      <c r="AL10" s="93" t="s">
        <v>245</v>
      </c>
      <c r="AM10" s="93" t="s">
        <v>245</v>
      </c>
      <c r="AN10" s="93" t="s">
        <v>245</v>
      </c>
      <c r="AO10" s="93" t="s">
        <v>245</v>
      </c>
      <c r="AP10" s="93" t="s">
        <v>245</v>
      </c>
      <c r="AQ10" s="93" t="s">
        <v>245</v>
      </c>
      <c r="AR10" s="93" t="s">
        <v>245</v>
      </c>
      <c r="AS10" s="93" t="s">
        <v>245</v>
      </c>
      <c r="AT10" s="93" t="s">
        <v>245</v>
      </c>
      <c r="AU10" s="93" t="s">
        <v>245</v>
      </c>
      <c r="AV10" s="93" t="s">
        <v>245</v>
      </c>
      <c r="AW10" s="93" t="s">
        <v>245</v>
      </c>
      <c r="AX10" s="93" t="s">
        <v>245</v>
      </c>
      <c r="AY10" s="93" t="s">
        <v>245</v>
      </c>
      <c r="AZ10" s="93" t="s">
        <v>245</v>
      </c>
      <c r="BA10" s="93" t="s">
        <v>245</v>
      </c>
      <c r="BB10" s="93" t="s">
        <v>245</v>
      </c>
      <c r="BC10" s="93" t="s">
        <v>245</v>
      </c>
      <c r="BD10" s="93" t="s">
        <v>245</v>
      </c>
      <c r="BE10" s="93" t="s">
        <v>245</v>
      </c>
      <c r="BF10" s="93" t="s">
        <v>245</v>
      </c>
      <c r="BG10" s="93" t="s">
        <v>245</v>
      </c>
      <c r="BH10" s="93" t="s">
        <v>245</v>
      </c>
      <c r="BI10" s="93" t="s">
        <v>245</v>
      </c>
      <c r="BJ10" s="93" t="s">
        <v>245</v>
      </c>
      <c r="BK10" s="93" t="s">
        <v>245</v>
      </c>
      <c r="BL10" s="93" t="s">
        <v>245</v>
      </c>
      <c r="BM10" s="93" t="s">
        <v>245</v>
      </c>
      <c r="BN10" s="93" t="s">
        <v>245</v>
      </c>
      <c r="BO10" s="93" t="s">
        <v>245</v>
      </c>
      <c r="BP10" s="93" t="s">
        <v>245</v>
      </c>
      <c r="BQ10" s="93" t="s">
        <v>245</v>
      </c>
      <c r="BR10" s="93" t="s">
        <v>245</v>
      </c>
      <c r="BS10" s="93" t="s">
        <v>245</v>
      </c>
      <c r="BT10" s="93" t="s">
        <v>245</v>
      </c>
      <c r="BU10" s="93" t="s">
        <v>245</v>
      </c>
      <c r="BV10" s="93" t="s">
        <v>245</v>
      </c>
      <c r="BW10" s="93" t="s">
        <v>245</v>
      </c>
      <c r="BX10" s="93" t="s">
        <v>245</v>
      </c>
      <c r="BY10" s="93" t="s">
        <v>245</v>
      </c>
      <c r="BZ10" s="93" t="s">
        <v>245</v>
      </c>
      <c r="CA10" s="93" t="s">
        <v>245</v>
      </c>
      <c r="CB10" s="93" t="s">
        <v>245</v>
      </c>
      <c r="CC10" s="93" t="s">
        <v>245</v>
      </c>
      <c r="CD10" s="93" t="s">
        <v>245</v>
      </c>
      <c r="CE10" s="93" t="s">
        <v>245</v>
      </c>
      <c r="CF10" s="93" t="s">
        <v>245</v>
      </c>
      <c r="CG10" s="93" t="s">
        <v>245</v>
      </c>
      <c r="CH10" s="93" t="s">
        <v>245</v>
      </c>
      <c r="CI10" s="93" t="s">
        <v>245</v>
      </c>
      <c r="CJ10" s="93" t="s">
        <v>245</v>
      </c>
      <c r="CK10" s="93" t="s">
        <v>245</v>
      </c>
      <c r="CL10" s="93" t="s">
        <v>245</v>
      </c>
    </row>
    <row r="11" spans="1:90" x14ac:dyDescent="0.25">
      <c r="A11" s="149" t="str">
        <f>IF(  UPPER(LEFT( tabSuperdettagli[[#This Row],[nostro perimetro]],1) ) = "S",  "sì",  "no"   )</f>
        <v>no</v>
      </c>
      <c r="B11" s="149" t="e">
        <f>tabSuperdettagli[[#This Row],[anno]]*1</f>
        <v>#VALUE!</v>
      </c>
      <c r="D11" s="149" t="str">
        <f>LEFT(tabSuperdettagli[[#This Row],[WBS Element]], 10)</f>
        <v>Da cancell</v>
      </c>
      <c r="E11" s="149" t="str">
        <f>LEFT(tabSuperdettagli[[#This Row],[WBS Element]], 1)</f>
        <v>D</v>
      </c>
      <c r="F11" s="149" t="str">
        <f>LOWER(TRIM( tabSuperdettagli[[#This Row],[Distinzione produttive indirette vs improduttive]] ))</f>
        <v>da cancellare</v>
      </c>
      <c r="G11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11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11" s="149" t="str">
        <f>IF(  TRIM(tabSuperdettagli[[#This Row],[RAGGR X BUSINESS 4]])&gt; "", TRIM(tabSuperdettagli[[#This Row],[RAGGR X BUSINESS 4]]), TRIM(tabSuperdettagli[[#This Row],[RAGGR X BUSINESS ]] ) )</f>
        <v>Da cancellare</v>
      </c>
      <c r="J11" s="149" t="str">
        <f>tabSuperdettagli[[#This Row],[tot]]</f>
        <v>Da cancellare</v>
      </c>
      <c r="K11" s="149" t="str">
        <f>tabSuperdettagli[[#This Row],[gen]]</f>
        <v>Da cancellare</v>
      </c>
      <c r="W11" s="149" t="str">
        <f>tabSuperdettagli[[#This Row],[tipo Risorsa]]</f>
        <v>Da cancellare</v>
      </c>
      <c r="X11" s="149" t="str">
        <f>tabSuperdettagli[[#This Row],[Resp 1°liv]]&amp;""</f>
        <v>Da cancellare</v>
      </c>
      <c r="Y11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11" s="149" t="str">
        <f>tabSuperdettagli[[#This Row],[Project Description]]&amp;""</f>
        <v>Da cancellare</v>
      </c>
      <c r="AA11" s="149" t="str">
        <f>tabSuperdettagli[[#This Row],[descrizione WBE]]</f>
        <v>Da cancellare</v>
      </c>
      <c r="AB11" s="149"/>
      <c r="AC11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11" s="149" t="str">
        <f>LEFT(tabSuperdettagli[[#This Row],[WBS Element]], 18 )</f>
        <v>Da cancellare</v>
      </c>
      <c r="AE11" s="93" t="s">
        <v>245</v>
      </c>
      <c r="AF11" s="93" t="s">
        <v>245</v>
      </c>
      <c r="AG11" s="93" t="s">
        <v>245</v>
      </c>
      <c r="AH11" s="93" t="s">
        <v>245</v>
      </c>
      <c r="AI11" s="93" t="s">
        <v>245</v>
      </c>
      <c r="AJ11" s="93" t="s">
        <v>245</v>
      </c>
      <c r="AK11" s="93" t="s">
        <v>245</v>
      </c>
      <c r="AL11" s="93" t="s">
        <v>245</v>
      </c>
      <c r="AM11" s="93" t="s">
        <v>245</v>
      </c>
      <c r="AN11" s="93" t="s">
        <v>245</v>
      </c>
      <c r="AO11" s="93" t="s">
        <v>245</v>
      </c>
      <c r="AP11" s="93" t="s">
        <v>245</v>
      </c>
      <c r="AQ11" s="93" t="s">
        <v>245</v>
      </c>
      <c r="AR11" s="93" t="s">
        <v>245</v>
      </c>
      <c r="AS11" s="93" t="s">
        <v>245</v>
      </c>
      <c r="AT11" s="93" t="s">
        <v>245</v>
      </c>
      <c r="AU11" s="93" t="s">
        <v>245</v>
      </c>
      <c r="AV11" s="93" t="s">
        <v>245</v>
      </c>
      <c r="AW11" s="93" t="s">
        <v>245</v>
      </c>
      <c r="AX11" s="93" t="s">
        <v>245</v>
      </c>
      <c r="AY11" s="93" t="s">
        <v>245</v>
      </c>
      <c r="AZ11" s="93" t="s">
        <v>245</v>
      </c>
      <c r="BA11" s="93" t="s">
        <v>245</v>
      </c>
      <c r="BB11" s="93" t="s">
        <v>245</v>
      </c>
      <c r="BC11" s="93" t="s">
        <v>245</v>
      </c>
      <c r="BD11" s="93" t="s">
        <v>245</v>
      </c>
      <c r="BE11" s="93" t="s">
        <v>245</v>
      </c>
      <c r="BF11" s="93" t="s">
        <v>245</v>
      </c>
      <c r="BG11" s="93" t="s">
        <v>245</v>
      </c>
      <c r="BH11" s="93" t="s">
        <v>245</v>
      </c>
      <c r="BI11" s="93" t="s">
        <v>245</v>
      </c>
      <c r="BJ11" s="93" t="s">
        <v>245</v>
      </c>
      <c r="BK11" s="93" t="s">
        <v>245</v>
      </c>
      <c r="BL11" s="93" t="s">
        <v>245</v>
      </c>
      <c r="BM11" s="93" t="s">
        <v>245</v>
      </c>
      <c r="BN11" s="93" t="s">
        <v>245</v>
      </c>
      <c r="BO11" s="93" t="s">
        <v>245</v>
      </c>
      <c r="BP11" s="93" t="s">
        <v>245</v>
      </c>
      <c r="BQ11" s="93" t="s">
        <v>245</v>
      </c>
      <c r="BR11" s="93" t="s">
        <v>245</v>
      </c>
      <c r="BS11" s="93" t="s">
        <v>245</v>
      </c>
      <c r="BT11" s="93" t="s">
        <v>245</v>
      </c>
      <c r="BU11" s="93" t="s">
        <v>245</v>
      </c>
      <c r="BV11" s="93" t="s">
        <v>245</v>
      </c>
      <c r="BW11" s="93" t="s">
        <v>245</v>
      </c>
      <c r="BX11" s="93" t="s">
        <v>245</v>
      </c>
      <c r="BY11" s="93" t="s">
        <v>245</v>
      </c>
      <c r="BZ11" s="93" t="s">
        <v>245</v>
      </c>
      <c r="CA11" s="93" t="s">
        <v>245</v>
      </c>
      <c r="CB11" s="93" t="s">
        <v>245</v>
      </c>
      <c r="CC11" s="93" t="s">
        <v>245</v>
      </c>
      <c r="CD11" s="93" t="s">
        <v>245</v>
      </c>
      <c r="CE11" s="93" t="s">
        <v>245</v>
      </c>
      <c r="CF11" s="93" t="s">
        <v>245</v>
      </c>
      <c r="CG11" s="93" t="s">
        <v>245</v>
      </c>
      <c r="CH11" s="93" t="s">
        <v>245</v>
      </c>
      <c r="CI11" s="93" t="s">
        <v>245</v>
      </c>
      <c r="CJ11" s="93" t="s">
        <v>245</v>
      </c>
      <c r="CK11" s="93" t="s">
        <v>245</v>
      </c>
      <c r="CL11" s="93" t="s">
        <v>245</v>
      </c>
    </row>
    <row r="12" spans="1:90" x14ac:dyDescent="0.25">
      <c r="A12" s="149" t="str">
        <f>IF(  UPPER(LEFT( tabSuperdettagli[[#This Row],[nostro perimetro]],1) ) = "S",  "sì",  "no"   )</f>
        <v>no</v>
      </c>
      <c r="B12" s="149" t="e">
        <f>tabSuperdettagli[[#This Row],[anno]]*1</f>
        <v>#VALUE!</v>
      </c>
      <c r="D12" s="149" t="str">
        <f>LEFT(tabSuperdettagli[[#This Row],[WBS Element]], 10)</f>
        <v>Da cancell</v>
      </c>
      <c r="E12" s="149" t="str">
        <f>LEFT(tabSuperdettagli[[#This Row],[WBS Element]], 1)</f>
        <v>D</v>
      </c>
      <c r="F12" s="149" t="str">
        <f>LOWER(TRIM( tabSuperdettagli[[#This Row],[Distinzione produttive indirette vs improduttive]] ))</f>
        <v>da cancellare</v>
      </c>
      <c r="G12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12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12" s="149" t="str">
        <f>IF(  TRIM(tabSuperdettagli[[#This Row],[RAGGR X BUSINESS 4]])&gt; "", TRIM(tabSuperdettagli[[#This Row],[RAGGR X BUSINESS 4]]), TRIM(tabSuperdettagli[[#This Row],[RAGGR X BUSINESS ]] ) )</f>
        <v>Da cancellare</v>
      </c>
      <c r="J12" s="149" t="str">
        <f>tabSuperdettagli[[#This Row],[tot]]</f>
        <v>Da cancellare</v>
      </c>
      <c r="K12" s="149" t="str">
        <f>tabSuperdettagli[[#This Row],[gen]]</f>
        <v>Da cancellare</v>
      </c>
      <c r="W12" s="149" t="str">
        <f>tabSuperdettagli[[#This Row],[tipo Risorsa]]</f>
        <v>Da cancellare</v>
      </c>
      <c r="X12" s="149" t="str">
        <f>tabSuperdettagli[[#This Row],[Resp 1°liv]]&amp;""</f>
        <v>Da cancellare</v>
      </c>
      <c r="Y12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12" s="149" t="str">
        <f>tabSuperdettagli[[#This Row],[Project Description]]&amp;""</f>
        <v>Da cancellare</v>
      </c>
      <c r="AA12" s="149" t="str">
        <f>tabSuperdettagli[[#This Row],[descrizione WBE]]</f>
        <v>Da cancellare</v>
      </c>
      <c r="AB12" s="149"/>
      <c r="AC12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12" s="149" t="str">
        <f>LEFT(tabSuperdettagli[[#This Row],[WBS Element]], 18 )</f>
        <v>Da cancellare</v>
      </c>
      <c r="AE12" s="93" t="s">
        <v>245</v>
      </c>
      <c r="AF12" s="93" t="s">
        <v>245</v>
      </c>
      <c r="AG12" s="93" t="s">
        <v>245</v>
      </c>
      <c r="AH12" s="93" t="s">
        <v>245</v>
      </c>
      <c r="AI12" s="93" t="s">
        <v>245</v>
      </c>
      <c r="AJ12" s="93" t="s">
        <v>245</v>
      </c>
      <c r="AK12" s="93" t="s">
        <v>245</v>
      </c>
      <c r="AL12" s="93" t="s">
        <v>245</v>
      </c>
      <c r="AM12" s="93" t="s">
        <v>245</v>
      </c>
      <c r="AN12" s="93" t="s">
        <v>245</v>
      </c>
      <c r="AO12" s="93" t="s">
        <v>245</v>
      </c>
      <c r="AP12" s="93" t="s">
        <v>245</v>
      </c>
      <c r="AQ12" s="93" t="s">
        <v>245</v>
      </c>
      <c r="AR12" s="93" t="s">
        <v>245</v>
      </c>
      <c r="AS12" s="93" t="s">
        <v>245</v>
      </c>
      <c r="AT12" s="93" t="s">
        <v>245</v>
      </c>
      <c r="AU12" s="93" t="s">
        <v>245</v>
      </c>
      <c r="AV12" s="93" t="s">
        <v>245</v>
      </c>
      <c r="AW12" s="93" t="s">
        <v>245</v>
      </c>
      <c r="AX12" s="93" t="s">
        <v>245</v>
      </c>
      <c r="AY12" s="93" t="s">
        <v>245</v>
      </c>
      <c r="AZ12" s="93" t="s">
        <v>245</v>
      </c>
      <c r="BA12" s="93" t="s">
        <v>245</v>
      </c>
      <c r="BB12" s="93" t="s">
        <v>245</v>
      </c>
      <c r="BC12" s="93" t="s">
        <v>245</v>
      </c>
      <c r="BD12" s="93" t="s">
        <v>245</v>
      </c>
      <c r="BE12" s="93" t="s">
        <v>245</v>
      </c>
      <c r="BF12" s="93" t="s">
        <v>245</v>
      </c>
      <c r="BG12" s="93" t="s">
        <v>245</v>
      </c>
      <c r="BH12" s="93" t="s">
        <v>245</v>
      </c>
      <c r="BI12" s="93" t="s">
        <v>245</v>
      </c>
      <c r="BJ12" s="93" t="s">
        <v>245</v>
      </c>
      <c r="BK12" s="93" t="s">
        <v>245</v>
      </c>
      <c r="BL12" s="93" t="s">
        <v>245</v>
      </c>
      <c r="BM12" s="93" t="s">
        <v>245</v>
      </c>
      <c r="BN12" s="93" t="s">
        <v>245</v>
      </c>
      <c r="BO12" s="93" t="s">
        <v>245</v>
      </c>
      <c r="BP12" s="93" t="s">
        <v>245</v>
      </c>
      <c r="BQ12" s="93" t="s">
        <v>245</v>
      </c>
      <c r="BR12" s="93" t="s">
        <v>245</v>
      </c>
      <c r="BS12" s="93" t="s">
        <v>245</v>
      </c>
      <c r="BT12" s="93" t="s">
        <v>245</v>
      </c>
      <c r="BU12" s="93" t="s">
        <v>245</v>
      </c>
      <c r="BV12" s="93" t="s">
        <v>245</v>
      </c>
      <c r="BW12" s="93" t="s">
        <v>245</v>
      </c>
      <c r="BX12" s="93" t="s">
        <v>245</v>
      </c>
      <c r="BY12" s="93" t="s">
        <v>245</v>
      </c>
      <c r="BZ12" s="93" t="s">
        <v>245</v>
      </c>
      <c r="CA12" s="93" t="s">
        <v>245</v>
      </c>
      <c r="CB12" s="93" t="s">
        <v>245</v>
      </c>
      <c r="CC12" s="93" t="s">
        <v>245</v>
      </c>
      <c r="CD12" s="93" t="s">
        <v>245</v>
      </c>
      <c r="CE12" s="93" t="s">
        <v>245</v>
      </c>
      <c r="CF12" s="93" t="s">
        <v>245</v>
      </c>
      <c r="CG12" s="93" t="s">
        <v>245</v>
      </c>
      <c r="CH12" s="93" t="s">
        <v>245</v>
      </c>
      <c r="CI12" s="93" t="s">
        <v>245</v>
      </c>
      <c r="CJ12" s="93" t="s">
        <v>245</v>
      </c>
      <c r="CK12" s="93" t="s">
        <v>245</v>
      </c>
      <c r="CL12" s="93" t="s">
        <v>245</v>
      </c>
    </row>
    <row r="13" spans="1:90" x14ac:dyDescent="0.25">
      <c r="A13" s="149" t="str">
        <f>IF(  UPPER(LEFT( tabSuperdettagli[[#This Row],[nostro perimetro]],1) ) = "S",  "sì",  "no"   )</f>
        <v>no</v>
      </c>
      <c r="B13" s="149" t="e">
        <f>tabSuperdettagli[[#This Row],[anno]]*1</f>
        <v>#VALUE!</v>
      </c>
      <c r="D13" s="149" t="str">
        <f>LEFT(tabSuperdettagli[[#This Row],[WBS Element]], 10)</f>
        <v>Da cancell</v>
      </c>
      <c r="E13" s="149" t="str">
        <f>LEFT(tabSuperdettagli[[#This Row],[WBS Element]], 1)</f>
        <v>D</v>
      </c>
      <c r="F13" s="149" t="str">
        <f>LOWER(TRIM( tabSuperdettagli[[#This Row],[Distinzione produttive indirette vs improduttive]] ))</f>
        <v>da cancellare</v>
      </c>
      <c r="G13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13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13" s="149" t="str">
        <f>IF(  TRIM(tabSuperdettagli[[#This Row],[RAGGR X BUSINESS 4]])&gt; "", TRIM(tabSuperdettagli[[#This Row],[RAGGR X BUSINESS 4]]), TRIM(tabSuperdettagli[[#This Row],[RAGGR X BUSINESS ]] ) )</f>
        <v>Da cancellare</v>
      </c>
      <c r="J13" s="149" t="str">
        <f>tabSuperdettagli[[#This Row],[tot]]</f>
        <v>Da cancellare</v>
      </c>
      <c r="K13" s="149" t="str">
        <f>tabSuperdettagli[[#This Row],[gen]]</f>
        <v>Da cancellare</v>
      </c>
      <c r="W13" s="149" t="str">
        <f>tabSuperdettagli[[#This Row],[tipo Risorsa]]</f>
        <v>Da cancellare</v>
      </c>
      <c r="X13" s="149" t="str">
        <f>tabSuperdettagli[[#This Row],[Resp 1°liv]]&amp;""</f>
        <v>Da cancellare</v>
      </c>
      <c r="Y13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13" s="149" t="str">
        <f>tabSuperdettagli[[#This Row],[Project Description]]&amp;""</f>
        <v>Da cancellare</v>
      </c>
      <c r="AA13" s="149" t="str">
        <f>tabSuperdettagli[[#This Row],[descrizione WBE]]</f>
        <v>Da cancellare</v>
      </c>
      <c r="AB13" s="149"/>
      <c r="AC13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13" s="149" t="str">
        <f>LEFT(tabSuperdettagli[[#This Row],[WBS Element]], 18 )</f>
        <v>Da cancellare</v>
      </c>
      <c r="AE13" s="93" t="s">
        <v>245</v>
      </c>
      <c r="AF13" s="93" t="s">
        <v>245</v>
      </c>
      <c r="AG13" s="93" t="s">
        <v>245</v>
      </c>
      <c r="AH13" s="93" t="s">
        <v>245</v>
      </c>
      <c r="AI13" s="93" t="s">
        <v>245</v>
      </c>
      <c r="AJ13" s="93" t="s">
        <v>245</v>
      </c>
      <c r="AK13" s="93" t="s">
        <v>245</v>
      </c>
      <c r="AL13" s="93" t="s">
        <v>245</v>
      </c>
      <c r="AM13" s="93" t="s">
        <v>245</v>
      </c>
      <c r="AN13" s="93" t="s">
        <v>245</v>
      </c>
      <c r="AO13" s="93" t="s">
        <v>245</v>
      </c>
      <c r="AP13" s="93" t="s">
        <v>245</v>
      </c>
      <c r="AQ13" s="93" t="s">
        <v>245</v>
      </c>
      <c r="AR13" s="93" t="s">
        <v>245</v>
      </c>
      <c r="AS13" s="93" t="s">
        <v>245</v>
      </c>
      <c r="AT13" s="93" t="s">
        <v>245</v>
      </c>
      <c r="AU13" s="93" t="s">
        <v>245</v>
      </c>
      <c r="AV13" s="93" t="s">
        <v>245</v>
      </c>
      <c r="AW13" s="93" t="s">
        <v>245</v>
      </c>
      <c r="AX13" s="93" t="s">
        <v>245</v>
      </c>
      <c r="AY13" s="93" t="s">
        <v>245</v>
      </c>
      <c r="AZ13" s="93" t="s">
        <v>245</v>
      </c>
      <c r="BA13" s="93" t="s">
        <v>245</v>
      </c>
      <c r="BB13" s="93" t="s">
        <v>245</v>
      </c>
      <c r="BC13" s="93" t="s">
        <v>245</v>
      </c>
      <c r="BD13" s="93" t="s">
        <v>245</v>
      </c>
      <c r="BE13" s="93" t="s">
        <v>245</v>
      </c>
      <c r="BF13" s="93" t="s">
        <v>245</v>
      </c>
      <c r="BG13" s="93" t="s">
        <v>245</v>
      </c>
      <c r="BH13" s="93" t="s">
        <v>245</v>
      </c>
      <c r="BI13" s="93" t="s">
        <v>245</v>
      </c>
      <c r="BJ13" s="93" t="s">
        <v>245</v>
      </c>
      <c r="BK13" s="93" t="s">
        <v>245</v>
      </c>
      <c r="BL13" s="93" t="s">
        <v>245</v>
      </c>
      <c r="BM13" s="93" t="s">
        <v>245</v>
      </c>
      <c r="BN13" s="93" t="s">
        <v>245</v>
      </c>
      <c r="BO13" s="93" t="s">
        <v>245</v>
      </c>
      <c r="BP13" s="93" t="s">
        <v>245</v>
      </c>
      <c r="BQ13" s="93" t="s">
        <v>245</v>
      </c>
      <c r="BR13" s="93" t="s">
        <v>245</v>
      </c>
      <c r="BS13" s="93" t="s">
        <v>245</v>
      </c>
      <c r="BT13" s="93" t="s">
        <v>245</v>
      </c>
      <c r="BU13" s="93" t="s">
        <v>245</v>
      </c>
      <c r="BV13" s="93" t="s">
        <v>245</v>
      </c>
      <c r="BW13" s="93" t="s">
        <v>245</v>
      </c>
      <c r="BX13" s="93" t="s">
        <v>245</v>
      </c>
      <c r="BY13" s="93" t="s">
        <v>245</v>
      </c>
      <c r="BZ13" s="93" t="s">
        <v>245</v>
      </c>
      <c r="CA13" s="93" t="s">
        <v>245</v>
      </c>
      <c r="CB13" s="93" t="s">
        <v>245</v>
      </c>
      <c r="CC13" s="93" t="s">
        <v>245</v>
      </c>
      <c r="CD13" s="93" t="s">
        <v>245</v>
      </c>
      <c r="CE13" s="93" t="s">
        <v>245</v>
      </c>
      <c r="CF13" s="93" t="s">
        <v>245</v>
      </c>
      <c r="CG13" s="93" t="s">
        <v>245</v>
      </c>
      <c r="CH13" s="93" t="s">
        <v>245</v>
      </c>
      <c r="CI13" s="93" t="s">
        <v>245</v>
      </c>
      <c r="CJ13" s="93" t="s">
        <v>245</v>
      </c>
      <c r="CK13" s="93" t="s">
        <v>245</v>
      </c>
      <c r="CL13" s="93" t="s">
        <v>245</v>
      </c>
    </row>
    <row r="14" spans="1:90" x14ac:dyDescent="0.25">
      <c r="A14" s="149" t="str">
        <f>IF(  UPPER(LEFT( tabSuperdettagli[[#This Row],[nostro perimetro]],1) ) = "S",  "sì",  "no"   )</f>
        <v>no</v>
      </c>
      <c r="B14" s="149" t="e">
        <f>tabSuperdettagli[[#This Row],[anno]]*1</f>
        <v>#VALUE!</v>
      </c>
      <c r="D14" s="149" t="str">
        <f>LEFT(tabSuperdettagli[[#This Row],[WBS Element]], 10)</f>
        <v>Da cancell</v>
      </c>
      <c r="E14" s="149" t="str">
        <f>LEFT(tabSuperdettagli[[#This Row],[WBS Element]], 1)</f>
        <v>D</v>
      </c>
      <c r="F14" s="149" t="str">
        <f>LOWER(TRIM( tabSuperdettagli[[#This Row],[Distinzione produttive indirette vs improduttive]] ))</f>
        <v>da cancellare</v>
      </c>
      <c r="G14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14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14" s="149" t="str">
        <f>IF(  TRIM(tabSuperdettagli[[#This Row],[RAGGR X BUSINESS 4]])&gt; "", TRIM(tabSuperdettagli[[#This Row],[RAGGR X BUSINESS 4]]), TRIM(tabSuperdettagli[[#This Row],[RAGGR X BUSINESS ]] ) )</f>
        <v>Da cancellare</v>
      </c>
      <c r="J14" s="149" t="str">
        <f>tabSuperdettagli[[#This Row],[tot]]</f>
        <v>Da cancellare</v>
      </c>
      <c r="K14" s="149" t="str">
        <f>tabSuperdettagli[[#This Row],[gen]]</f>
        <v>Da cancellare</v>
      </c>
      <c r="W14" s="149" t="str">
        <f>tabSuperdettagli[[#This Row],[tipo Risorsa]]</f>
        <v>Da cancellare</v>
      </c>
      <c r="X14" s="149" t="str">
        <f>tabSuperdettagli[[#This Row],[Resp 1°liv]]&amp;""</f>
        <v>Da cancellare</v>
      </c>
      <c r="Y14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14" s="149" t="str">
        <f>tabSuperdettagli[[#This Row],[Project Description]]&amp;""</f>
        <v>Da cancellare</v>
      </c>
      <c r="AA14" s="149" t="str">
        <f>tabSuperdettagli[[#This Row],[descrizione WBE]]</f>
        <v>Da cancellare</v>
      </c>
      <c r="AB14" s="149"/>
      <c r="AC14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14" s="149" t="str">
        <f>LEFT(tabSuperdettagli[[#This Row],[WBS Element]], 18 )</f>
        <v>Da cancellare</v>
      </c>
      <c r="AE14" s="93" t="s">
        <v>245</v>
      </c>
      <c r="AF14" s="93" t="s">
        <v>245</v>
      </c>
      <c r="AG14" s="93" t="s">
        <v>245</v>
      </c>
      <c r="AH14" s="93" t="s">
        <v>245</v>
      </c>
      <c r="AI14" s="93" t="s">
        <v>245</v>
      </c>
      <c r="AJ14" s="93" t="s">
        <v>245</v>
      </c>
      <c r="AK14" s="93" t="s">
        <v>245</v>
      </c>
      <c r="AL14" s="93" t="s">
        <v>245</v>
      </c>
      <c r="AM14" s="93" t="s">
        <v>245</v>
      </c>
      <c r="AN14" s="93" t="s">
        <v>245</v>
      </c>
      <c r="AO14" s="93" t="s">
        <v>245</v>
      </c>
      <c r="AP14" s="93" t="s">
        <v>245</v>
      </c>
      <c r="AQ14" s="93" t="s">
        <v>245</v>
      </c>
      <c r="AR14" s="93" t="s">
        <v>245</v>
      </c>
      <c r="AS14" s="93" t="s">
        <v>245</v>
      </c>
      <c r="AT14" s="93" t="s">
        <v>245</v>
      </c>
      <c r="AU14" s="93" t="s">
        <v>245</v>
      </c>
      <c r="AV14" s="93" t="s">
        <v>245</v>
      </c>
      <c r="AW14" s="93" t="s">
        <v>245</v>
      </c>
      <c r="AX14" s="93" t="s">
        <v>245</v>
      </c>
      <c r="AY14" s="93" t="s">
        <v>245</v>
      </c>
      <c r="AZ14" s="93" t="s">
        <v>245</v>
      </c>
      <c r="BA14" s="93" t="s">
        <v>245</v>
      </c>
      <c r="BB14" s="93" t="s">
        <v>245</v>
      </c>
      <c r="BC14" s="93" t="s">
        <v>245</v>
      </c>
      <c r="BD14" s="93" t="s">
        <v>245</v>
      </c>
      <c r="BE14" s="93" t="s">
        <v>245</v>
      </c>
      <c r="BF14" s="93" t="s">
        <v>245</v>
      </c>
      <c r="BG14" s="93" t="s">
        <v>245</v>
      </c>
      <c r="BH14" s="93" t="s">
        <v>245</v>
      </c>
      <c r="BI14" s="93" t="s">
        <v>245</v>
      </c>
      <c r="BJ14" s="93" t="s">
        <v>245</v>
      </c>
      <c r="BK14" s="93" t="s">
        <v>245</v>
      </c>
      <c r="BL14" s="93" t="s">
        <v>245</v>
      </c>
      <c r="BM14" s="93" t="s">
        <v>245</v>
      </c>
      <c r="BN14" s="93" t="s">
        <v>245</v>
      </c>
      <c r="BO14" s="93" t="s">
        <v>245</v>
      </c>
      <c r="BP14" s="93" t="s">
        <v>245</v>
      </c>
      <c r="BQ14" s="93" t="s">
        <v>245</v>
      </c>
      <c r="BR14" s="93" t="s">
        <v>245</v>
      </c>
      <c r="BS14" s="93" t="s">
        <v>245</v>
      </c>
      <c r="BT14" s="93" t="s">
        <v>245</v>
      </c>
      <c r="BU14" s="93" t="s">
        <v>245</v>
      </c>
      <c r="BV14" s="93" t="s">
        <v>245</v>
      </c>
      <c r="BW14" s="93" t="s">
        <v>245</v>
      </c>
      <c r="BX14" s="93" t="s">
        <v>245</v>
      </c>
      <c r="BY14" s="93" t="s">
        <v>245</v>
      </c>
      <c r="BZ14" s="93" t="s">
        <v>245</v>
      </c>
      <c r="CA14" s="93" t="s">
        <v>245</v>
      </c>
      <c r="CB14" s="93" t="s">
        <v>245</v>
      </c>
      <c r="CC14" s="93" t="s">
        <v>245</v>
      </c>
      <c r="CD14" s="93" t="s">
        <v>245</v>
      </c>
      <c r="CE14" s="93" t="s">
        <v>245</v>
      </c>
      <c r="CF14" s="93" t="s">
        <v>245</v>
      </c>
      <c r="CG14" s="93" t="s">
        <v>245</v>
      </c>
      <c r="CH14" s="93" t="s">
        <v>245</v>
      </c>
      <c r="CI14" s="93" t="s">
        <v>245</v>
      </c>
      <c r="CJ14" s="93" t="s">
        <v>245</v>
      </c>
      <c r="CK14" s="93" t="s">
        <v>245</v>
      </c>
      <c r="CL14" s="93" t="s">
        <v>245</v>
      </c>
    </row>
    <row r="15" spans="1:90" x14ac:dyDescent="0.25">
      <c r="A15" s="149" t="str">
        <f>IF(  UPPER(LEFT( tabSuperdettagli[[#This Row],[nostro perimetro]],1) ) = "S",  "sì",  "no"   )</f>
        <v>no</v>
      </c>
      <c r="B15" s="149" t="e">
        <f>tabSuperdettagli[[#This Row],[anno]]*1</f>
        <v>#VALUE!</v>
      </c>
      <c r="D15" s="149" t="str">
        <f>LEFT(tabSuperdettagli[[#This Row],[WBS Element]], 10)</f>
        <v>Da cancell</v>
      </c>
      <c r="E15" s="149" t="str">
        <f>LEFT(tabSuperdettagli[[#This Row],[WBS Element]], 1)</f>
        <v>D</v>
      </c>
      <c r="F15" s="149" t="str">
        <f>LOWER(TRIM( tabSuperdettagli[[#This Row],[Distinzione produttive indirette vs improduttive]] ))</f>
        <v>da cancellare</v>
      </c>
      <c r="G15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15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15" s="149" t="str">
        <f>IF(  TRIM(tabSuperdettagli[[#This Row],[RAGGR X BUSINESS 4]])&gt; "", TRIM(tabSuperdettagli[[#This Row],[RAGGR X BUSINESS 4]]), TRIM(tabSuperdettagli[[#This Row],[RAGGR X BUSINESS ]] ) )</f>
        <v>Da cancellare</v>
      </c>
      <c r="J15" s="149" t="str">
        <f>tabSuperdettagli[[#This Row],[tot]]</f>
        <v>Da cancellare</v>
      </c>
      <c r="K15" s="149" t="str">
        <f>tabSuperdettagli[[#This Row],[gen]]</f>
        <v>Da cancellare</v>
      </c>
      <c r="W15" s="149" t="str">
        <f>tabSuperdettagli[[#This Row],[tipo Risorsa]]</f>
        <v>Da cancellare</v>
      </c>
      <c r="X15" s="149" t="str">
        <f>tabSuperdettagli[[#This Row],[Resp 1°liv]]&amp;""</f>
        <v>Da cancellare</v>
      </c>
      <c r="Y15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15" s="149" t="str">
        <f>tabSuperdettagli[[#This Row],[Project Description]]&amp;""</f>
        <v>Da cancellare</v>
      </c>
      <c r="AA15" s="149" t="str">
        <f>tabSuperdettagli[[#This Row],[descrizione WBE]]</f>
        <v>Da cancellare</v>
      </c>
      <c r="AB15" s="149"/>
      <c r="AC15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15" s="149" t="str">
        <f>LEFT(tabSuperdettagli[[#This Row],[WBS Element]], 18 )</f>
        <v>Da cancellare</v>
      </c>
      <c r="AE15" s="93" t="s">
        <v>245</v>
      </c>
      <c r="AF15" s="93" t="s">
        <v>245</v>
      </c>
      <c r="AG15" s="93" t="s">
        <v>245</v>
      </c>
      <c r="AH15" s="93" t="s">
        <v>245</v>
      </c>
      <c r="AI15" s="93" t="s">
        <v>245</v>
      </c>
      <c r="AJ15" s="93" t="s">
        <v>245</v>
      </c>
      <c r="AK15" s="93" t="s">
        <v>245</v>
      </c>
      <c r="AL15" s="93" t="s">
        <v>245</v>
      </c>
      <c r="AM15" s="93" t="s">
        <v>245</v>
      </c>
      <c r="AN15" s="93" t="s">
        <v>245</v>
      </c>
      <c r="AO15" s="93" t="s">
        <v>245</v>
      </c>
      <c r="AP15" s="93" t="s">
        <v>245</v>
      </c>
      <c r="AQ15" s="93" t="s">
        <v>245</v>
      </c>
      <c r="AR15" s="93" t="s">
        <v>245</v>
      </c>
      <c r="AS15" s="93" t="s">
        <v>245</v>
      </c>
      <c r="AT15" s="93" t="s">
        <v>245</v>
      </c>
      <c r="AU15" s="93" t="s">
        <v>245</v>
      </c>
      <c r="AV15" s="93" t="s">
        <v>245</v>
      </c>
      <c r="AW15" s="93" t="s">
        <v>245</v>
      </c>
      <c r="AX15" s="93" t="s">
        <v>245</v>
      </c>
      <c r="AY15" s="93" t="s">
        <v>245</v>
      </c>
      <c r="AZ15" s="93" t="s">
        <v>245</v>
      </c>
      <c r="BA15" s="93" t="s">
        <v>245</v>
      </c>
      <c r="BB15" s="93" t="s">
        <v>245</v>
      </c>
      <c r="BC15" s="93" t="s">
        <v>245</v>
      </c>
      <c r="BD15" s="93" t="s">
        <v>245</v>
      </c>
      <c r="BE15" s="93" t="s">
        <v>245</v>
      </c>
      <c r="BF15" s="93" t="s">
        <v>245</v>
      </c>
      <c r="BG15" s="93" t="s">
        <v>245</v>
      </c>
      <c r="BH15" s="93" t="s">
        <v>245</v>
      </c>
      <c r="BI15" s="93" t="s">
        <v>245</v>
      </c>
      <c r="BJ15" s="93" t="s">
        <v>245</v>
      </c>
      <c r="BK15" s="93" t="s">
        <v>245</v>
      </c>
      <c r="BL15" s="93" t="s">
        <v>245</v>
      </c>
      <c r="BM15" s="93" t="s">
        <v>245</v>
      </c>
      <c r="BN15" s="93" t="s">
        <v>245</v>
      </c>
      <c r="BO15" s="93" t="s">
        <v>245</v>
      </c>
      <c r="BP15" s="93" t="s">
        <v>245</v>
      </c>
      <c r="BQ15" s="93" t="s">
        <v>245</v>
      </c>
      <c r="BR15" s="93" t="s">
        <v>245</v>
      </c>
      <c r="BS15" s="93" t="s">
        <v>245</v>
      </c>
      <c r="BT15" s="93" t="s">
        <v>245</v>
      </c>
      <c r="BU15" s="93" t="s">
        <v>245</v>
      </c>
      <c r="BV15" s="93" t="s">
        <v>245</v>
      </c>
      <c r="BW15" s="93" t="s">
        <v>245</v>
      </c>
      <c r="BX15" s="93" t="s">
        <v>245</v>
      </c>
      <c r="BY15" s="93" t="s">
        <v>245</v>
      </c>
      <c r="BZ15" s="93" t="s">
        <v>245</v>
      </c>
      <c r="CA15" s="93" t="s">
        <v>245</v>
      </c>
      <c r="CB15" s="93" t="s">
        <v>245</v>
      </c>
      <c r="CC15" s="93" t="s">
        <v>245</v>
      </c>
      <c r="CD15" s="93" t="s">
        <v>245</v>
      </c>
      <c r="CE15" s="93" t="s">
        <v>245</v>
      </c>
      <c r="CF15" s="93" t="s">
        <v>245</v>
      </c>
      <c r="CG15" s="93" t="s">
        <v>245</v>
      </c>
      <c r="CH15" s="93" t="s">
        <v>245</v>
      </c>
      <c r="CI15" s="93" t="s">
        <v>245</v>
      </c>
      <c r="CJ15" s="93" t="s">
        <v>245</v>
      </c>
      <c r="CK15" s="93" t="s">
        <v>245</v>
      </c>
      <c r="CL15" s="93" t="s">
        <v>245</v>
      </c>
    </row>
    <row r="16" spans="1:90" x14ac:dyDescent="0.25">
      <c r="A16" s="149" t="str">
        <f>IF(  UPPER(LEFT( tabSuperdettagli[[#This Row],[nostro perimetro]],1) ) = "S",  "sì",  "no"   )</f>
        <v>no</v>
      </c>
      <c r="B16" s="149" t="e">
        <f>tabSuperdettagli[[#This Row],[anno]]*1</f>
        <v>#VALUE!</v>
      </c>
      <c r="D16" s="149" t="str">
        <f>LEFT(tabSuperdettagli[[#This Row],[WBS Element]], 10)</f>
        <v>Da cancell</v>
      </c>
      <c r="E16" s="149" t="str">
        <f>LEFT(tabSuperdettagli[[#This Row],[WBS Element]], 1)</f>
        <v>D</v>
      </c>
      <c r="F16" s="149" t="str">
        <f>LOWER(TRIM( tabSuperdettagli[[#This Row],[Distinzione produttive indirette vs improduttive]] ))</f>
        <v>da cancellare</v>
      </c>
      <c r="G16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16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16" s="149" t="str">
        <f>IF(  TRIM(tabSuperdettagli[[#This Row],[RAGGR X BUSINESS 4]])&gt; "", TRIM(tabSuperdettagli[[#This Row],[RAGGR X BUSINESS 4]]), TRIM(tabSuperdettagli[[#This Row],[RAGGR X BUSINESS ]] ) )</f>
        <v>Da cancellare</v>
      </c>
      <c r="J16" s="149" t="str">
        <f>tabSuperdettagli[[#This Row],[tot]]</f>
        <v>Da cancellare</v>
      </c>
      <c r="K16" s="149" t="str">
        <f>tabSuperdettagli[[#This Row],[gen]]</f>
        <v>Da cancellare</v>
      </c>
      <c r="W16" s="149" t="str">
        <f>tabSuperdettagli[[#This Row],[tipo Risorsa]]</f>
        <v>Da cancellare</v>
      </c>
      <c r="X16" s="149" t="str">
        <f>tabSuperdettagli[[#This Row],[Resp 1°liv]]&amp;""</f>
        <v>Da cancellare</v>
      </c>
      <c r="Y16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16" s="149" t="str">
        <f>tabSuperdettagli[[#This Row],[Project Description]]&amp;""</f>
        <v>Da cancellare</v>
      </c>
      <c r="AA16" s="149" t="str">
        <f>tabSuperdettagli[[#This Row],[descrizione WBE]]</f>
        <v>Da cancellare</v>
      </c>
      <c r="AB16" s="149"/>
      <c r="AC16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16" s="149" t="str">
        <f>LEFT(tabSuperdettagli[[#This Row],[WBS Element]], 18 )</f>
        <v>Da cancellare</v>
      </c>
      <c r="AE16" s="93" t="s">
        <v>245</v>
      </c>
      <c r="AF16" s="93" t="s">
        <v>245</v>
      </c>
      <c r="AG16" s="93" t="s">
        <v>245</v>
      </c>
      <c r="AH16" s="93" t="s">
        <v>245</v>
      </c>
      <c r="AI16" s="93" t="s">
        <v>245</v>
      </c>
      <c r="AJ16" s="93" t="s">
        <v>245</v>
      </c>
      <c r="AK16" s="93" t="s">
        <v>245</v>
      </c>
      <c r="AL16" s="93" t="s">
        <v>245</v>
      </c>
      <c r="AM16" s="93" t="s">
        <v>245</v>
      </c>
      <c r="AN16" s="93" t="s">
        <v>245</v>
      </c>
      <c r="AO16" s="93" t="s">
        <v>245</v>
      </c>
      <c r="AP16" s="93" t="s">
        <v>245</v>
      </c>
      <c r="AQ16" s="93" t="s">
        <v>245</v>
      </c>
      <c r="AR16" s="93" t="s">
        <v>245</v>
      </c>
      <c r="AS16" s="93" t="s">
        <v>245</v>
      </c>
      <c r="AT16" s="93" t="s">
        <v>245</v>
      </c>
      <c r="AU16" s="93" t="s">
        <v>245</v>
      </c>
      <c r="AV16" s="93" t="s">
        <v>245</v>
      </c>
      <c r="AW16" s="93" t="s">
        <v>245</v>
      </c>
      <c r="AX16" s="93" t="s">
        <v>245</v>
      </c>
      <c r="AY16" s="93" t="s">
        <v>245</v>
      </c>
      <c r="AZ16" s="93" t="s">
        <v>245</v>
      </c>
      <c r="BA16" s="93" t="s">
        <v>245</v>
      </c>
      <c r="BB16" s="93" t="s">
        <v>245</v>
      </c>
      <c r="BC16" s="93" t="s">
        <v>245</v>
      </c>
      <c r="BD16" s="93" t="s">
        <v>245</v>
      </c>
      <c r="BE16" s="93" t="s">
        <v>245</v>
      </c>
      <c r="BF16" s="93" t="s">
        <v>245</v>
      </c>
      <c r="BG16" s="93" t="s">
        <v>245</v>
      </c>
      <c r="BH16" s="93" t="s">
        <v>245</v>
      </c>
      <c r="BI16" s="93" t="s">
        <v>245</v>
      </c>
      <c r="BJ16" s="93" t="s">
        <v>245</v>
      </c>
      <c r="BK16" s="93" t="s">
        <v>245</v>
      </c>
      <c r="BL16" s="93" t="s">
        <v>245</v>
      </c>
      <c r="BM16" s="93" t="s">
        <v>245</v>
      </c>
      <c r="BN16" s="93" t="s">
        <v>245</v>
      </c>
      <c r="BO16" s="93" t="s">
        <v>245</v>
      </c>
      <c r="BP16" s="93" t="s">
        <v>245</v>
      </c>
      <c r="BQ16" s="93" t="s">
        <v>245</v>
      </c>
      <c r="BR16" s="93" t="s">
        <v>245</v>
      </c>
      <c r="BS16" s="93" t="s">
        <v>245</v>
      </c>
      <c r="BT16" s="93" t="s">
        <v>245</v>
      </c>
      <c r="BU16" s="93" t="s">
        <v>245</v>
      </c>
      <c r="BV16" s="93" t="s">
        <v>245</v>
      </c>
      <c r="BW16" s="93" t="s">
        <v>245</v>
      </c>
      <c r="BX16" s="93" t="s">
        <v>245</v>
      </c>
      <c r="BY16" s="93" t="s">
        <v>245</v>
      </c>
      <c r="BZ16" s="93" t="s">
        <v>245</v>
      </c>
      <c r="CA16" s="93" t="s">
        <v>245</v>
      </c>
      <c r="CB16" s="93" t="s">
        <v>245</v>
      </c>
      <c r="CC16" s="93" t="s">
        <v>245</v>
      </c>
      <c r="CD16" s="93" t="s">
        <v>245</v>
      </c>
      <c r="CE16" s="93" t="s">
        <v>245</v>
      </c>
      <c r="CF16" s="93" t="s">
        <v>245</v>
      </c>
      <c r="CG16" s="93" t="s">
        <v>245</v>
      </c>
      <c r="CH16" s="93" t="s">
        <v>245</v>
      </c>
      <c r="CI16" s="93" t="s">
        <v>245</v>
      </c>
      <c r="CJ16" s="93" t="s">
        <v>245</v>
      </c>
      <c r="CK16" s="93" t="s">
        <v>245</v>
      </c>
      <c r="CL16" s="93" t="s">
        <v>245</v>
      </c>
    </row>
    <row r="17" spans="1:90" x14ac:dyDescent="0.25">
      <c r="A17" s="149" t="str">
        <f>IF(  UPPER(LEFT( tabSuperdettagli[[#This Row],[nostro perimetro]],1) ) = "S",  "sì",  "no"   )</f>
        <v>no</v>
      </c>
      <c r="B17" s="149" t="e">
        <f>tabSuperdettagli[[#This Row],[anno]]*1</f>
        <v>#VALUE!</v>
      </c>
      <c r="D17" s="149" t="str">
        <f>LEFT(tabSuperdettagli[[#This Row],[WBS Element]], 10)</f>
        <v>Da cancell</v>
      </c>
      <c r="E17" s="149" t="str">
        <f>LEFT(tabSuperdettagli[[#This Row],[WBS Element]], 1)</f>
        <v>D</v>
      </c>
      <c r="F17" s="149" t="str">
        <f>LOWER(TRIM( tabSuperdettagli[[#This Row],[Distinzione produttive indirette vs improduttive]] ))</f>
        <v>da cancellare</v>
      </c>
      <c r="G17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17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17" s="149" t="str">
        <f>IF(  TRIM(tabSuperdettagli[[#This Row],[RAGGR X BUSINESS 4]])&gt; "", TRIM(tabSuperdettagli[[#This Row],[RAGGR X BUSINESS 4]]), TRIM(tabSuperdettagli[[#This Row],[RAGGR X BUSINESS ]] ) )</f>
        <v>Da cancellare</v>
      </c>
      <c r="J17" s="149" t="str">
        <f>tabSuperdettagli[[#This Row],[tot]]</f>
        <v>Da cancellare</v>
      </c>
      <c r="K17" s="149" t="str">
        <f>tabSuperdettagli[[#This Row],[gen]]</f>
        <v>Da cancellare</v>
      </c>
      <c r="W17" s="149" t="str">
        <f>tabSuperdettagli[[#This Row],[tipo Risorsa]]</f>
        <v>Da cancellare</v>
      </c>
      <c r="X17" s="149" t="str">
        <f>tabSuperdettagli[[#This Row],[Resp 1°liv]]&amp;""</f>
        <v>Da cancellare</v>
      </c>
      <c r="Y17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17" s="149" t="str">
        <f>tabSuperdettagli[[#This Row],[Project Description]]&amp;""</f>
        <v>Da cancellare</v>
      </c>
      <c r="AA17" s="149" t="str">
        <f>tabSuperdettagli[[#This Row],[descrizione WBE]]</f>
        <v>Da cancellare</v>
      </c>
      <c r="AB17" s="149"/>
      <c r="AC17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17" s="149" t="str">
        <f>LEFT(tabSuperdettagli[[#This Row],[WBS Element]], 18 )</f>
        <v>Da cancellare</v>
      </c>
      <c r="AE17" s="93" t="s">
        <v>245</v>
      </c>
      <c r="AF17" s="93" t="s">
        <v>245</v>
      </c>
      <c r="AG17" s="93" t="s">
        <v>245</v>
      </c>
      <c r="AH17" s="93" t="s">
        <v>245</v>
      </c>
      <c r="AI17" s="93" t="s">
        <v>245</v>
      </c>
      <c r="AJ17" s="93" t="s">
        <v>245</v>
      </c>
      <c r="AK17" s="93" t="s">
        <v>245</v>
      </c>
      <c r="AL17" s="93" t="s">
        <v>245</v>
      </c>
      <c r="AM17" s="93" t="s">
        <v>245</v>
      </c>
      <c r="AN17" s="93" t="s">
        <v>245</v>
      </c>
      <c r="AO17" s="93" t="s">
        <v>245</v>
      </c>
      <c r="AP17" s="93" t="s">
        <v>245</v>
      </c>
      <c r="AQ17" s="93" t="s">
        <v>245</v>
      </c>
      <c r="AR17" s="93" t="s">
        <v>245</v>
      </c>
      <c r="AS17" s="93" t="s">
        <v>245</v>
      </c>
      <c r="AT17" s="93" t="s">
        <v>245</v>
      </c>
      <c r="AU17" s="93" t="s">
        <v>245</v>
      </c>
      <c r="AV17" s="93" t="s">
        <v>245</v>
      </c>
      <c r="AW17" s="93" t="s">
        <v>245</v>
      </c>
      <c r="AX17" s="93" t="s">
        <v>245</v>
      </c>
      <c r="AY17" s="93" t="s">
        <v>245</v>
      </c>
      <c r="AZ17" s="93" t="s">
        <v>245</v>
      </c>
      <c r="BA17" s="93" t="s">
        <v>245</v>
      </c>
      <c r="BB17" s="93" t="s">
        <v>245</v>
      </c>
      <c r="BC17" s="93" t="s">
        <v>245</v>
      </c>
      <c r="BD17" s="93" t="s">
        <v>245</v>
      </c>
      <c r="BE17" s="93" t="s">
        <v>245</v>
      </c>
      <c r="BF17" s="93" t="s">
        <v>245</v>
      </c>
      <c r="BG17" s="93" t="s">
        <v>245</v>
      </c>
      <c r="BH17" s="93" t="s">
        <v>245</v>
      </c>
      <c r="BI17" s="93" t="s">
        <v>245</v>
      </c>
      <c r="BJ17" s="93" t="s">
        <v>245</v>
      </c>
      <c r="BK17" s="93" t="s">
        <v>245</v>
      </c>
      <c r="BL17" s="93" t="s">
        <v>245</v>
      </c>
      <c r="BM17" s="93" t="s">
        <v>245</v>
      </c>
      <c r="BN17" s="93" t="s">
        <v>245</v>
      </c>
      <c r="BO17" s="93" t="s">
        <v>245</v>
      </c>
      <c r="BP17" s="93" t="s">
        <v>245</v>
      </c>
      <c r="BQ17" s="93" t="s">
        <v>245</v>
      </c>
      <c r="BR17" s="93" t="s">
        <v>245</v>
      </c>
      <c r="BS17" s="93" t="s">
        <v>245</v>
      </c>
      <c r="BT17" s="93" t="s">
        <v>245</v>
      </c>
      <c r="BU17" s="93" t="s">
        <v>245</v>
      </c>
      <c r="BV17" s="93" t="s">
        <v>245</v>
      </c>
      <c r="BW17" s="93" t="s">
        <v>245</v>
      </c>
      <c r="BX17" s="93" t="s">
        <v>245</v>
      </c>
      <c r="BY17" s="93" t="s">
        <v>245</v>
      </c>
      <c r="BZ17" s="93" t="s">
        <v>245</v>
      </c>
      <c r="CA17" s="93" t="s">
        <v>245</v>
      </c>
      <c r="CB17" s="93" t="s">
        <v>245</v>
      </c>
      <c r="CC17" s="93" t="s">
        <v>245</v>
      </c>
      <c r="CD17" s="93" t="s">
        <v>245</v>
      </c>
      <c r="CE17" s="93" t="s">
        <v>245</v>
      </c>
      <c r="CF17" s="93" t="s">
        <v>245</v>
      </c>
      <c r="CG17" s="93" t="s">
        <v>245</v>
      </c>
      <c r="CH17" s="93" t="s">
        <v>245</v>
      </c>
      <c r="CI17" s="93" t="s">
        <v>245</v>
      </c>
      <c r="CJ17" s="93" t="s">
        <v>245</v>
      </c>
      <c r="CK17" s="93" t="s">
        <v>245</v>
      </c>
      <c r="CL17" s="93" t="s">
        <v>245</v>
      </c>
    </row>
    <row r="18" spans="1:90" x14ac:dyDescent="0.25">
      <c r="A18" s="149" t="str">
        <f>IF(  UPPER(LEFT( tabSuperdettagli[[#This Row],[nostro perimetro]],1) ) = "S",  "sì",  "no"   )</f>
        <v>no</v>
      </c>
      <c r="B18" s="149" t="e">
        <f>tabSuperdettagli[[#This Row],[anno]]*1</f>
        <v>#VALUE!</v>
      </c>
      <c r="D18" s="149" t="str">
        <f>LEFT(tabSuperdettagli[[#This Row],[WBS Element]], 10)</f>
        <v>Da cancell</v>
      </c>
      <c r="E18" s="149" t="str">
        <f>LEFT(tabSuperdettagli[[#This Row],[WBS Element]], 1)</f>
        <v>D</v>
      </c>
      <c r="F18" s="149" t="str">
        <f>LOWER(TRIM( tabSuperdettagli[[#This Row],[Distinzione produttive indirette vs improduttive]] ))</f>
        <v>da cancellare</v>
      </c>
      <c r="G18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18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18" s="149" t="str">
        <f>IF(  TRIM(tabSuperdettagli[[#This Row],[RAGGR X BUSINESS 4]])&gt; "", TRIM(tabSuperdettagli[[#This Row],[RAGGR X BUSINESS 4]]), TRIM(tabSuperdettagli[[#This Row],[RAGGR X BUSINESS ]] ) )</f>
        <v>Da cancellare</v>
      </c>
      <c r="J18" s="149" t="str">
        <f>tabSuperdettagli[[#This Row],[tot]]</f>
        <v>Da cancellare</v>
      </c>
      <c r="K18" s="149" t="str">
        <f>tabSuperdettagli[[#This Row],[gen]]</f>
        <v>Da cancellare</v>
      </c>
      <c r="W18" s="149" t="str">
        <f>tabSuperdettagli[[#This Row],[tipo Risorsa]]</f>
        <v>Da cancellare</v>
      </c>
      <c r="X18" s="149" t="str">
        <f>tabSuperdettagli[[#This Row],[Resp 1°liv]]&amp;""</f>
        <v>Da cancellare</v>
      </c>
      <c r="Y18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18" s="149" t="str">
        <f>tabSuperdettagli[[#This Row],[Project Description]]&amp;""</f>
        <v>Da cancellare</v>
      </c>
      <c r="AA18" s="149" t="str">
        <f>tabSuperdettagli[[#This Row],[descrizione WBE]]</f>
        <v>Da cancellare</v>
      </c>
      <c r="AB18" s="149"/>
      <c r="AC18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18" s="149" t="str">
        <f>LEFT(tabSuperdettagli[[#This Row],[WBS Element]], 18 )</f>
        <v>Da cancellare</v>
      </c>
      <c r="AE18" s="93" t="s">
        <v>245</v>
      </c>
      <c r="AF18" s="93" t="s">
        <v>245</v>
      </c>
      <c r="AG18" s="93" t="s">
        <v>245</v>
      </c>
      <c r="AH18" s="93" t="s">
        <v>245</v>
      </c>
      <c r="AI18" s="93" t="s">
        <v>245</v>
      </c>
      <c r="AJ18" s="93" t="s">
        <v>245</v>
      </c>
      <c r="AK18" s="93" t="s">
        <v>245</v>
      </c>
      <c r="AL18" s="93" t="s">
        <v>245</v>
      </c>
      <c r="AM18" s="93" t="s">
        <v>245</v>
      </c>
      <c r="AN18" s="93" t="s">
        <v>245</v>
      </c>
      <c r="AO18" s="93" t="s">
        <v>245</v>
      </c>
      <c r="AP18" s="93" t="s">
        <v>245</v>
      </c>
      <c r="AQ18" s="93" t="s">
        <v>245</v>
      </c>
      <c r="AR18" s="93" t="s">
        <v>245</v>
      </c>
      <c r="AS18" s="93" t="s">
        <v>245</v>
      </c>
      <c r="AT18" s="93" t="s">
        <v>245</v>
      </c>
      <c r="AU18" s="93" t="s">
        <v>245</v>
      </c>
      <c r="AV18" s="93" t="s">
        <v>245</v>
      </c>
      <c r="AW18" s="93" t="s">
        <v>245</v>
      </c>
      <c r="AX18" s="93" t="s">
        <v>245</v>
      </c>
      <c r="AY18" s="93" t="s">
        <v>245</v>
      </c>
      <c r="AZ18" s="93" t="s">
        <v>245</v>
      </c>
      <c r="BA18" s="93" t="s">
        <v>245</v>
      </c>
      <c r="BB18" s="93" t="s">
        <v>245</v>
      </c>
      <c r="BC18" s="93" t="s">
        <v>245</v>
      </c>
      <c r="BD18" s="93" t="s">
        <v>245</v>
      </c>
      <c r="BE18" s="93" t="s">
        <v>245</v>
      </c>
      <c r="BF18" s="93" t="s">
        <v>245</v>
      </c>
      <c r="BG18" s="93" t="s">
        <v>245</v>
      </c>
      <c r="BH18" s="93" t="s">
        <v>245</v>
      </c>
      <c r="BI18" s="93" t="s">
        <v>245</v>
      </c>
      <c r="BJ18" s="93" t="s">
        <v>245</v>
      </c>
      <c r="BK18" s="93" t="s">
        <v>245</v>
      </c>
      <c r="BL18" s="93" t="s">
        <v>245</v>
      </c>
      <c r="BM18" s="93" t="s">
        <v>245</v>
      </c>
      <c r="BN18" s="93" t="s">
        <v>245</v>
      </c>
      <c r="BO18" s="93" t="s">
        <v>245</v>
      </c>
      <c r="BP18" s="93" t="s">
        <v>245</v>
      </c>
      <c r="BQ18" s="93" t="s">
        <v>245</v>
      </c>
      <c r="BR18" s="93" t="s">
        <v>245</v>
      </c>
      <c r="BS18" s="93" t="s">
        <v>245</v>
      </c>
      <c r="BT18" s="93" t="s">
        <v>245</v>
      </c>
      <c r="BU18" s="93" t="s">
        <v>245</v>
      </c>
      <c r="BV18" s="93" t="s">
        <v>245</v>
      </c>
      <c r="BW18" s="93" t="s">
        <v>245</v>
      </c>
      <c r="BX18" s="93" t="s">
        <v>245</v>
      </c>
      <c r="BY18" s="93" t="s">
        <v>245</v>
      </c>
      <c r="BZ18" s="93" t="s">
        <v>245</v>
      </c>
      <c r="CA18" s="93" t="s">
        <v>245</v>
      </c>
      <c r="CB18" s="93" t="s">
        <v>245</v>
      </c>
      <c r="CC18" s="93" t="s">
        <v>245</v>
      </c>
      <c r="CD18" s="93" t="s">
        <v>245</v>
      </c>
      <c r="CE18" s="93" t="s">
        <v>245</v>
      </c>
      <c r="CF18" s="93" t="s">
        <v>245</v>
      </c>
      <c r="CG18" s="93" t="s">
        <v>245</v>
      </c>
      <c r="CH18" s="93" t="s">
        <v>245</v>
      </c>
      <c r="CI18" s="93" t="s">
        <v>245</v>
      </c>
      <c r="CJ18" s="93" t="s">
        <v>245</v>
      </c>
      <c r="CK18" s="93" t="s">
        <v>245</v>
      </c>
      <c r="CL18" s="93" t="s">
        <v>245</v>
      </c>
    </row>
    <row r="19" spans="1:90" x14ac:dyDescent="0.25">
      <c r="A19" s="149" t="str">
        <f>IF(  UPPER(LEFT( tabSuperdettagli[[#This Row],[nostro perimetro]],1) ) = "S",  "sì",  "no"   )</f>
        <v>no</v>
      </c>
      <c r="B19" s="149" t="e">
        <f>tabSuperdettagli[[#This Row],[anno]]*1</f>
        <v>#VALUE!</v>
      </c>
      <c r="D19" s="149" t="str">
        <f>LEFT(tabSuperdettagli[[#This Row],[WBS Element]], 10)</f>
        <v>Da cancell</v>
      </c>
      <c r="E19" s="149" t="str">
        <f>LEFT(tabSuperdettagli[[#This Row],[WBS Element]], 1)</f>
        <v>D</v>
      </c>
      <c r="F19" s="149" t="str">
        <f>LOWER(TRIM( tabSuperdettagli[[#This Row],[Distinzione produttive indirette vs improduttive]] ))</f>
        <v>da cancellare</v>
      </c>
      <c r="G19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19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19" s="149" t="str">
        <f>IF(  TRIM(tabSuperdettagli[[#This Row],[RAGGR X BUSINESS 4]])&gt; "", TRIM(tabSuperdettagli[[#This Row],[RAGGR X BUSINESS 4]]), TRIM(tabSuperdettagli[[#This Row],[RAGGR X BUSINESS ]] ) )</f>
        <v>Da cancellare</v>
      </c>
      <c r="J19" s="149" t="str">
        <f>tabSuperdettagli[[#This Row],[tot]]</f>
        <v>Da cancellare</v>
      </c>
      <c r="K19" s="149" t="str">
        <f>tabSuperdettagli[[#This Row],[gen]]</f>
        <v>Da cancellare</v>
      </c>
      <c r="W19" s="149" t="str">
        <f>tabSuperdettagli[[#This Row],[tipo Risorsa]]</f>
        <v>Da cancellare</v>
      </c>
      <c r="X19" s="149" t="str">
        <f>tabSuperdettagli[[#This Row],[Resp 1°liv]]&amp;""</f>
        <v>Da cancellare</v>
      </c>
      <c r="Y19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19" s="149" t="str">
        <f>tabSuperdettagli[[#This Row],[Project Description]]&amp;""</f>
        <v>Da cancellare</v>
      </c>
      <c r="AA19" s="149" t="str">
        <f>tabSuperdettagli[[#This Row],[descrizione WBE]]</f>
        <v>Da cancellare</v>
      </c>
      <c r="AB19" s="149"/>
      <c r="AC19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19" s="149" t="str">
        <f>LEFT(tabSuperdettagli[[#This Row],[WBS Element]], 18 )</f>
        <v>Da cancellare</v>
      </c>
      <c r="AE19" s="93" t="s">
        <v>245</v>
      </c>
      <c r="AF19" s="93" t="s">
        <v>245</v>
      </c>
      <c r="AG19" s="93" t="s">
        <v>245</v>
      </c>
      <c r="AH19" s="93" t="s">
        <v>245</v>
      </c>
      <c r="AI19" s="93" t="s">
        <v>245</v>
      </c>
      <c r="AJ19" s="93" t="s">
        <v>245</v>
      </c>
      <c r="AK19" s="93" t="s">
        <v>245</v>
      </c>
      <c r="AL19" s="93" t="s">
        <v>245</v>
      </c>
      <c r="AM19" s="93" t="s">
        <v>245</v>
      </c>
      <c r="AN19" s="93" t="s">
        <v>245</v>
      </c>
      <c r="AO19" s="93" t="s">
        <v>245</v>
      </c>
      <c r="AP19" s="93" t="s">
        <v>245</v>
      </c>
      <c r="AQ19" s="93" t="s">
        <v>245</v>
      </c>
      <c r="AR19" s="93" t="s">
        <v>245</v>
      </c>
      <c r="AS19" s="93" t="s">
        <v>245</v>
      </c>
      <c r="AT19" s="93" t="s">
        <v>245</v>
      </c>
      <c r="AU19" s="93" t="s">
        <v>245</v>
      </c>
      <c r="AV19" s="93" t="s">
        <v>245</v>
      </c>
      <c r="AW19" s="93" t="s">
        <v>245</v>
      </c>
      <c r="AX19" s="93" t="s">
        <v>245</v>
      </c>
      <c r="AY19" s="93" t="s">
        <v>245</v>
      </c>
      <c r="AZ19" s="93" t="s">
        <v>245</v>
      </c>
      <c r="BA19" s="93" t="s">
        <v>245</v>
      </c>
      <c r="BB19" s="93" t="s">
        <v>245</v>
      </c>
      <c r="BC19" s="93" t="s">
        <v>245</v>
      </c>
      <c r="BD19" s="93" t="s">
        <v>245</v>
      </c>
      <c r="BE19" s="93" t="s">
        <v>245</v>
      </c>
      <c r="BF19" s="93" t="s">
        <v>245</v>
      </c>
      <c r="BG19" s="93" t="s">
        <v>245</v>
      </c>
      <c r="BH19" s="93" t="s">
        <v>245</v>
      </c>
      <c r="BI19" s="93" t="s">
        <v>245</v>
      </c>
      <c r="BJ19" s="93" t="s">
        <v>245</v>
      </c>
      <c r="BK19" s="93" t="s">
        <v>245</v>
      </c>
      <c r="BL19" s="93" t="s">
        <v>245</v>
      </c>
      <c r="BM19" s="93" t="s">
        <v>245</v>
      </c>
      <c r="BN19" s="93" t="s">
        <v>245</v>
      </c>
      <c r="BO19" s="93" t="s">
        <v>245</v>
      </c>
      <c r="BP19" s="93" t="s">
        <v>245</v>
      </c>
      <c r="BQ19" s="93" t="s">
        <v>245</v>
      </c>
      <c r="BR19" s="93" t="s">
        <v>245</v>
      </c>
      <c r="BS19" s="93" t="s">
        <v>245</v>
      </c>
      <c r="BT19" s="93" t="s">
        <v>245</v>
      </c>
      <c r="BU19" s="93" t="s">
        <v>245</v>
      </c>
      <c r="BV19" s="93" t="s">
        <v>245</v>
      </c>
      <c r="BW19" s="93" t="s">
        <v>245</v>
      </c>
      <c r="BX19" s="93" t="s">
        <v>245</v>
      </c>
      <c r="BY19" s="93" t="s">
        <v>245</v>
      </c>
      <c r="BZ19" s="93" t="s">
        <v>245</v>
      </c>
      <c r="CA19" s="93" t="s">
        <v>245</v>
      </c>
      <c r="CB19" s="93" t="s">
        <v>245</v>
      </c>
      <c r="CC19" s="93" t="s">
        <v>245</v>
      </c>
      <c r="CD19" s="93" t="s">
        <v>245</v>
      </c>
      <c r="CE19" s="93" t="s">
        <v>245</v>
      </c>
      <c r="CF19" s="93" t="s">
        <v>245</v>
      </c>
      <c r="CG19" s="93" t="s">
        <v>245</v>
      </c>
      <c r="CH19" s="93" t="s">
        <v>245</v>
      </c>
      <c r="CI19" s="93" t="s">
        <v>245</v>
      </c>
      <c r="CJ19" s="93" t="s">
        <v>245</v>
      </c>
      <c r="CK19" s="93" t="s">
        <v>245</v>
      </c>
      <c r="CL19" s="93" t="s">
        <v>245</v>
      </c>
    </row>
    <row r="20" spans="1:90" x14ac:dyDescent="0.25">
      <c r="A20" s="149" t="str">
        <f>IF(  UPPER(LEFT( tabSuperdettagli[[#This Row],[nostro perimetro]],1) ) = "S",  "sì",  "no"   )</f>
        <v>no</v>
      </c>
      <c r="B20" s="149" t="e">
        <f>tabSuperdettagli[[#This Row],[anno]]*1</f>
        <v>#VALUE!</v>
      </c>
      <c r="D20" s="149" t="str">
        <f>LEFT(tabSuperdettagli[[#This Row],[WBS Element]], 10)</f>
        <v>Da cancell</v>
      </c>
      <c r="E20" s="149" t="str">
        <f>LEFT(tabSuperdettagli[[#This Row],[WBS Element]], 1)</f>
        <v>D</v>
      </c>
      <c r="F20" s="149" t="str">
        <f>LOWER(TRIM( tabSuperdettagli[[#This Row],[Distinzione produttive indirette vs improduttive]] ))</f>
        <v>da cancellare</v>
      </c>
      <c r="G20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20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20" s="149" t="str">
        <f>IF(  TRIM(tabSuperdettagli[[#This Row],[RAGGR X BUSINESS 4]])&gt; "", TRIM(tabSuperdettagli[[#This Row],[RAGGR X BUSINESS 4]]), TRIM(tabSuperdettagli[[#This Row],[RAGGR X BUSINESS ]] ) )</f>
        <v>Da cancellare</v>
      </c>
      <c r="J20" s="149" t="str">
        <f>tabSuperdettagli[[#This Row],[tot]]</f>
        <v>Da cancellare</v>
      </c>
      <c r="K20" s="149" t="str">
        <f>tabSuperdettagli[[#This Row],[gen]]</f>
        <v>Da cancellare</v>
      </c>
      <c r="W20" s="149" t="str">
        <f>tabSuperdettagli[[#This Row],[tipo Risorsa]]</f>
        <v>Da cancellare</v>
      </c>
      <c r="X20" s="149" t="str">
        <f>tabSuperdettagli[[#This Row],[Resp 1°liv]]&amp;""</f>
        <v>Da cancellare</v>
      </c>
      <c r="Y20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20" s="149" t="str">
        <f>tabSuperdettagli[[#This Row],[Project Description]]&amp;""</f>
        <v>Da cancellare</v>
      </c>
      <c r="AA20" s="149" t="str">
        <f>tabSuperdettagli[[#This Row],[descrizione WBE]]</f>
        <v>Da cancellare</v>
      </c>
      <c r="AB20" s="149"/>
      <c r="AC20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20" s="149" t="str">
        <f>LEFT(tabSuperdettagli[[#This Row],[WBS Element]], 18 )</f>
        <v>Da cancellare</v>
      </c>
      <c r="AE20" s="93" t="s">
        <v>245</v>
      </c>
      <c r="AF20" s="93" t="s">
        <v>245</v>
      </c>
      <c r="AG20" s="93" t="s">
        <v>245</v>
      </c>
      <c r="AH20" s="93" t="s">
        <v>245</v>
      </c>
      <c r="AI20" s="93" t="s">
        <v>245</v>
      </c>
      <c r="AJ20" s="93" t="s">
        <v>245</v>
      </c>
      <c r="AK20" s="93" t="s">
        <v>245</v>
      </c>
      <c r="AL20" s="93" t="s">
        <v>245</v>
      </c>
      <c r="AM20" s="93" t="s">
        <v>245</v>
      </c>
      <c r="AN20" s="93" t="s">
        <v>245</v>
      </c>
      <c r="AO20" s="93" t="s">
        <v>245</v>
      </c>
      <c r="AP20" s="93" t="s">
        <v>245</v>
      </c>
      <c r="AQ20" s="93" t="s">
        <v>245</v>
      </c>
      <c r="AR20" s="93" t="s">
        <v>245</v>
      </c>
      <c r="AS20" s="93" t="s">
        <v>245</v>
      </c>
      <c r="AT20" s="93" t="s">
        <v>245</v>
      </c>
      <c r="AU20" s="93" t="s">
        <v>245</v>
      </c>
      <c r="AV20" s="93" t="s">
        <v>245</v>
      </c>
      <c r="AW20" s="93" t="s">
        <v>245</v>
      </c>
      <c r="AX20" s="93" t="s">
        <v>245</v>
      </c>
      <c r="AY20" s="93" t="s">
        <v>245</v>
      </c>
      <c r="AZ20" s="93" t="s">
        <v>245</v>
      </c>
      <c r="BA20" s="93" t="s">
        <v>245</v>
      </c>
      <c r="BB20" s="93" t="s">
        <v>245</v>
      </c>
      <c r="BC20" s="93" t="s">
        <v>245</v>
      </c>
      <c r="BD20" s="93" t="s">
        <v>245</v>
      </c>
      <c r="BE20" s="93" t="s">
        <v>245</v>
      </c>
      <c r="BF20" s="93" t="s">
        <v>245</v>
      </c>
      <c r="BG20" s="93" t="s">
        <v>245</v>
      </c>
      <c r="BH20" s="93" t="s">
        <v>245</v>
      </c>
      <c r="BI20" s="93" t="s">
        <v>245</v>
      </c>
      <c r="BJ20" s="93" t="s">
        <v>245</v>
      </c>
      <c r="BK20" s="93" t="s">
        <v>245</v>
      </c>
      <c r="BL20" s="93" t="s">
        <v>245</v>
      </c>
      <c r="BM20" s="93" t="s">
        <v>245</v>
      </c>
      <c r="BN20" s="93" t="s">
        <v>245</v>
      </c>
      <c r="BO20" s="93" t="s">
        <v>245</v>
      </c>
      <c r="BP20" s="93" t="s">
        <v>245</v>
      </c>
      <c r="BQ20" s="93" t="s">
        <v>245</v>
      </c>
      <c r="BR20" s="93" t="s">
        <v>245</v>
      </c>
      <c r="BS20" s="93" t="s">
        <v>245</v>
      </c>
      <c r="BT20" s="93" t="s">
        <v>245</v>
      </c>
      <c r="BU20" s="93" t="s">
        <v>245</v>
      </c>
      <c r="BV20" s="93" t="s">
        <v>245</v>
      </c>
      <c r="BW20" s="93" t="s">
        <v>245</v>
      </c>
      <c r="BX20" s="93" t="s">
        <v>245</v>
      </c>
      <c r="BY20" s="93" t="s">
        <v>245</v>
      </c>
      <c r="BZ20" s="93" t="s">
        <v>245</v>
      </c>
      <c r="CA20" s="93" t="s">
        <v>245</v>
      </c>
      <c r="CB20" s="93" t="s">
        <v>245</v>
      </c>
      <c r="CC20" s="93" t="s">
        <v>245</v>
      </c>
      <c r="CD20" s="93" t="s">
        <v>245</v>
      </c>
      <c r="CE20" s="93" t="s">
        <v>245</v>
      </c>
      <c r="CF20" s="93" t="s">
        <v>245</v>
      </c>
      <c r="CG20" s="93" t="s">
        <v>245</v>
      </c>
      <c r="CH20" s="93" t="s">
        <v>245</v>
      </c>
      <c r="CI20" s="93" t="s">
        <v>245</v>
      </c>
      <c r="CJ20" s="93" t="s">
        <v>245</v>
      </c>
      <c r="CK20" s="93" t="s">
        <v>245</v>
      </c>
      <c r="CL20" s="93" t="s">
        <v>245</v>
      </c>
    </row>
    <row r="21" spans="1:90" x14ac:dyDescent="0.25">
      <c r="A21" s="149" t="str">
        <f>IF(  UPPER(LEFT( tabSuperdettagli[[#This Row],[nostro perimetro]],1) ) = "S",  "sì",  "no"   )</f>
        <v>no</v>
      </c>
      <c r="B21" s="149" t="e">
        <f>tabSuperdettagli[[#This Row],[anno]]*1</f>
        <v>#VALUE!</v>
      </c>
      <c r="D21" s="149" t="str">
        <f>LEFT(tabSuperdettagli[[#This Row],[WBS Element]], 10)</f>
        <v>Da cancell</v>
      </c>
      <c r="E21" s="149" t="str">
        <f>LEFT(tabSuperdettagli[[#This Row],[WBS Element]], 1)</f>
        <v>D</v>
      </c>
      <c r="F21" s="149" t="str">
        <f>LOWER(TRIM( tabSuperdettagli[[#This Row],[Distinzione produttive indirette vs improduttive]] ))</f>
        <v>da cancellare</v>
      </c>
      <c r="G21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21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21" s="149" t="str">
        <f>IF(  TRIM(tabSuperdettagli[[#This Row],[RAGGR X BUSINESS 4]])&gt; "", TRIM(tabSuperdettagli[[#This Row],[RAGGR X BUSINESS 4]]), TRIM(tabSuperdettagli[[#This Row],[RAGGR X BUSINESS ]] ) )</f>
        <v>Da cancellare</v>
      </c>
      <c r="J21" s="149" t="str">
        <f>tabSuperdettagli[[#This Row],[tot]]</f>
        <v>Da cancellare</v>
      </c>
      <c r="K21" s="149" t="str">
        <f>tabSuperdettagli[[#This Row],[gen]]</f>
        <v>Da cancellare</v>
      </c>
      <c r="W21" s="149" t="str">
        <f>tabSuperdettagli[[#This Row],[tipo Risorsa]]</f>
        <v>Da cancellare</v>
      </c>
      <c r="X21" s="149" t="str">
        <f>tabSuperdettagli[[#This Row],[Resp 1°liv]]&amp;""</f>
        <v>Da cancellare</v>
      </c>
      <c r="Y21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21" s="149" t="str">
        <f>tabSuperdettagli[[#This Row],[Project Description]]&amp;""</f>
        <v>Da cancellare</v>
      </c>
      <c r="AA21" s="149" t="str">
        <f>tabSuperdettagli[[#This Row],[descrizione WBE]]</f>
        <v>Da cancellare</v>
      </c>
      <c r="AB21" s="149"/>
      <c r="AC21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21" s="149" t="str">
        <f>LEFT(tabSuperdettagli[[#This Row],[WBS Element]], 18 )</f>
        <v>Da cancellare</v>
      </c>
      <c r="AE21" s="93" t="s">
        <v>245</v>
      </c>
      <c r="AF21" s="93" t="s">
        <v>245</v>
      </c>
      <c r="AG21" s="93" t="s">
        <v>245</v>
      </c>
      <c r="AH21" s="93" t="s">
        <v>245</v>
      </c>
      <c r="AI21" s="93" t="s">
        <v>245</v>
      </c>
      <c r="AJ21" s="93" t="s">
        <v>245</v>
      </c>
      <c r="AK21" s="93" t="s">
        <v>245</v>
      </c>
      <c r="AL21" s="93" t="s">
        <v>245</v>
      </c>
      <c r="AM21" s="93" t="s">
        <v>245</v>
      </c>
      <c r="AN21" s="93" t="s">
        <v>245</v>
      </c>
      <c r="AO21" s="93" t="s">
        <v>245</v>
      </c>
      <c r="AP21" s="93" t="s">
        <v>245</v>
      </c>
      <c r="AQ21" s="93" t="s">
        <v>245</v>
      </c>
      <c r="AR21" s="93" t="s">
        <v>245</v>
      </c>
      <c r="AS21" s="93" t="s">
        <v>245</v>
      </c>
      <c r="AT21" s="93" t="s">
        <v>245</v>
      </c>
      <c r="AU21" s="93" t="s">
        <v>245</v>
      </c>
      <c r="AV21" s="93" t="s">
        <v>245</v>
      </c>
      <c r="AW21" s="93" t="s">
        <v>245</v>
      </c>
      <c r="AX21" s="93" t="s">
        <v>245</v>
      </c>
      <c r="AY21" s="93" t="s">
        <v>245</v>
      </c>
      <c r="AZ21" s="93" t="s">
        <v>245</v>
      </c>
      <c r="BA21" s="93" t="s">
        <v>245</v>
      </c>
      <c r="BB21" s="93" t="s">
        <v>245</v>
      </c>
      <c r="BC21" s="93" t="s">
        <v>245</v>
      </c>
      <c r="BD21" s="93" t="s">
        <v>245</v>
      </c>
      <c r="BE21" s="93" t="s">
        <v>245</v>
      </c>
      <c r="BF21" s="93" t="s">
        <v>245</v>
      </c>
      <c r="BG21" s="93" t="s">
        <v>245</v>
      </c>
      <c r="BH21" s="93" t="s">
        <v>245</v>
      </c>
      <c r="BI21" s="93" t="s">
        <v>245</v>
      </c>
      <c r="BJ21" s="93" t="s">
        <v>245</v>
      </c>
      <c r="BK21" s="93" t="s">
        <v>245</v>
      </c>
      <c r="BL21" s="93" t="s">
        <v>245</v>
      </c>
      <c r="BM21" s="93" t="s">
        <v>245</v>
      </c>
      <c r="BN21" s="93" t="s">
        <v>245</v>
      </c>
      <c r="BO21" s="93" t="s">
        <v>245</v>
      </c>
      <c r="BP21" s="93" t="s">
        <v>245</v>
      </c>
      <c r="BQ21" s="93" t="s">
        <v>245</v>
      </c>
      <c r="BR21" s="93" t="s">
        <v>245</v>
      </c>
      <c r="BS21" s="93" t="s">
        <v>245</v>
      </c>
      <c r="BT21" s="93" t="s">
        <v>245</v>
      </c>
      <c r="BU21" s="93" t="s">
        <v>245</v>
      </c>
      <c r="BV21" s="93" t="s">
        <v>245</v>
      </c>
      <c r="BW21" s="93" t="s">
        <v>245</v>
      </c>
      <c r="BX21" s="93" t="s">
        <v>245</v>
      </c>
      <c r="BY21" s="93" t="s">
        <v>245</v>
      </c>
      <c r="BZ21" s="93" t="s">
        <v>245</v>
      </c>
      <c r="CA21" s="93" t="s">
        <v>245</v>
      </c>
      <c r="CB21" s="93" t="s">
        <v>245</v>
      </c>
      <c r="CC21" s="93" t="s">
        <v>245</v>
      </c>
      <c r="CD21" s="93" t="s">
        <v>245</v>
      </c>
      <c r="CE21" s="93" t="s">
        <v>245</v>
      </c>
      <c r="CF21" s="93" t="s">
        <v>245</v>
      </c>
      <c r="CG21" s="93" t="s">
        <v>245</v>
      </c>
      <c r="CH21" s="93" t="s">
        <v>245</v>
      </c>
      <c r="CI21" s="93" t="s">
        <v>245</v>
      </c>
      <c r="CJ21" s="93" t="s">
        <v>245</v>
      </c>
      <c r="CK21" s="93" t="s">
        <v>245</v>
      </c>
      <c r="CL21" s="93" t="s">
        <v>245</v>
      </c>
    </row>
    <row r="22" spans="1:90" x14ac:dyDescent="0.25">
      <c r="A22" s="149" t="str">
        <f>IF(  UPPER(LEFT( tabSuperdettagli[[#This Row],[nostro perimetro]],1) ) = "S",  "sì",  "no"   )</f>
        <v>no</v>
      </c>
      <c r="B22" s="149" t="e">
        <f>tabSuperdettagli[[#This Row],[anno]]*1</f>
        <v>#VALUE!</v>
      </c>
      <c r="D22" s="149" t="str">
        <f>LEFT(tabSuperdettagli[[#This Row],[WBS Element]], 10)</f>
        <v>Da cancell</v>
      </c>
      <c r="E22" s="149" t="str">
        <f>LEFT(tabSuperdettagli[[#This Row],[WBS Element]], 1)</f>
        <v>D</v>
      </c>
      <c r="F22" s="149" t="str">
        <f>LOWER(TRIM( tabSuperdettagli[[#This Row],[Distinzione produttive indirette vs improduttive]] ))</f>
        <v>da cancellare</v>
      </c>
      <c r="G22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22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22" s="149" t="str">
        <f>IF(  TRIM(tabSuperdettagli[[#This Row],[RAGGR X BUSINESS 4]])&gt; "", TRIM(tabSuperdettagli[[#This Row],[RAGGR X BUSINESS 4]]), TRIM(tabSuperdettagli[[#This Row],[RAGGR X BUSINESS ]] ) )</f>
        <v>Da cancellare</v>
      </c>
      <c r="J22" s="149" t="str">
        <f>tabSuperdettagli[[#This Row],[tot]]</f>
        <v>Da cancellare</v>
      </c>
      <c r="K22" s="149" t="str">
        <f>tabSuperdettagli[[#This Row],[gen]]</f>
        <v>Da cancellare</v>
      </c>
      <c r="W22" s="149" t="str">
        <f>tabSuperdettagli[[#This Row],[tipo Risorsa]]</f>
        <v>Da cancellare</v>
      </c>
      <c r="X22" s="149" t="str">
        <f>tabSuperdettagli[[#This Row],[Resp 1°liv]]&amp;""</f>
        <v>Da cancellare</v>
      </c>
      <c r="Y22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22" s="149" t="str">
        <f>tabSuperdettagli[[#This Row],[Project Description]]&amp;""</f>
        <v>Da cancellare</v>
      </c>
      <c r="AA22" s="149" t="str">
        <f>tabSuperdettagli[[#This Row],[descrizione WBE]]</f>
        <v>Da cancellare</v>
      </c>
      <c r="AB22" s="149"/>
      <c r="AC22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22" s="149" t="str">
        <f>LEFT(tabSuperdettagli[[#This Row],[WBS Element]], 18 )</f>
        <v>Da cancellare</v>
      </c>
      <c r="AE22" s="93" t="s">
        <v>245</v>
      </c>
      <c r="AF22" s="93" t="s">
        <v>245</v>
      </c>
      <c r="AG22" s="93" t="s">
        <v>245</v>
      </c>
      <c r="AH22" s="93" t="s">
        <v>245</v>
      </c>
      <c r="AI22" s="93" t="s">
        <v>245</v>
      </c>
      <c r="AJ22" s="93" t="s">
        <v>245</v>
      </c>
      <c r="AK22" s="93" t="s">
        <v>245</v>
      </c>
      <c r="AL22" s="93" t="s">
        <v>245</v>
      </c>
      <c r="AM22" s="93" t="s">
        <v>245</v>
      </c>
      <c r="AN22" s="93" t="s">
        <v>245</v>
      </c>
      <c r="AO22" s="93" t="s">
        <v>245</v>
      </c>
      <c r="AP22" s="93" t="s">
        <v>245</v>
      </c>
      <c r="AQ22" s="93" t="s">
        <v>245</v>
      </c>
      <c r="AR22" s="93" t="s">
        <v>245</v>
      </c>
      <c r="AS22" s="93" t="s">
        <v>245</v>
      </c>
      <c r="AT22" s="93" t="s">
        <v>245</v>
      </c>
      <c r="AU22" s="93" t="s">
        <v>245</v>
      </c>
      <c r="AV22" s="93" t="s">
        <v>245</v>
      </c>
      <c r="AW22" s="93" t="s">
        <v>245</v>
      </c>
      <c r="AX22" s="93" t="s">
        <v>245</v>
      </c>
      <c r="AY22" s="93" t="s">
        <v>245</v>
      </c>
      <c r="AZ22" s="93" t="s">
        <v>245</v>
      </c>
      <c r="BA22" s="93" t="s">
        <v>245</v>
      </c>
      <c r="BB22" s="93" t="s">
        <v>245</v>
      </c>
      <c r="BC22" s="93" t="s">
        <v>245</v>
      </c>
      <c r="BD22" s="93" t="s">
        <v>245</v>
      </c>
      <c r="BE22" s="93" t="s">
        <v>245</v>
      </c>
      <c r="BF22" s="93" t="s">
        <v>245</v>
      </c>
      <c r="BG22" s="93" t="s">
        <v>245</v>
      </c>
      <c r="BH22" s="93" t="s">
        <v>245</v>
      </c>
      <c r="BI22" s="93" t="s">
        <v>245</v>
      </c>
      <c r="BJ22" s="93" t="s">
        <v>245</v>
      </c>
      <c r="BK22" s="93" t="s">
        <v>245</v>
      </c>
      <c r="BL22" s="93" t="s">
        <v>245</v>
      </c>
      <c r="BM22" s="93" t="s">
        <v>245</v>
      </c>
      <c r="BN22" s="93" t="s">
        <v>245</v>
      </c>
      <c r="BO22" s="93" t="s">
        <v>245</v>
      </c>
      <c r="BP22" s="93" t="s">
        <v>245</v>
      </c>
      <c r="BQ22" s="93" t="s">
        <v>245</v>
      </c>
      <c r="BR22" s="93" t="s">
        <v>245</v>
      </c>
      <c r="BS22" s="93" t="s">
        <v>245</v>
      </c>
      <c r="BT22" s="93" t="s">
        <v>245</v>
      </c>
      <c r="BU22" s="93" t="s">
        <v>245</v>
      </c>
      <c r="BV22" s="93" t="s">
        <v>245</v>
      </c>
      <c r="BW22" s="93" t="s">
        <v>245</v>
      </c>
      <c r="BX22" s="93" t="s">
        <v>245</v>
      </c>
      <c r="BY22" s="93" t="s">
        <v>245</v>
      </c>
      <c r="BZ22" s="93" t="s">
        <v>245</v>
      </c>
      <c r="CA22" s="93" t="s">
        <v>245</v>
      </c>
      <c r="CB22" s="93" t="s">
        <v>245</v>
      </c>
      <c r="CC22" s="93" t="s">
        <v>245</v>
      </c>
      <c r="CD22" s="93" t="s">
        <v>245</v>
      </c>
      <c r="CE22" s="93" t="s">
        <v>245</v>
      </c>
      <c r="CF22" s="93" t="s">
        <v>245</v>
      </c>
      <c r="CG22" s="93" t="s">
        <v>245</v>
      </c>
      <c r="CH22" s="93" t="s">
        <v>245</v>
      </c>
      <c r="CI22" s="93" t="s">
        <v>245</v>
      </c>
      <c r="CJ22" s="93" t="s">
        <v>245</v>
      </c>
      <c r="CK22" s="93" t="s">
        <v>245</v>
      </c>
      <c r="CL22" s="93" t="s">
        <v>245</v>
      </c>
    </row>
    <row r="23" spans="1:90" x14ac:dyDescent="0.25">
      <c r="A23" s="149" t="str">
        <f>IF(  UPPER(LEFT( tabSuperdettagli[[#This Row],[nostro perimetro]],1) ) = "S",  "sì",  "no"   )</f>
        <v>no</v>
      </c>
      <c r="B23" s="149" t="e">
        <f>tabSuperdettagli[[#This Row],[anno]]*1</f>
        <v>#VALUE!</v>
      </c>
      <c r="D23" s="149" t="str">
        <f>LEFT(tabSuperdettagli[[#This Row],[WBS Element]], 10)</f>
        <v>Da cancell</v>
      </c>
      <c r="E23" s="149" t="str">
        <f>LEFT(tabSuperdettagli[[#This Row],[WBS Element]], 1)</f>
        <v>D</v>
      </c>
      <c r="F23" s="149" t="str">
        <f>LOWER(TRIM( tabSuperdettagli[[#This Row],[Distinzione produttive indirette vs improduttive]] ))</f>
        <v>da cancellare</v>
      </c>
      <c r="G23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23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23" s="149" t="str">
        <f>IF(  TRIM(tabSuperdettagli[[#This Row],[RAGGR X BUSINESS 4]])&gt; "", TRIM(tabSuperdettagli[[#This Row],[RAGGR X BUSINESS 4]]), TRIM(tabSuperdettagli[[#This Row],[RAGGR X BUSINESS ]] ) )</f>
        <v>Da cancellare</v>
      </c>
      <c r="J23" s="149" t="str">
        <f>tabSuperdettagli[[#This Row],[tot]]</f>
        <v>Da cancellare</v>
      </c>
      <c r="K23" s="149" t="str">
        <f>tabSuperdettagli[[#This Row],[gen]]</f>
        <v>Da cancellare</v>
      </c>
      <c r="W23" s="149" t="str">
        <f>tabSuperdettagli[[#This Row],[tipo Risorsa]]</f>
        <v>Da cancellare</v>
      </c>
      <c r="X23" s="149" t="str">
        <f>tabSuperdettagli[[#This Row],[Resp 1°liv]]&amp;""</f>
        <v>Da cancellare</v>
      </c>
      <c r="Y23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23" s="149" t="str">
        <f>tabSuperdettagli[[#This Row],[Project Description]]&amp;""</f>
        <v>Da cancellare</v>
      </c>
      <c r="AA23" s="149" t="str">
        <f>tabSuperdettagli[[#This Row],[descrizione WBE]]</f>
        <v>Da cancellare</v>
      </c>
      <c r="AB23" s="149"/>
      <c r="AC23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23" s="149" t="str">
        <f>LEFT(tabSuperdettagli[[#This Row],[WBS Element]], 18 )</f>
        <v>Da cancellare</v>
      </c>
      <c r="AE23" s="93" t="s">
        <v>245</v>
      </c>
      <c r="AF23" s="93" t="s">
        <v>245</v>
      </c>
      <c r="AG23" s="93" t="s">
        <v>245</v>
      </c>
      <c r="AH23" s="93" t="s">
        <v>245</v>
      </c>
      <c r="AI23" s="93" t="s">
        <v>245</v>
      </c>
      <c r="AJ23" s="93" t="s">
        <v>245</v>
      </c>
      <c r="AK23" s="93" t="s">
        <v>245</v>
      </c>
      <c r="AL23" s="93" t="s">
        <v>245</v>
      </c>
      <c r="AM23" s="93" t="s">
        <v>245</v>
      </c>
      <c r="AN23" s="93" t="s">
        <v>245</v>
      </c>
      <c r="AO23" s="93" t="s">
        <v>245</v>
      </c>
      <c r="AP23" s="93" t="s">
        <v>245</v>
      </c>
      <c r="AQ23" s="93" t="s">
        <v>245</v>
      </c>
      <c r="AR23" s="93" t="s">
        <v>245</v>
      </c>
      <c r="AS23" s="93" t="s">
        <v>245</v>
      </c>
      <c r="AT23" s="93" t="s">
        <v>245</v>
      </c>
      <c r="AU23" s="93" t="s">
        <v>245</v>
      </c>
      <c r="AV23" s="93" t="s">
        <v>245</v>
      </c>
      <c r="AW23" s="93" t="s">
        <v>245</v>
      </c>
      <c r="AX23" s="93" t="s">
        <v>245</v>
      </c>
      <c r="AY23" s="93" t="s">
        <v>245</v>
      </c>
      <c r="AZ23" s="93" t="s">
        <v>245</v>
      </c>
      <c r="BA23" s="93" t="s">
        <v>245</v>
      </c>
      <c r="BB23" s="93" t="s">
        <v>245</v>
      </c>
      <c r="BC23" s="93" t="s">
        <v>245</v>
      </c>
      <c r="BD23" s="93" t="s">
        <v>245</v>
      </c>
      <c r="BE23" s="93" t="s">
        <v>245</v>
      </c>
      <c r="BF23" s="93" t="s">
        <v>245</v>
      </c>
      <c r="BG23" s="93" t="s">
        <v>245</v>
      </c>
      <c r="BH23" s="93" t="s">
        <v>245</v>
      </c>
      <c r="BI23" s="93" t="s">
        <v>245</v>
      </c>
      <c r="BJ23" s="93" t="s">
        <v>245</v>
      </c>
      <c r="BK23" s="93" t="s">
        <v>245</v>
      </c>
      <c r="BL23" s="93" t="s">
        <v>245</v>
      </c>
      <c r="BM23" s="93" t="s">
        <v>245</v>
      </c>
      <c r="BN23" s="93" t="s">
        <v>245</v>
      </c>
      <c r="BO23" s="93" t="s">
        <v>245</v>
      </c>
      <c r="BP23" s="93" t="s">
        <v>245</v>
      </c>
      <c r="BQ23" s="93" t="s">
        <v>245</v>
      </c>
      <c r="BR23" s="93" t="s">
        <v>245</v>
      </c>
      <c r="BS23" s="93" t="s">
        <v>245</v>
      </c>
      <c r="BT23" s="93" t="s">
        <v>245</v>
      </c>
      <c r="BU23" s="93" t="s">
        <v>245</v>
      </c>
      <c r="BV23" s="93" t="s">
        <v>245</v>
      </c>
      <c r="BW23" s="93" t="s">
        <v>245</v>
      </c>
      <c r="BX23" s="93" t="s">
        <v>245</v>
      </c>
      <c r="BY23" s="93" t="s">
        <v>245</v>
      </c>
      <c r="BZ23" s="93" t="s">
        <v>245</v>
      </c>
      <c r="CA23" s="93" t="s">
        <v>245</v>
      </c>
      <c r="CB23" s="93" t="s">
        <v>245</v>
      </c>
      <c r="CC23" s="93" t="s">
        <v>245</v>
      </c>
      <c r="CD23" s="93" t="s">
        <v>245</v>
      </c>
      <c r="CE23" s="93" t="s">
        <v>245</v>
      </c>
      <c r="CF23" s="93" t="s">
        <v>245</v>
      </c>
      <c r="CG23" s="93" t="s">
        <v>245</v>
      </c>
      <c r="CH23" s="93" t="s">
        <v>245</v>
      </c>
      <c r="CI23" s="93" t="s">
        <v>245</v>
      </c>
      <c r="CJ23" s="93" t="s">
        <v>245</v>
      </c>
      <c r="CK23" s="93" t="s">
        <v>245</v>
      </c>
      <c r="CL23" s="93" t="s">
        <v>245</v>
      </c>
    </row>
    <row r="24" spans="1:90" x14ac:dyDescent="0.25">
      <c r="A24" s="149" t="str">
        <f>IF(  UPPER(LEFT( tabSuperdettagli[[#This Row],[nostro perimetro]],1) ) = "S",  "sì",  "no"   )</f>
        <v>no</v>
      </c>
      <c r="B24" s="149" t="e">
        <f>tabSuperdettagli[[#This Row],[anno]]*1</f>
        <v>#VALUE!</v>
      </c>
      <c r="D24" s="149" t="str">
        <f>LEFT(tabSuperdettagli[[#This Row],[WBS Element]], 10)</f>
        <v>Da cancell</v>
      </c>
      <c r="E24" s="149" t="str">
        <f>LEFT(tabSuperdettagli[[#This Row],[WBS Element]], 1)</f>
        <v>D</v>
      </c>
      <c r="F24" s="149" t="str">
        <f>LOWER(TRIM( tabSuperdettagli[[#This Row],[Distinzione produttive indirette vs improduttive]] ))</f>
        <v>da cancellare</v>
      </c>
      <c r="G24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24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24" s="149" t="str">
        <f>IF(  TRIM(tabSuperdettagli[[#This Row],[RAGGR X BUSINESS 4]])&gt; "", TRIM(tabSuperdettagli[[#This Row],[RAGGR X BUSINESS 4]]), TRIM(tabSuperdettagli[[#This Row],[RAGGR X BUSINESS ]] ) )</f>
        <v>Da cancellare</v>
      </c>
      <c r="J24" s="149" t="str">
        <f>tabSuperdettagli[[#This Row],[tot]]</f>
        <v>Da cancellare</v>
      </c>
      <c r="K24" s="149" t="str">
        <f>tabSuperdettagli[[#This Row],[gen]]</f>
        <v>Da cancellare</v>
      </c>
      <c r="W24" s="149" t="str">
        <f>tabSuperdettagli[[#This Row],[tipo Risorsa]]</f>
        <v>Da cancellare</v>
      </c>
      <c r="X24" s="149" t="str">
        <f>tabSuperdettagli[[#This Row],[Resp 1°liv]]&amp;""</f>
        <v>Da cancellare</v>
      </c>
      <c r="Y24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24" s="149" t="str">
        <f>tabSuperdettagli[[#This Row],[Project Description]]&amp;""</f>
        <v>Da cancellare</v>
      </c>
      <c r="AA24" s="149" t="str">
        <f>tabSuperdettagli[[#This Row],[descrizione WBE]]</f>
        <v>Da cancellare</v>
      </c>
      <c r="AB24" s="149"/>
      <c r="AC24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24" s="149" t="str">
        <f>LEFT(tabSuperdettagli[[#This Row],[WBS Element]], 18 )</f>
        <v>Da cancellare</v>
      </c>
      <c r="AE24" s="93" t="s">
        <v>245</v>
      </c>
      <c r="AF24" s="93" t="s">
        <v>245</v>
      </c>
      <c r="AG24" s="93" t="s">
        <v>245</v>
      </c>
      <c r="AH24" s="93" t="s">
        <v>245</v>
      </c>
      <c r="AI24" s="93" t="s">
        <v>245</v>
      </c>
      <c r="AJ24" s="93" t="s">
        <v>245</v>
      </c>
      <c r="AK24" s="93" t="s">
        <v>245</v>
      </c>
      <c r="AL24" s="93" t="s">
        <v>245</v>
      </c>
      <c r="AM24" s="93" t="s">
        <v>245</v>
      </c>
      <c r="AN24" s="93" t="s">
        <v>245</v>
      </c>
      <c r="AO24" s="93" t="s">
        <v>245</v>
      </c>
      <c r="AP24" s="93" t="s">
        <v>245</v>
      </c>
      <c r="AQ24" s="93" t="s">
        <v>245</v>
      </c>
      <c r="AR24" s="93" t="s">
        <v>245</v>
      </c>
      <c r="AS24" s="93" t="s">
        <v>245</v>
      </c>
      <c r="AT24" s="93" t="s">
        <v>245</v>
      </c>
      <c r="AU24" s="93" t="s">
        <v>245</v>
      </c>
      <c r="AV24" s="93" t="s">
        <v>245</v>
      </c>
      <c r="AW24" s="93" t="s">
        <v>245</v>
      </c>
      <c r="AX24" s="93" t="s">
        <v>245</v>
      </c>
      <c r="AY24" s="93" t="s">
        <v>245</v>
      </c>
      <c r="AZ24" s="93" t="s">
        <v>245</v>
      </c>
      <c r="BA24" s="93" t="s">
        <v>245</v>
      </c>
      <c r="BB24" s="93" t="s">
        <v>245</v>
      </c>
      <c r="BC24" s="93" t="s">
        <v>245</v>
      </c>
      <c r="BD24" s="93" t="s">
        <v>245</v>
      </c>
      <c r="BE24" s="93" t="s">
        <v>245</v>
      </c>
      <c r="BF24" s="93" t="s">
        <v>245</v>
      </c>
      <c r="BG24" s="93" t="s">
        <v>245</v>
      </c>
      <c r="BH24" s="93" t="s">
        <v>245</v>
      </c>
      <c r="BI24" s="93" t="s">
        <v>245</v>
      </c>
      <c r="BJ24" s="93" t="s">
        <v>245</v>
      </c>
      <c r="BK24" s="93" t="s">
        <v>245</v>
      </c>
      <c r="BL24" s="93" t="s">
        <v>245</v>
      </c>
      <c r="BM24" s="93" t="s">
        <v>245</v>
      </c>
      <c r="BN24" s="93" t="s">
        <v>245</v>
      </c>
      <c r="BO24" s="93" t="s">
        <v>245</v>
      </c>
      <c r="BP24" s="93" t="s">
        <v>245</v>
      </c>
      <c r="BQ24" s="93" t="s">
        <v>245</v>
      </c>
      <c r="BR24" s="93" t="s">
        <v>245</v>
      </c>
      <c r="BS24" s="93" t="s">
        <v>245</v>
      </c>
      <c r="BT24" s="93" t="s">
        <v>245</v>
      </c>
      <c r="BU24" s="93" t="s">
        <v>245</v>
      </c>
      <c r="BV24" s="93" t="s">
        <v>245</v>
      </c>
      <c r="BW24" s="93" t="s">
        <v>245</v>
      </c>
      <c r="BX24" s="93" t="s">
        <v>245</v>
      </c>
      <c r="BY24" s="93" t="s">
        <v>245</v>
      </c>
      <c r="BZ24" s="93" t="s">
        <v>245</v>
      </c>
      <c r="CA24" s="93" t="s">
        <v>245</v>
      </c>
      <c r="CB24" s="93" t="s">
        <v>245</v>
      </c>
      <c r="CC24" s="93" t="s">
        <v>245</v>
      </c>
      <c r="CD24" s="93" t="s">
        <v>245</v>
      </c>
      <c r="CE24" s="93" t="s">
        <v>245</v>
      </c>
      <c r="CF24" s="93" t="s">
        <v>245</v>
      </c>
      <c r="CG24" s="93" t="s">
        <v>245</v>
      </c>
      <c r="CH24" s="93" t="s">
        <v>245</v>
      </c>
      <c r="CI24" s="93" t="s">
        <v>245</v>
      </c>
      <c r="CJ24" s="93" t="s">
        <v>245</v>
      </c>
      <c r="CK24" s="93" t="s">
        <v>245</v>
      </c>
      <c r="CL24" s="93" t="s">
        <v>245</v>
      </c>
    </row>
    <row r="25" spans="1:90" x14ac:dyDescent="0.25">
      <c r="A25" s="149" t="str">
        <f>IF(  UPPER(LEFT( tabSuperdettagli[[#This Row],[nostro perimetro]],1) ) = "S",  "sì",  "no"   )</f>
        <v>no</v>
      </c>
      <c r="B25" s="149" t="e">
        <f>tabSuperdettagli[[#This Row],[anno]]*1</f>
        <v>#VALUE!</v>
      </c>
      <c r="D25" s="149" t="str">
        <f>LEFT(tabSuperdettagli[[#This Row],[WBS Element]], 10)</f>
        <v>Da cancell</v>
      </c>
      <c r="E25" s="149" t="str">
        <f>LEFT(tabSuperdettagli[[#This Row],[WBS Element]], 1)</f>
        <v>D</v>
      </c>
      <c r="F25" s="149" t="str">
        <f>LOWER(TRIM( tabSuperdettagli[[#This Row],[Distinzione produttive indirette vs improduttive]] ))</f>
        <v>da cancellare</v>
      </c>
      <c r="G25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25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25" s="149" t="str">
        <f>IF(  TRIM(tabSuperdettagli[[#This Row],[RAGGR X BUSINESS 4]])&gt; "", TRIM(tabSuperdettagli[[#This Row],[RAGGR X BUSINESS 4]]), TRIM(tabSuperdettagli[[#This Row],[RAGGR X BUSINESS ]] ) )</f>
        <v>Da cancellare</v>
      </c>
      <c r="J25" s="149" t="str">
        <f>tabSuperdettagli[[#This Row],[tot]]</f>
        <v>Da cancellare</v>
      </c>
      <c r="K25" s="149" t="str">
        <f>tabSuperdettagli[[#This Row],[gen]]</f>
        <v>Da cancellare</v>
      </c>
      <c r="W25" s="149" t="str">
        <f>tabSuperdettagli[[#This Row],[tipo Risorsa]]</f>
        <v>Da cancellare</v>
      </c>
      <c r="X25" s="149" t="str">
        <f>tabSuperdettagli[[#This Row],[Resp 1°liv]]&amp;""</f>
        <v>Da cancellare</v>
      </c>
      <c r="Y25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25" s="149" t="str">
        <f>tabSuperdettagli[[#This Row],[Project Description]]&amp;""</f>
        <v>Da cancellare</v>
      </c>
      <c r="AA25" s="149" t="str">
        <f>tabSuperdettagli[[#This Row],[descrizione WBE]]</f>
        <v>Da cancellare</v>
      </c>
      <c r="AB25" s="149"/>
      <c r="AC25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25" s="149" t="str">
        <f>LEFT(tabSuperdettagli[[#This Row],[WBS Element]], 18 )</f>
        <v>Da cancellare</v>
      </c>
      <c r="AE25" s="93" t="s">
        <v>245</v>
      </c>
      <c r="AF25" s="93" t="s">
        <v>245</v>
      </c>
      <c r="AG25" s="93" t="s">
        <v>245</v>
      </c>
      <c r="AH25" s="93" t="s">
        <v>245</v>
      </c>
      <c r="AI25" s="93" t="s">
        <v>245</v>
      </c>
      <c r="AJ25" s="93" t="s">
        <v>245</v>
      </c>
      <c r="AK25" s="93" t="s">
        <v>245</v>
      </c>
      <c r="AL25" s="93" t="s">
        <v>245</v>
      </c>
      <c r="AM25" s="93" t="s">
        <v>245</v>
      </c>
      <c r="AN25" s="93" t="s">
        <v>245</v>
      </c>
      <c r="AO25" s="93" t="s">
        <v>245</v>
      </c>
      <c r="AP25" s="93" t="s">
        <v>245</v>
      </c>
      <c r="AQ25" s="93" t="s">
        <v>245</v>
      </c>
      <c r="AR25" s="93" t="s">
        <v>245</v>
      </c>
      <c r="AS25" s="93" t="s">
        <v>245</v>
      </c>
      <c r="AT25" s="93" t="s">
        <v>245</v>
      </c>
      <c r="AU25" s="93" t="s">
        <v>245</v>
      </c>
      <c r="AV25" s="93" t="s">
        <v>245</v>
      </c>
      <c r="AW25" s="93" t="s">
        <v>245</v>
      </c>
      <c r="AX25" s="93" t="s">
        <v>245</v>
      </c>
      <c r="AY25" s="93" t="s">
        <v>245</v>
      </c>
      <c r="AZ25" s="93" t="s">
        <v>245</v>
      </c>
      <c r="BA25" s="93" t="s">
        <v>245</v>
      </c>
      <c r="BB25" s="93" t="s">
        <v>245</v>
      </c>
      <c r="BC25" s="93" t="s">
        <v>245</v>
      </c>
      <c r="BD25" s="93" t="s">
        <v>245</v>
      </c>
      <c r="BE25" s="93" t="s">
        <v>245</v>
      </c>
      <c r="BF25" s="93" t="s">
        <v>245</v>
      </c>
      <c r="BG25" s="93" t="s">
        <v>245</v>
      </c>
      <c r="BH25" s="93" t="s">
        <v>245</v>
      </c>
      <c r="BI25" s="93" t="s">
        <v>245</v>
      </c>
      <c r="BJ25" s="93" t="s">
        <v>245</v>
      </c>
      <c r="BK25" s="93" t="s">
        <v>245</v>
      </c>
      <c r="BL25" s="93" t="s">
        <v>245</v>
      </c>
      <c r="BM25" s="93" t="s">
        <v>245</v>
      </c>
      <c r="BN25" s="93" t="s">
        <v>245</v>
      </c>
      <c r="BO25" s="93" t="s">
        <v>245</v>
      </c>
      <c r="BP25" s="93" t="s">
        <v>245</v>
      </c>
      <c r="BQ25" s="93" t="s">
        <v>245</v>
      </c>
      <c r="BR25" s="93" t="s">
        <v>245</v>
      </c>
      <c r="BS25" s="93" t="s">
        <v>245</v>
      </c>
      <c r="BT25" s="93" t="s">
        <v>245</v>
      </c>
      <c r="BU25" s="93" t="s">
        <v>245</v>
      </c>
      <c r="BV25" s="93" t="s">
        <v>245</v>
      </c>
      <c r="BW25" s="93" t="s">
        <v>245</v>
      </c>
      <c r="BX25" s="93" t="s">
        <v>245</v>
      </c>
      <c r="BY25" s="93" t="s">
        <v>245</v>
      </c>
      <c r="BZ25" s="93" t="s">
        <v>245</v>
      </c>
      <c r="CA25" s="93" t="s">
        <v>245</v>
      </c>
      <c r="CB25" s="93" t="s">
        <v>245</v>
      </c>
      <c r="CC25" s="93" t="s">
        <v>245</v>
      </c>
      <c r="CD25" s="93" t="s">
        <v>245</v>
      </c>
      <c r="CE25" s="93" t="s">
        <v>245</v>
      </c>
      <c r="CF25" s="93" t="s">
        <v>245</v>
      </c>
      <c r="CG25" s="93" t="s">
        <v>245</v>
      </c>
      <c r="CH25" s="93" t="s">
        <v>245</v>
      </c>
      <c r="CI25" s="93" t="s">
        <v>245</v>
      </c>
      <c r="CJ25" s="93" t="s">
        <v>245</v>
      </c>
      <c r="CK25" s="93" t="s">
        <v>245</v>
      </c>
      <c r="CL25" s="93" t="s">
        <v>245</v>
      </c>
    </row>
    <row r="26" spans="1:90" x14ac:dyDescent="0.25">
      <c r="A26" s="149" t="str">
        <f>IF(  UPPER(LEFT( tabSuperdettagli[[#This Row],[nostro perimetro]],1) ) = "S",  "sì",  "no"   )</f>
        <v>no</v>
      </c>
      <c r="B26" s="149" t="e">
        <f>tabSuperdettagli[[#This Row],[anno]]*1</f>
        <v>#VALUE!</v>
      </c>
      <c r="D26" s="149" t="str">
        <f>LEFT(tabSuperdettagli[[#This Row],[WBS Element]], 10)</f>
        <v>Da cancell</v>
      </c>
      <c r="E26" s="149" t="str">
        <f>LEFT(tabSuperdettagli[[#This Row],[WBS Element]], 1)</f>
        <v>D</v>
      </c>
      <c r="F26" s="149" t="str">
        <f>LOWER(TRIM( tabSuperdettagli[[#This Row],[Distinzione produttive indirette vs improduttive]] ))</f>
        <v>da cancellare</v>
      </c>
      <c r="G26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26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26" s="149" t="str">
        <f>IF(  TRIM(tabSuperdettagli[[#This Row],[RAGGR X BUSINESS 4]])&gt; "", TRIM(tabSuperdettagli[[#This Row],[RAGGR X BUSINESS 4]]), TRIM(tabSuperdettagli[[#This Row],[RAGGR X BUSINESS ]] ) )</f>
        <v>Da cancellare</v>
      </c>
      <c r="J26" s="149" t="str">
        <f>tabSuperdettagli[[#This Row],[tot]]</f>
        <v>Da cancellare</v>
      </c>
      <c r="K26" s="149" t="str">
        <f>tabSuperdettagli[[#This Row],[gen]]</f>
        <v>Da cancellare</v>
      </c>
      <c r="W26" s="149" t="str">
        <f>tabSuperdettagli[[#This Row],[tipo Risorsa]]</f>
        <v>Da cancellare</v>
      </c>
      <c r="X26" s="149" t="str">
        <f>tabSuperdettagli[[#This Row],[Resp 1°liv]]&amp;""</f>
        <v>Da cancellare</v>
      </c>
      <c r="Y26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26" s="149" t="str">
        <f>tabSuperdettagli[[#This Row],[Project Description]]&amp;""</f>
        <v>Da cancellare</v>
      </c>
      <c r="AA26" s="149" t="str">
        <f>tabSuperdettagli[[#This Row],[descrizione WBE]]</f>
        <v>Da cancellare</v>
      </c>
      <c r="AB26" s="149"/>
      <c r="AC26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26" s="149" t="str">
        <f>LEFT(tabSuperdettagli[[#This Row],[WBS Element]], 18 )</f>
        <v>Da cancellare</v>
      </c>
      <c r="AE26" s="93" t="s">
        <v>245</v>
      </c>
      <c r="AF26" s="93" t="s">
        <v>245</v>
      </c>
      <c r="AG26" s="93" t="s">
        <v>245</v>
      </c>
      <c r="AH26" s="93" t="s">
        <v>245</v>
      </c>
      <c r="AI26" s="93" t="s">
        <v>245</v>
      </c>
      <c r="AJ26" s="93" t="s">
        <v>245</v>
      </c>
      <c r="AK26" s="93" t="s">
        <v>245</v>
      </c>
      <c r="AL26" s="93" t="s">
        <v>245</v>
      </c>
      <c r="AM26" s="93" t="s">
        <v>245</v>
      </c>
      <c r="AN26" s="93" t="s">
        <v>245</v>
      </c>
      <c r="AO26" s="93" t="s">
        <v>245</v>
      </c>
      <c r="AP26" s="93" t="s">
        <v>245</v>
      </c>
      <c r="AQ26" s="93" t="s">
        <v>245</v>
      </c>
      <c r="AR26" s="93" t="s">
        <v>245</v>
      </c>
      <c r="AS26" s="93" t="s">
        <v>245</v>
      </c>
      <c r="AT26" s="93" t="s">
        <v>245</v>
      </c>
      <c r="AU26" s="93" t="s">
        <v>245</v>
      </c>
      <c r="AV26" s="93" t="s">
        <v>245</v>
      </c>
      <c r="AW26" s="93" t="s">
        <v>245</v>
      </c>
      <c r="AX26" s="93" t="s">
        <v>245</v>
      </c>
      <c r="AY26" s="93" t="s">
        <v>245</v>
      </c>
      <c r="AZ26" s="93" t="s">
        <v>245</v>
      </c>
      <c r="BA26" s="93" t="s">
        <v>245</v>
      </c>
      <c r="BB26" s="93" t="s">
        <v>245</v>
      </c>
      <c r="BC26" s="93" t="s">
        <v>245</v>
      </c>
      <c r="BD26" s="93" t="s">
        <v>245</v>
      </c>
      <c r="BE26" s="93" t="s">
        <v>245</v>
      </c>
      <c r="BF26" s="93" t="s">
        <v>245</v>
      </c>
      <c r="BG26" s="93" t="s">
        <v>245</v>
      </c>
      <c r="BH26" s="93" t="s">
        <v>245</v>
      </c>
      <c r="BI26" s="93" t="s">
        <v>245</v>
      </c>
      <c r="BJ26" s="93" t="s">
        <v>245</v>
      </c>
      <c r="BK26" s="93" t="s">
        <v>245</v>
      </c>
      <c r="BL26" s="93" t="s">
        <v>245</v>
      </c>
      <c r="BM26" s="93" t="s">
        <v>245</v>
      </c>
      <c r="BN26" s="93" t="s">
        <v>245</v>
      </c>
      <c r="BO26" s="93" t="s">
        <v>245</v>
      </c>
      <c r="BP26" s="93" t="s">
        <v>245</v>
      </c>
      <c r="BQ26" s="93" t="s">
        <v>245</v>
      </c>
      <c r="BR26" s="93" t="s">
        <v>245</v>
      </c>
      <c r="BS26" s="93" t="s">
        <v>245</v>
      </c>
      <c r="BT26" s="93" t="s">
        <v>245</v>
      </c>
      <c r="BU26" s="93" t="s">
        <v>245</v>
      </c>
      <c r="BV26" s="93" t="s">
        <v>245</v>
      </c>
      <c r="BW26" s="93" t="s">
        <v>245</v>
      </c>
      <c r="BX26" s="93" t="s">
        <v>245</v>
      </c>
      <c r="BY26" s="93" t="s">
        <v>245</v>
      </c>
      <c r="BZ26" s="93" t="s">
        <v>245</v>
      </c>
      <c r="CA26" s="93" t="s">
        <v>245</v>
      </c>
      <c r="CB26" s="93" t="s">
        <v>245</v>
      </c>
      <c r="CC26" s="93" t="s">
        <v>245</v>
      </c>
      <c r="CD26" s="93" t="s">
        <v>245</v>
      </c>
      <c r="CE26" s="93" t="s">
        <v>245</v>
      </c>
      <c r="CF26" s="93" t="s">
        <v>245</v>
      </c>
      <c r="CG26" s="93" t="s">
        <v>245</v>
      </c>
      <c r="CH26" s="93" t="s">
        <v>245</v>
      </c>
      <c r="CI26" s="93" t="s">
        <v>245</v>
      </c>
      <c r="CJ26" s="93" t="s">
        <v>245</v>
      </c>
      <c r="CK26" s="93" t="s">
        <v>245</v>
      </c>
      <c r="CL26" s="93" t="s">
        <v>245</v>
      </c>
    </row>
    <row r="27" spans="1:90" x14ac:dyDescent="0.25">
      <c r="A27" s="149" t="str">
        <f>IF(  UPPER(LEFT( tabSuperdettagli[[#This Row],[nostro perimetro]],1) ) = "S",  "sì",  "no"   )</f>
        <v>no</v>
      </c>
      <c r="B27" s="149" t="e">
        <f>tabSuperdettagli[[#This Row],[anno]]*1</f>
        <v>#VALUE!</v>
      </c>
      <c r="D27" s="149" t="str">
        <f>LEFT(tabSuperdettagli[[#This Row],[WBS Element]], 10)</f>
        <v>Da cancell</v>
      </c>
      <c r="E27" s="149" t="str">
        <f>LEFT(tabSuperdettagli[[#This Row],[WBS Element]], 1)</f>
        <v>D</v>
      </c>
      <c r="F27" s="149" t="str">
        <f>LOWER(TRIM( tabSuperdettagli[[#This Row],[Distinzione produttive indirette vs improduttive]] ))</f>
        <v>da cancellare</v>
      </c>
      <c r="G27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27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27" s="149" t="str">
        <f>IF(  TRIM(tabSuperdettagli[[#This Row],[RAGGR X BUSINESS 4]])&gt; "", TRIM(tabSuperdettagli[[#This Row],[RAGGR X BUSINESS 4]]), TRIM(tabSuperdettagli[[#This Row],[RAGGR X BUSINESS ]] ) )</f>
        <v>Da cancellare</v>
      </c>
      <c r="J27" s="149" t="str">
        <f>tabSuperdettagli[[#This Row],[tot]]</f>
        <v>Da cancellare</v>
      </c>
      <c r="K27" s="149" t="str">
        <f>tabSuperdettagli[[#This Row],[gen]]</f>
        <v>Da cancellare</v>
      </c>
      <c r="W27" s="149" t="str">
        <f>tabSuperdettagli[[#This Row],[tipo Risorsa]]</f>
        <v>Da cancellare</v>
      </c>
      <c r="X27" s="149" t="str">
        <f>tabSuperdettagli[[#This Row],[Resp 1°liv]]&amp;""</f>
        <v>Da cancellare</v>
      </c>
      <c r="Y27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27" s="149" t="str">
        <f>tabSuperdettagli[[#This Row],[Project Description]]&amp;""</f>
        <v>Da cancellare</v>
      </c>
      <c r="AA27" s="149" t="str">
        <f>tabSuperdettagli[[#This Row],[descrizione WBE]]</f>
        <v>Da cancellare</v>
      </c>
      <c r="AB27" s="149"/>
      <c r="AC27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27" s="149" t="str">
        <f>LEFT(tabSuperdettagli[[#This Row],[WBS Element]], 18 )</f>
        <v>Da cancellare</v>
      </c>
      <c r="AE27" s="93" t="s">
        <v>245</v>
      </c>
      <c r="AF27" s="93" t="s">
        <v>245</v>
      </c>
      <c r="AG27" s="93" t="s">
        <v>245</v>
      </c>
      <c r="AH27" s="93" t="s">
        <v>245</v>
      </c>
      <c r="AI27" s="93" t="s">
        <v>245</v>
      </c>
      <c r="AJ27" s="93" t="s">
        <v>245</v>
      </c>
      <c r="AK27" s="93" t="s">
        <v>245</v>
      </c>
      <c r="AL27" s="93" t="s">
        <v>245</v>
      </c>
      <c r="AM27" s="93" t="s">
        <v>245</v>
      </c>
      <c r="AN27" s="93" t="s">
        <v>245</v>
      </c>
      <c r="AO27" s="93" t="s">
        <v>245</v>
      </c>
      <c r="AP27" s="93" t="s">
        <v>245</v>
      </c>
      <c r="AQ27" s="93" t="s">
        <v>245</v>
      </c>
      <c r="AR27" s="93" t="s">
        <v>245</v>
      </c>
      <c r="AS27" s="93" t="s">
        <v>245</v>
      </c>
      <c r="AT27" s="93" t="s">
        <v>245</v>
      </c>
      <c r="AU27" s="93" t="s">
        <v>245</v>
      </c>
      <c r="AV27" s="93" t="s">
        <v>245</v>
      </c>
      <c r="AW27" s="93" t="s">
        <v>245</v>
      </c>
      <c r="AX27" s="93" t="s">
        <v>245</v>
      </c>
      <c r="AY27" s="93" t="s">
        <v>245</v>
      </c>
      <c r="AZ27" s="93" t="s">
        <v>245</v>
      </c>
      <c r="BA27" s="93" t="s">
        <v>245</v>
      </c>
      <c r="BB27" s="93" t="s">
        <v>245</v>
      </c>
      <c r="BC27" s="93" t="s">
        <v>245</v>
      </c>
      <c r="BD27" s="93" t="s">
        <v>245</v>
      </c>
      <c r="BE27" s="93" t="s">
        <v>245</v>
      </c>
      <c r="BF27" s="93" t="s">
        <v>245</v>
      </c>
      <c r="BG27" s="93" t="s">
        <v>245</v>
      </c>
      <c r="BH27" s="93" t="s">
        <v>245</v>
      </c>
      <c r="BI27" s="93" t="s">
        <v>245</v>
      </c>
      <c r="BJ27" s="93" t="s">
        <v>245</v>
      </c>
      <c r="BK27" s="93" t="s">
        <v>245</v>
      </c>
      <c r="BL27" s="93" t="s">
        <v>245</v>
      </c>
      <c r="BM27" s="93" t="s">
        <v>245</v>
      </c>
      <c r="BN27" s="93" t="s">
        <v>245</v>
      </c>
      <c r="BO27" s="93" t="s">
        <v>245</v>
      </c>
      <c r="BP27" s="93" t="s">
        <v>245</v>
      </c>
      <c r="BQ27" s="93" t="s">
        <v>245</v>
      </c>
      <c r="BR27" s="93" t="s">
        <v>245</v>
      </c>
      <c r="BS27" s="93" t="s">
        <v>245</v>
      </c>
      <c r="BT27" s="93" t="s">
        <v>245</v>
      </c>
      <c r="BU27" s="93" t="s">
        <v>245</v>
      </c>
      <c r="BV27" s="93" t="s">
        <v>245</v>
      </c>
      <c r="BW27" s="93" t="s">
        <v>245</v>
      </c>
      <c r="BX27" s="93" t="s">
        <v>245</v>
      </c>
      <c r="BY27" s="93" t="s">
        <v>245</v>
      </c>
      <c r="BZ27" s="93" t="s">
        <v>245</v>
      </c>
      <c r="CA27" s="93" t="s">
        <v>245</v>
      </c>
      <c r="CB27" s="93" t="s">
        <v>245</v>
      </c>
      <c r="CC27" s="93" t="s">
        <v>245</v>
      </c>
      <c r="CD27" s="93" t="s">
        <v>245</v>
      </c>
      <c r="CE27" s="93" t="s">
        <v>245</v>
      </c>
      <c r="CF27" s="93" t="s">
        <v>245</v>
      </c>
      <c r="CG27" s="93" t="s">
        <v>245</v>
      </c>
      <c r="CH27" s="93" t="s">
        <v>245</v>
      </c>
      <c r="CI27" s="93" t="s">
        <v>245</v>
      </c>
      <c r="CJ27" s="93" t="s">
        <v>245</v>
      </c>
      <c r="CK27" s="93" t="s">
        <v>245</v>
      </c>
      <c r="CL27" s="93" t="s">
        <v>245</v>
      </c>
    </row>
    <row r="28" spans="1:90" x14ac:dyDescent="0.25">
      <c r="A28" s="149" t="str">
        <f>IF(  UPPER(LEFT( tabSuperdettagli[[#This Row],[nostro perimetro]],1) ) = "S",  "sì",  "no"   )</f>
        <v>no</v>
      </c>
      <c r="B28" s="149" t="e">
        <f>tabSuperdettagli[[#This Row],[anno]]*1</f>
        <v>#VALUE!</v>
      </c>
      <c r="D28" s="149" t="str">
        <f>LEFT(tabSuperdettagli[[#This Row],[WBS Element]], 10)</f>
        <v>Da cancell</v>
      </c>
      <c r="E28" s="149" t="str">
        <f>LEFT(tabSuperdettagli[[#This Row],[WBS Element]], 1)</f>
        <v>D</v>
      </c>
      <c r="F28" s="149" t="str">
        <f>LOWER(TRIM( tabSuperdettagli[[#This Row],[Distinzione produttive indirette vs improduttive]] ))</f>
        <v>da cancellare</v>
      </c>
      <c r="G28" s="149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D</v>
      </c>
      <c r="H28" s="149" t="str">
        <f>IF( OR( tabSuperdettagli[[#This Row],[ProjType_]]="A", tabSuperdettagli[[#This Row],[ProjType_]]="R", tabSuperdettagli[[#This Row],[ProjType_]]="E"),
       "A R E",
        tabSuperdettagli[[#This Row],[ProjType_]])</f>
        <v>D</v>
      </c>
      <c r="I28" s="149" t="str">
        <f>IF(  TRIM(tabSuperdettagli[[#This Row],[RAGGR X BUSINESS 4]])&gt; "", TRIM(tabSuperdettagli[[#This Row],[RAGGR X BUSINESS 4]]), TRIM(tabSuperdettagli[[#This Row],[RAGGR X BUSINESS ]] ) )</f>
        <v>Da cancellare</v>
      </c>
      <c r="J28" s="149" t="str">
        <f>tabSuperdettagli[[#This Row],[tot]]</f>
        <v>Da cancellare</v>
      </c>
      <c r="K28" s="149" t="str">
        <f>tabSuperdettagli[[#This Row],[gen]]</f>
        <v>Da cancellare</v>
      </c>
      <c r="W28" s="149" t="str">
        <f>tabSuperdettagli[[#This Row],[tipo Risorsa]]</f>
        <v>Da cancellare</v>
      </c>
      <c r="X28" s="149" t="str">
        <f>tabSuperdettagli[[#This Row],[Resp 1°liv]]&amp;""</f>
        <v>Da cancellare</v>
      </c>
      <c r="Y28" s="149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28" s="149" t="str">
        <f>tabSuperdettagli[[#This Row],[Project Description]]&amp;""</f>
        <v>Da cancellare</v>
      </c>
      <c r="AA28" s="149" t="str">
        <f>tabSuperdettagli[[#This Row],[descrizione WBE]]</f>
        <v>Da cancellare</v>
      </c>
      <c r="AB28" s="149"/>
      <c r="AC28" s="149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28" s="149" t="str">
        <f>LEFT(tabSuperdettagli[[#This Row],[WBS Element]], 18 )</f>
        <v>Da cancellare</v>
      </c>
      <c r="AE28" s="93" t="s">
        <v>245</v>
      </c>
      <c r="AF28" s="93" t="s">
        <v>245</v>
      </c>
      <c r="AG28" s="93" t="s">
        <v>245</v>
      </c>
      <c r="AH28" s="93" t="s">
        <v>245</v>
      </c>
      <c r="AI28" s="93" t="s">
        <v>245</v>
      </c>
      <c r="AJ28" s="93" t="s">
        <v>245</v>
      </c>
      <c r="AK28" s="93" t="s">
        <v>245</v>
      </c>
      <c r="AL28" s="93" t="s">
        <v>245</v>
      </c>
      <c r="AM28" s="93" t="s">
        <v>245</v>
      </c>
      <c r="AN28" s="93" t="s">
        <v>245</v>
      </c>
      <c r="AO28" s="93" t="s">
        <v>245</v>
      </c>
      <c r="AP28" s="93" t="s">
        <v>245</v>
      </c>
      <c r="AQ28" s="93" t="s">
        <v>245</v>
      </c>
      <c r="AR28" s="93" t="s">
        <v>245</v>
      </c>
      <c r="AS28" s="93" t="s">
        <v>245</v>
      </c>
      <c r="AT28" s="93" t="s">
        <v>245</v>
      </c>
      <c r="AU28" s="93" t="s">
        <v>245</v>
      </c>
      <c r="AV28" s="93" t="s">
        <v>245</v>
      </c>
      <c r="AW28" s="93" t="s">
        <v>245</v>
      </c>
      <c r="AX28" s="93" t="s">
        <v>245</v>
      </c>
      <c r="AY28" s="93" t="s">
        <v>245</v>
      </c>
      <c r="AZ28" s="93" t="s">
        <v>245</v>
      </c>
      <c r="BA28" s="93" t="s">
        <v>245</v>
      </c>
      <c r="BB28" s="93" t="s">
        <v>245</v>
      </c>
      <c r="BC28" s="93" t="s">
        <v>245</v>
      </c>
      <c r="BD28" s="93" t="s">
        <v>245</v>
      </c>
      <c r="BE28" s="93" t="s">
        <v>245</v>
      </c>
      <c r="BF28" s="93" t="s">
        <v>245</v>
      </c>
      <c r="BG28" s="93" t="s">
        <v>245</v>
      </c>
      <c r="BH28" s="93" t="s">
        <v>245</v>
      </c>
      <c r="BI28" s="93" t="s">
        <v>245</v>
      </c>
      <c r="BJ28" s="93" t="s">
        <v>245</v>
      </c>
      <c r="BK28" s="93" t="s">
        <v>245</v>
      </c>
      <c r="BL28" s="93" t="s">
        <v>245</v>
      </c>
      <c r="BM28" s="93" t="s">
        <v>245</v>
      </c>
      <c r="BN28" s="93" t="s">
        <v>245</v>
      </c>
      <c r="BO28" s="93" t="s">
        <v>245</v>
      </c>
      <c r="BP28" s="93" t="s">
        <v>245</v>
      </c>
      <c r="BQ28" s="93" t="s">
        <v>245</v>
      </c>
      <c r="BR28" s="93" t="s">
        <v>245</v>
      </c>
      <c r="BS28" s="93" t="s">
        <v>245</v>
      </c>
      <c r="BT28" s="93" t="s">
        <v>245</v>
      </c>
      <c r="BU28" s="93" t="s">
        <v>245</v>
      </c>
      <c r="BV28" s="93" t="s">
        <v>245</v>
      </c>
      <c r="BW28" s="93" t="s">
        <v>245</v>
      </c>
      <c r="BX28" s="93" t="s">
        <v>245</v>
      </c>
      <c r="BY28" s="93" t="s">
        <v>245</v>
      </c>
      <c r="BZ28" s="93" t="s">
        <v>245</v>
      </c>
      <c r="CA28" s="93" t="s">
        <v>245</v>
      </c>
      <c r="CB28" s="93" t="s">
        <v>245</v>
      </c>
      <c r="CC28" s="93" t="s">
        <v>245</v>
      </c>
      <c r="CD28" s="93" t="s">
        <v>245</v>
      </c>
      <c r="CE28" s="93" t="s">
        <v>245</v>
      </c>
      <c r="CF28" s="93" t="s">
        <v>245</v>
      </c>
      <c r="CG28" s="93" t="s">
        <v>245</v>
      </c>
      <c r="CH28" s="93" t="s">
        <v>245</v>
      </c>
      <c r="CI28" s="93" t="s">
        <v>245</v>
      </c>
      <c r="CJ28" s="93" t="s">
        <v>245</v>
      </c>
      <c r="CK28" s="93" t="s">
        <v>245</v>
      </c>
      <c r="CL28" s="93" t="s">
        <v>245</v>
      </c>
    </row>
    <row r="29" spans="1:90" x14ac:dyDescent="0.25">
      <c r="C29" s="78" t="s">
        <v>195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189</v>
      </c>
      <c r="F1" s="74" t="s">
        <v>185</v>
      </c>
      <c r="G1" s="74" t="s">
        <v>186</v>
      </c>
      <c r="H1" s="74" t="s">
        <v>187</v>
      </c>
      <c r="I1" s="74" t="s">
        <v>188</v>
      </c>
    </row>
    <row r="2" spans="1:9" x14ac:dyDescent="0.25">
      <c r="F2" s="75" t="s">
        <v>90</v>
      </c>
      <c r="G2" s="75" t="s">
        <v>90</v>
      </c>
      <c r="H2" s="75" t="s">
        <v>90</v>
      </c>
      <c r="I2" s="75" t="s">
        <v>90</v>
      </c>
    </row>
    <row r="3" spans="1:9" x14ac:dyDescent="0.25">
      <c r="F3" s="75" t="s">
        <v>90</v>
      </c>
      <c r="G3" s="75" t="s">
        <v>90</v>
      </c>
      <c r="H3" s="75" t="s">
        <v>90</v>
      </c>
      <c r="I3" s="75" t="s">
        <v>90</v>
      </c>
    </row>
    <row r="4" spans="1:9" x14ac:dyDescent="0.25">
      <c r="F4" s="75" t="s">
        <v>90</v>
      </c>
      <c r="G4" s="75" t="s">
        <v>90</v>
      </c>
      <c r="H4" s="75" t="s">
        <v>90</v>
      </c>
      <c r="I4" s="75" t="s">
        <v>90</v>
      </c>
    </row>
    <row r="5" spans="1:9" x14ac:dyDescent="0.25">
      <c r="F5" s="75" t="s">
        <v>90</v>
      </c>
      <c r="G5" s="75" t="s">
        <v>90</v>
      </c>
      <c r="H5" s="75" t="s">
        <v>90</v>
      </c>
      <c r="I5" s="75" t="s">
        <v>90</v>
      </c>
    </row>
    <row r="6" spans="1:9" x14ac:dyDescent="0.25">
      <c r="F6" s="75" t="s">
        <v>90</v>
      </c>
      <c r="G6" s="75" t="s">
        <v>90</v>
      </c>
      <c r="H6" s="75" t="s">
        <v>90</v>
      </c>
      <c r="I6" s="75" t="s">
        <v>90</v>
      </c>
    </row>
    <row r="7" spans="1:9" x14ac:dyDescent="0.25">
      <c r="F7" s="75" t="s">
        <v>90</v>
      </c>
      <c r="G7" s="75" t="s">
        <v>90</v>
      </c>
      <c r="H7" s="75" t="s">
        <v>90</v>
      </c>
      <c r="I7" s="75" t="s">
        <v>90</v>
      </c>
    </row>
    <row r="8" spans="1:9" x14ac:dyDescent="0.25">
      <c r="F8" s="75" t="s">
        <v>90</v>
      </c>
      <c r="G8" s="75" t="s">
        <v>90</v>
      </c>
      <c r="H8" s="75" t="s">
        <v>90</v>
      </c>
      <c r="I8" s="75" t="s">
        <v>90</v>
      </c>
    </row>
    <row r="9" spans="1:9" x14ac:dyDescent="0.25">
      <c r="F9" s="75" t="s">
        <v>90</v>
      </c>
      <c r="G9" s="75" t="s">
        <v>90</v>
      </c>
      <c r="H9" s="75" t="s">
        <v>90</v>
      </c>
      <c r="I9" s="75" t="s">
        <v>90</v>
      </c>
    </row>
    <row r="10" spans="1:9" x14ac:dyDescent="0.25">
      <c r="F10" s="75" t="s">
        <v>90</v>
      </c>
      <c r="G10" s="75" t="s">
        <v>90</v>
      </c>
      <c r="H10" s="75" t="s">
        <v>90</v>
      </c>
      <c r="I10" s="75" t="s">
        <v>90</v>
      </c>
    </row>
    <row r="11" spans="1:9" x14ac:dyDescent="0.25">
      <c r="F11" s="75" t="s">
        <v>90</v>
      </c>
      <c r="G11" s="75" t="s">
        <v>90</v>
      </c>
      <c r="H11" s="75" t="s">
        <v>90</v>
      </c>
      <c r="I11" s="75" t="s">
        <v>90</v>
      </c>
    </row>
    <row r="12" spans="1:9" x14ac:dyDescent="0.25">
      <c r="F12" s="75" t="s">
        <v>90</v>
      </c>
      <c r="G12" s="75" t="s">
        <v>90</v>
      </c>
      <c r="H12" s="75" t="s">
        <v>90</v>
      </c>
      <c r="I12" s="75" t="s">
        <v>90</v>
      </c>
    </row>
    <row r="13" spans="1:9" x14ac:dyDescent="0.25">
      <c r="F13" s="75" t="s">
        <v>90</v>
      </c>
      <c r="G13" s="75" t="s">
        <v>90</v>
      </c>
      <c r="H13" s="75" t="s">
        <v>90</v>
      </c>
      <c r="I13" s="75" t="s">
        <v>90</v>
      </c>
    </row>
    <row r="14" spans="1:9" x14ac:dyDescent="0.25">
      <c r="F14" s="75" t="s">
        <v>90</v>
      </c>
      <c r="G14" s="75" t="s">
        <v>90</v>
      </c>
      <c r="H14" s="75" t="s">
        <v>90</v>
      </c>
      <c r="I14" s="75" t="s">
        <v>90</v>
      </c>
    </row>
    <row r="15" spans="1:9" x14ac:dyDescent="0.25">
      <c r="F15" s="75" t="s">
        <v>90</v>
      </c>
      <c r="G15" s="75" t="s">
        <v>90</v>
      </c>
      <c r="H15" s="75" t="s">
        <v>90</v>
      </c>
      <c r="I15" s="75" t="s">
        <v>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191</v>
      </c>
      <c r="F1" t="s">
        <v>185</v>
      </c>
      <c r="G1" t="s">
        <v>186</v>
      </c>
      <c r="H1" t="s">
        <v>187</v>
      </c>
      <c r="I1" t="s">
        <v>188</v>
      </c>
    </row>
    <row r="2" spans="1:9" x14ac:dyDescent="0.25">
      <c r="F2" t="s">
        <v>213</v>
      </c>
      <c r="G2" t="s">
        <v>213</v>
      </c>
      <c r="H2" t="s">
        <v>213</v>
      </c>
      <c r="I2" t="s">
        <v>213</v>
      </c>
    </row>
    <row r="3" spans="1:9" x14ac:dyDescent="0.25">
      <c r="F3" t="s">
        <v>213</v>
      </c>
      <c r="G3" t="s">
        <v>213</v>
      </c>
      <c r="H3" t="s">
        <v>213</v>
      </c>
      <c r="I3" t="s">
        <v>213</v>
      </c>
    </row>
    <row r="4" spans="1:9" x14ac:dyDescent="0.25">
      <c r="F4" t="s">
        <v>213</v>
      </c>
      <c r="G4" t="s">
        <v>213</v>
      </c>
      <c r="H4" t="s">
        <v>213</v>
      </c>
      <c r="I4" t="s">
        <v>213</v>
      </c>
    </row>
    <row r="5" spans="1:9" x14ac:dyDescent="0.25">
      <c r="F5" t="s">
        <v>213</v>
      </c>
      <c r="G5" t="s">
        <v>213</v>
      </c>
      <c r="H5" t="s">
        <v>213</v>
      </c>
      <c r="I5" t="s">
        <v>213</v>
      </c>
    </row>
    <row r="6" spans="1:9" x14ac:dyDescent="0.25">
      <c r="F6" t="s">
        <v>213</v>
      </c>
      <c r="G6" t="s">
        <v>213</v>
      </c>
      <c r="H6" t="s">
        <v>213</v>
      </c>
      <c r="I6" t="s">
        <v>213</v>
      </c>
    </row>
    <row r="7" spans="1:9" x14ac:dyDescent="0.25">
      <c r="F7" t="s">
        <v>213</v>
      </c>
      <c r="G7" t="s">
        <v>213</v>
      </c>
      <c r="H7" t="s">
        <v>213</v>
      </c>
      <c r="I7" t="s">
        <v>213</v>
      </c>
    </row>
    <row r="8" spans="1:9" x14ac:dyDescent="0.25">
      <c r="F8" t="s">
        <v>213</v>
      </c>
      <c r="G8" t="s">
        <v>213</v>
      </c>
      <c r="H8" t="s">
        <v>213</v>
      </c>
      <c r="I8" t="s">
        <v>213</v>
      </c>
    </row>
    <row r="9" spans="1:9" x14ac:dyDescent="0.25">
      <c r="F9" t="s">
        <v>213</v>
      </c>
      <c r="G9" t="s">
        <v>213</v>
      </c>
      <c r="H9" t="s">
        <v>213</v>
      </c>
      <c r="I9" t="s">
        <v>213</v>
      </c>
    </row>
    <row r="10" spans="1:9" x14ac:dyDescent="0.25">
      <c r="F10" t="s">
        <v>213</v>
      </c>
      <c r="G10" t="s">
        <v>213</v>
      </c>
      <c r="H10" t="s">
        <v>213</v>
      </c>
      <c r="I10" t="s">
        <v>213</v>
      </c>
    </row>
    <row r="11" spans="1:9" x14ac:dyDescent="0.25">
      <c r="F11" t="s">
        <v>213</v>
      </c>
      <c r="G11" t="s">
        <v>213</v>
      </c>
      <c r="H11" t="s">
        <v>213</v>
      </c>
      <c r="I11" t="s">
        <v>213</v>
      </c>
    </row>
    <row r="12" spans="1:9" x14ac:dyDescent="0.25">
      <c r="F12" t="s">
        <v>213</v>
      </c>
      <c r="G12" t="s">
        <v>213</v>
      </c>
      <c r="H12" t="s">
        <v>213</v>
      </c>
      <c r="I12" t="s">
        <v>213</v>
      </c>
    </row>
    <row r="13" spans="1:9" x14ac:dyDescent="0.25">
      <c r="F13" t="s">
        <v>213</v>
      </c>
      <c r="G13" t="s">
        <v>213</v>
      </c>
      <c r="H13" t="s">
        <v>213</v>
      </c>
      <c r="I13" t="s">
        <v>213</v>
      </c>
    </row>
    <row r="14" spans="1:9" x14ac:dyDescent="0.25">
      <c r="F14" t="s">
        <v>213</v>
      </c>
      <c r="G14" t="s">
        <v>213</v>
      </c>
      <c r="H14" t="s">
        <v>213</v>
      </c>
      <c r="I14" t="s">
        <v>213</v>
      </c>
    </row>
    <row r="15" spans="1:9" x14ac:dyDescent="0.25">
      <c r="F15" t="s">
        <v>213</v>
      </c>
      <c r="G15" t="s">
        <v>213</v>
      </c>
      <c r="H15" t="s">
        <v>213</v>
      </c>
      <c r="I15" t="s">
        <v>213</v>
      </c>
    </row>
    <row r="16" spans="1:9" x14ac:dyDescent="0.25">
      <c r="F16" t="s">
        <v>213</v>
      </c>
      <c r="G16" t="s">
        <v>213</v>
      </c>
      <c r="H16" t="s">
        <v>213</v>
      </c>
      <c r="I16" t="s">
        <v>213</v>
      </c>
    </row>
    <row r="17" spans="6:9" x14ac:dyDescent="0.25">
      <c r="F17" t="s">
        <v>213</v>
      </c>
      <c r="G17" t="s">
        <v>213</v>
      </c>
      <c r="H17" t="s">
        <v>213</v>
      </c>
      <c r="I17" t="s">
        <v>213</v>
      </c>
    </row>
    <row r="18" spans="6:9" x14ac:dyDescent="0.25">
      <c r="F18" t="s">
        <v>213</v>
      </c>
      <c r="G18" t="s">
        <v>213</v>
      </c>
      <c r="H18" t="s">
        <v>213</v>
      </c>
      <c r="I18" t="s">
        <v>213</v>
      </c>
    </row>
    <row r="19" spans="6:9" x14ac:dyDescent="0.25">
      <c r="F19" t="s">
        <v>213</v>
      </c>
      <c r="G19" t="s">
        <v>213</v>
      </c>
      <c r="H19" t="s">
        <v>213</v>
      </c>
      <c r="I19" t="s">
        <v>213</v>
      </c>
    </row>
    <row r="20" spans="6:9" x14ac:dyDescent="0.25">
      <c r="F20" t="s">
        <v>213</v>
      </c>
      <c r="G20" t="s">
        <v>213</v>
      </c>
      <c r="H20" t="s">
        <v>213</v>
      </c>
      <c r="I20" t="s">
        <v>213</v>
      </c>
    </row>
    <row r="21" spans="6:9" x14ac:dyDescent="0.25">
      <c r="F21" t="s">
        <v>213</v>
      </c>
      <c r="G21" t="s">
        <v>213</v>
      </c>
      <c r="H21" t="s">
        <v>213</v>
      </c>
      <c r="I21" t="s">
        <v>213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3" t="s">
        <v>192</v>
      </c>
      <c r="B1" t="s">
        <v>71</v>
      </c>
      <c r="C1" t="s">
        <v>24</v>
      </c>
      <c r="E1" s="71" t="s">
        <v>193</v>
      </c>
    </row>
    <row r="2" spans="1:5" x14ac:dyDescent="0.25">
      <c r="A2" t="s">
        <v>95</v>
      </c>
      <c r="B2" t="s">
        <v>95</v>
      </c>
      <c r="C2" t="s">
        <v>95</v>
      </c>
      <c r="E2" s="76" t="s">
        <v>96</v>
      </c>
    </row>
    <row r="3" spans="1:5" x14ac:dyDescent="0.25">
      <c r="A3" t="s">
        <v>95</v>
      </c>
      <c r="B3" t="s">
        <v>95</v>
      </c>
      <c r="C3" t="s">
        <v>95</v>
      </c>
      <c r="E3" s="76" t="s">
        <v>96</v>
      </c>
    </row>
    <row r="4" spans="1:5" x14ac:dyDescent="0.25">
      <c r="A4" t="s">
        <v>95</v>
      </c>
      <c r="B4" t="s">
        <v>95</v>
      </c>
      <c r="C4" t="s">
        <v>95</v>
      </c>
      <c r="E4" s="76" t="s">
        <v>96</v>
      </c>
    </row>
    <row r="5" spans="1:5" x14ac:dyDescent="0.25">
      <c r="A5" t="s">
        <v>95</v>
      </c>
      <c r="B5" t="s">
        <v>95</v>
      </c>
      <c r="C5" t="s">
        <v>95</v>
      </c>
      <c r="E5" s="76" t="s">
        <v>96</v>
      </c>
    </row>
    <row r="6" spans="1:5" x14ac:dyDescent="0.25">
      <c r="A6" t="s">
        <v>95</v>
      </c>
      <c r="B6" t="s">
        <v>95</v>
      </c>
      <c r="C6" t="s">
        <v>95</v>
      </c>
      <c r="E6" s="76" t="s">
        <v>96</v>
      </c>
    </row>
    <row r="7" spans="1:5" x14ac:dyDescent="0.25">
      <c r="A7" t="s">
        <v>95</v>
      </c>
      <c r="B7" t="s">
        <v>95</v>
      </c>
      <c r="C7" t="s">
        <v>95</v>
      </c>
      <c r="E7" s="76" t="s">
        <v>96</v>
      </c>
    </row>
    <row r="8" spans="1:5" x14ac:dyDescent="0.25">
      <c r="A8" t="s">
        <v>95</v>
      </c>
      <c r="B8" t="s">
        <v>95</v>
      </c>
      <c r="C8" t="s">
        <v>95</v>
      </c>
      <c r="E8" s="76" t="s">
        <v>96</v>
      </c>
    </row>
    <row r="9" spans="1:5" x14ac:dyDescent="0.25">
      <c r="A9" t="s">
        <v>95</v>
      </c>
      <c r="B9" t="s">
        <v>95</v>
      </c>
      <c r="C9" t="s">
        <v>95</v>
      </c>
      <c r="E9" s="76" t="s">
        <v>96</v>
      </c>
    </row>
    <row r="10" spans="1:5" x14ac:dyDescent="0.25">
      <c r="A10" t="s">
        <v>95</v>
      </c>
      <c r="B10" t="s">
        <v>95</v>
      </c>
      <c r="C10" t="s">
        <v>95</v>
      </c>
      <c r="E10" s="76" t="s">
        <v>96</v>
      </c>
    </row>
    <row r="11" spans="1:5" x14ac:dyDescent="0.25">
      <c r="A11" t="s">
        <v>95</v>
      </c>
      <c r="B11" t="s">
        <v>95</v>
      </c>
      <c r="C11" t="s">
        <v>95</v>
      </c>
      <c r="E11" s="76" t="s">
        <v>96</v>
      </c>
    </row>
    <row r="12" spans="1:5" x14ac:dyDescent="0.25">
      <c r="A12" t="s">
        <v>95</v>
      </c>
      <c r="B12" t="s">
        <v>95</v>
      </c>
      <c r="C12" t="s">
        <v>95</v>
      </c>
      <c r="E12" s="76" t="s">
        <v>96</v>
      </c>
    </row>
    <row r="13" spans="1:5" x14ac:dyDescent="0.25">
      <c r="A13" t="s">
        <v>95</v>
      </c>
      <c r="B13" t="s">
        <v>95</v>
      </c>
      <c r="C13" t="s">
        <v>95</v>
      </c>
      <c r="E13" s="76" t="s">
        <v>96</v>
      </c>
    </row>
    <row r="14" spans="1:5" x14ac:dyDescent="0.25">
      <c r="A14" t="s">
        <v>95</v>
      </c>
      <c r="B14" t="s">
        <v>95</v>
      </c>
      <c r="C14" t="s">
        <v>95</v>
      </c>
      <c r="E14" s="76" t="s">
        <v>96</v>
      </c>
    </row>
    <row r="15" spans="1:5" x14ac:dyDescent="0.25">
      <c r="A15" t="s">
        <v>95</v>
      </c>
      <c r="B15" t="s">
        <v>95</v>
      </c>
      <c r="C15" t="s">
        <v>95</v>
      </c>
      <c r="E15" s="76" t="s">
        <v>96</v>
      </c>
    </row>
    <row r="16" spans="1:5" x14ac:dyDescent="0.25">
      <c r="A16" t="s">
        <v>95</v>
      </c>
      <c r="B16" t="s">
        <v>95</v>
      </c>
      <c r="C16" t="s">
        <v>95</v>
      </c>
      <c r="E16" s="76" t="s">
        <v>96</v>
      </c>
    </row>
    <row r="17" spans="1:5" x14ac:dyDescent="0.25">
      <c r="A17" t="s">
        <v>95</v>
      </c>
      <c r="B17" t="s">
        <v>95</v>
      </c>
      <c r="C17" t="s">
        <v>95</v>
      </c>
      <c r="E17" s="76" t="s">
        <v>96</v>
      </c>
    </row>
    <row r="18" spans="1:5" x14ac:dyDescent="0.25">
      <c r="A18" t="s">
        <v>95</v>
      </c>
      <c r="B18" t="s">
        <v>95</v>
      </c>
      <c r="C18" t="s">
        <v>95</v>
      </c>
      <c r="E18" s="76" t="s">
        <v>96</v>
      </c>
    </row>
    <row r="19" spans="1:5" x14ac:dyDescent="0.25">
      <c r="A19" t="s">
        <v>95</v>
      </c>
      <c r="B19" t="s">
        <v>95</v>
      </c>
      <c r="C19" t="s">
        <v>95</v>
      </c>
      <c r="E19" s="76" t="s">
        <v>96</v>
      </c>
    </row>
    <row r="20" spans="1:5" x14ac:dyDescent="0.25">
      <c r="A20" t="s">
        <v>95</v>
      </c>
      <c r="B20" t="s">
        <v>95</v>
      </c>
      <c r="C20" t="s">
        <v>95</v>
      </c>
      <c r="E20" s="76" t="s">
        <v>96</v>
      </c>
    </row>
    <row r="21" spans="1:5" x14ac:dyDescent="0.25">
      <c r="A21" t="s">
        <v>95</v>
      </c>
      <c r="B21" t="s">
        <v>95</v>
      </c>
      <c r="C21" t="s">
        <v>95</v>
      </c>
      <c r="E21" s="76" t="s">
        <v>96</v>
      </c>
    </row>
    <row r="22" spans="1:5" x14ac:dyDescent="0.25">
      <c r="A22" t="s">
        <v>95</v>
      </c>
      <c r="B22" t="s">
        <v>95</v>
      </c>
      <c r="C22" t="s">
        <v>95</v>
      </c>
      <c r="E22" s="76" t="s">
        <v>96</v>
      </c>
    </row>
    <row r="23" spans="1:5" x14ac:dyDescent="0.25">
      <c r="A23" t="s">
        <v>95</v>
      </c>
      <c r="B23" t="s">
        <v>95</v>
      </c>
      <c r="C23" t="s">
        <v>95</v>
      </c>
      <c r="E23" s="76" t="s">
        <v>96</v>
      </c>
    </row>
    <row r="24" spans="1:5" x14ac:dyDescent="0.25">
      <c r="A24" t="s">
        <v>95</v>
      </c>
      <c r="B24" t="s">
        <v>95</v>
      </c>
      <c r="C24" t="s">
        <v>95</v>
      </c>
      <c r="E24" s="76" t="s">
        <v>96</v>
      </c>
    </row>
    <row r="25" spans="1:5" x14ac:dyDescent="0.25">
      <c r="A25" t="s">
        <v>95</v>
      </c>
      <c r="B25" t="s">
        <v>95</v>
      </c>
      <c r="C25" t="s">
        <v>95</v>
      </c>
      <c r="E25" s="76" t="s">
        <v>96</v>
      </c>
    </row>
    <row r="26" spans="1:5" x14ac:dyDescent="0.25">
      <c r="A26" t="s">
        <v>95</v>
      </c>
      <c r="B26" t="s">
        <v>95</v>
      </c>
      <c r="C26" t="s">
        <v>95</v>
      </c>
      <c r="E26" s="76" t="s">
        <v>96</v>
      </c>
    </row>
    <row r="27" spans="1:5" x14ac:dyDescent="0.25">
      <c r="A27" t="s">
        <v>95</v>
      </c>
      <c r="B27" t="s">
        <v>95</v>
      </c>
      <c r="C27" t="s">
        <v>95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196</v>
      </c>
      <c r="B3" t="s">
        <v>197</v>
      </c>
    </row>
    <row r="4" spans="1:2" x14ac:dyDescent="0.25">
      <c r="A4" t="s">
        <v>214</v>
      </c>
      <c r="B4" t="s">
        <v>214</v>
      </c>
    </row>
    <row r="5" spans="1:2" x14ac:dyDescent="0.25">
      <c r="A5" t="s">
        <v>214</v>
      </c>
      <c r="B5" t="s">
        <v>214</v>
      </c>
    </row>
    <row r="6" spans="1:2" x14ac:dyDescent="0.25">
      <c r="A6" t="s">
        <v>214</v>
      </c>
      <c r="B6" t="s">
        <v>214</v>
      </c>
    </row>
    <row r="7" spans="1:2" x14ac:dyDescent="0.25">
      <c r="A7" t="s">
        <v>214</v>
      </c>
      <c r="B7" t="s">
        <v>214</v>
      </c>
    </row>
    <row r="8" spans="1:2" x14ac:dyDescent="0.25">
      <c r="A8" t="s">
        <v>214</v>
      </c>
      <c r="B8" t="s">
        <v>214</v>
      </c>
    </row>
    <row r="9" spans="1:2" x14ac:dyDescent="0.25">
      <c r="A9" t="s">
        <v>214</v>
      </c>
      <c r="B9" t="s">
        <v>214</v>
      </c>
    </row>
    <row r="10" spans="1:2" x14ac:dyDescent="0.25">
      <c r="A10" t="s">
        <v>214</v>
      </c>
      <c r="B10" t="s">
        <v>214</v>
      </c>
    </row>
    <row r="11" spans="1:2" x14ac:dyDescent="0.25">
      <c r="A11" t="s">
        <v>214</v>
      </c>
      <c r="B11" t="s">
        <v>214</v>
      </c>
    </row>
    <row r="12" spans="1:2" x14ac:dyDescent="0.25">
      <c r="A12" t="s">
        <v>214</v>
      </c>
      <c r="B12" t="s">
        <v>214</v>
      </c>
    </row>
    <row r="13" spans="1:2" x14ac:dyDescent="0.25">
      <c r="A13" t="s">
        <v>214</v>
      </c>
      <c r="B13" t="s">
        <v>214</v>
      </c>
    </row>
    <row r="14" spans="1:2" x14ac:dyDescent="0.25">
      <c r="A14" t="s">
        <v>214</v>
      </c>
      <c r="B14" t="s">
        <v>214</v>
      </c>
    </row>
    <row r="15" spans="1:2" x14ac:dyDescent="0.25">
      <c r="A15" t="s">
        <v>214</v>
      </c>
      <c r="B15" t="s">
        <v>214</v>
      </c>
    </row>
    <row r="16" spans="1:2" x14ac:dyDescent="0.25">
      <c r="A16" t="s">
        <v>214</v>
      </c>
      <c r="B16" t="s">
        <v>214</v>
      </c>
    </row>
    <row r="17" spans="1:2" x14ac:dyDescent="0.25">
      <c r="A17" t="s">
        <v>214</v>
      </c>
      <c r="B17" t="s">
        <v>214</v>
      </c>
    </row>
    <row r="18" spans="1:2" x14ac:dyDescent="0.25">
      <c r="A18" t="s">
        <v>214</v>
      </c>
      <c r="B18" t="s">
        <v>214</v>
      </c>
    </row>
    <row r="19" spans="1:2" x14ac:dyDescent="0.25">
      <c r="A19" t="s">
        <v>214</v>
      </c>
      <c r="B19" t="s">
        <v>214</v>
      </c>
    </row>
    <row r="20" spans="1:2" x14ac:dyDescent="0.25">
      <c r="A20" t="s">
        <v>214</v>
      </c>
      <c r="B20" t="s">
        <v>214</v>
      </c>
    </row>
    <row r="21" spans="1:2" x14ac:dyDescent="0.25">
      <c r="A21" t="s">
        <v>214</v>
      </c>
      <c r="B21" t="s">
        <v>214</v>
      </c>
    </row>
    <row r="22" spans="1:2" x14ac:dyDescent="0.25">
      <c r="A22" t="s">
        <v>214</v>
      </c>
      <c r="B22" t="s">
        <v>214</v>
      </c>
    </row>
    <row r="23" spans="1:2" x14ac:dyDescent="0.25">
      <c r="A23" t="s">
        <v>214</v>
      </c>
      <c r="B23" t="s">
        <v>214</v>
      </c>
    </row>
    <row r="24" spans="1:2" x14ac:dyDescent="0.25">
      <c r="A24" t="s">
        <v>214</v>
      </c>
      <c r="B24" t="s">
        <v>214</v>
      </c>
    </row>
    <row r="25" spans="1:2" x14ac:dyDescent="0.25">
      <c r="A25" t="s">
        <v>214</v>
      </c>
      <c r="B25" t="s">
        <v>214</v>
      </c>
    </row>
    <row r="26" spans="1:2" x14ac:dyDescent="0.25">
      <c r="A26" t="s">
        <v>214</v>
      </c>
      <c r="B26" t="s">
        <v>214</v>
      </c>
    </row>
    <row r="27" spans="1:2" x14ac:dyDescent="0.25">
      <c r="A27" t="s">
        <v>214</v>
      </c>
      <c r="B27" t="s">
        <v>214</v>
      </c>
    </row>
    <row r="28" spans="1:2" x14ac:dyDescent="0.25">
      <c r="A28" t="s">
        <v>214</v>
      </c>
      <c r="B28" t="s">
        <v>214</v>
      </c>
    </row>
    <row r="29" spans="1:2" x14ac:dyDescent="0.25">
      <c r="A29" t="s">
        <v>214</v>
      </c>
      <c r="B29" t="s">
        <v>214</v>
      </c>
    </row>
    <row r="30" spans="1:2" x14ac:dyDescent="0.25">
      <c r="A30" t="s">
        <v>214</v>
      </c>
      <c r="B30" t="s">
        <v>214</v>
      </c>
    </row>
    <row r="31" spans="1:2" x14ac:dyDescent="0.25">
      <c r="A31" t="s">
        <v>214</v>
      </c>
      <c r="B31" t="s">
        <v>214</v>
      </c>
    </row>
    <row r="32" spans="1:2" x14ac:dyDescent="0.25">
      <c r="A32" t="s">
        <v>214</v>
      </c>
      <c r="B32" t="s">
        <v>214</v>
      </c>
    </row>
    <row r="33" spans="1:2" x14ac:dyDescent="0.25">
      <c r="A33" t="s">
        <v>214</v>
      </c>
      <c r="B33" t="s">
        <v>214</v>
      </c>
    </row>
    <row r="34" spans="1:2" x14ac:dyDescent="0.25">
      <c r="A34" t="s">
        <v>214</v>
      </c>
      <c r="B34" t="s">
        <v>214</v>
      </c>
    </row>
    <row r="35" spans="1:2" x14ac:dyDescent="0.25">
      <c r="A35" t="s">
        <v>214</v>
      </c>
      <c r="B35" t="s">
        <v>214</v>
      </c>
    </row>
    <row r="36" spans="1:2" x14ac:dyDescent="0.25">
      <c r="A36" t="s">
        <v>214</v>
      </c>
      <c r="B36" t="s">
        <v>214</v>
      </c>
    </row>
    <row r="37" spans="1:2" x14ac:dyDescent="0.25">
      <c r="A37" t="s">
        <v>214</v>
      </c>
      <c r="B37" t="s">
        <v>214</v>
      </c>
    </row>
    <row r="38" spans="1:2" x14ac:dyDescent="0.25">
      <c r="A38" t="s">
        <v>214</v>
      </c>
      <c r="B38" t="s">
        <v>214</v>
      </c>
    </row>
    <row r="39" spans="1:2" x14ac:dyDescent="0.25">
      <c r="A39" t="s">
        <v>214</v>
      </c>
      <c r="B39" t="s">
        <v>214</v>
      </c>
    </row>
    <row r="40" spans="1:2" x14ac:dyDescent="0.25">
      <c r="A40" t="s">
        <v>214</v>
      </c>
      <c r="B40" t="s">
        <v>214</v>
      </c>
    </row>
    <row r="41" spans="1:2" x14ac:dyDescent="0.25">
      <c r="A41" t="s">
        <v>214</v>
      </c>
      <c r="B41" t="s">
        <v>214</v>
      </c>
    </row>
    <row r="42" spans="1:2" x14ac:dyDescent="0.25">
      <c r="A42" t="s">
        <v>214</v>
      </c>
      <c r="B42" t="s">
        <v>214</v>
      </c>
    </row>
    <row r="43" spans="1:2" x14ac:dyDescent="0.25">
      <c r="A43" t="s">
        <v>214</v>
      </c>
      <c r="B43" t="s">
        <v>214</v>
      </c>
    </row>
    <row r="44" spans="1:2" x14ac:dyDescent="0.25">
      <c r="A44" t="s">
        <v>214</v>
      </c>
      <c r="B44" t="s">
        <v>214</v>
      </c>
    </row>
    <row r="45" spans="1:2" x14ac:dyDescent="0.25">
      <c r="A45" t="s">
        <v>214</v>
      </c>
      <c r="B45" t="s">
        <v>214</v>
      </c>
    </row>
    <row r="46" spans="1:2" x14ac:dyDescent="0.25">
      <c r="A46" t="s">
        <v>214</v>
      </c>
      <c r="B46" t="s">
        <v>214</v>
      </c>
    </row>
    <row r="47" spans="1:2" x14ac:dyDescent="0.25">
      <c r="A47" t="s">
        <v>214</v>
      </c>
      <c r="B47" t="s">
        <v>214</v>
      </c>
    </row>
    <row r="48" spans="1:2" x14ac:dyDescent="0.25">
      <c r="A48" t="s">
        <v>214</v>
      </c>
      <c r="B48" t="s">
        <v>214</v>
      </c>
    </row>
    <row r="49" spans="1:2" x14ac:dyDescent="0.25">
      <c r="A49" t="s">
        <v>214</v>
      </c>
      <c r="B49" t="s">
        <v>214</v>
      </c>
    </row>
    <row r="50" spans="1:2" x14ac:dyDescent="0.25">
      <c r="A50" t="s">
        <v>214</v>
      </c>
      <c r="B50" t="s">
        <v>214</v>
      </c>
    </row>
    <row r="51" spans="1:2" x14ac:dyDescent="0.25">
      <c r="A51" t="s">
        <v>214</v>
      </c>
      <c r="B51" t="s">
        <v>214</v>
      </c>
    </row>
    <row r="52" spans="1:2" x14ac:dyDescent="0.25">
      <c r="A52" t="s">
        <v>214</v>
      </c>
      <c r="B52" t="s">
        <v>214</v>
      </c>
    </row>
    <row r="53" spans="1:2" x14ac:dyDescent="0.25">
      <c r="A53" t="s">
        <v>214</v>
      </c>
      <c r="B53" t="s">
        <v>214</v>
      </c>
    </row>
    <row r="54" spans="1:2" x14ac:dyDescent="0.25">
      <c r="A54" t="s">
        <v>214</v>
      </c>
      <c r="B54" t="s">
        <v>214</v>
      </c>
    </row>
    <row r="55" spans="1:2" x14ac:dyDescent="0.25">
      <c r="A55" t="s">
        <v>214</v>
      </c>
      <c r="B55" t="s">
        <v>214</v>
      </c>
    </row>
    <row r="56" spans="1:2" x14ac:dyDescent="0.25">
      <c r="A56" t="s">
        <v>214</v>
      </c>
      <c r="B56" t="s">
        <v>214</v>
      </c>
    </row>
    <row r="57" spans="1:2" x14ac:dyDescent="0.25">
      <c r="A57" t="s">
        <v>214</v>
      </c>
      <c r="B57" t="s">
        <v>214</v>
      </c>
    </row>
    <row r="58" spans="1:2" x14ac:dyDescent="0.25">
      <c r="A58" t="s">
        <v>214</v>
      </c>
      <c r="B58" t="s">
        <v>214</v>
      </c>
    </row>
    <row r="59" spans="1:2" x14ac:dyDescent="0.25">
      <c r="A59" t="s">
        <v>214</v>
      </c>
      <c r="B59" t="s">
        <v>214</v>
      </c>
    </row>
    <row r="60" spans="1:2" x14ac:dyDescent="0.25">
      <c r="A60" t="s">
        <v>214</v>
      </c>
      <c r="B60" t="s">
        <v>214</v>
      </c>
    </row>
    <row r="61" spans="1:2" x14ac:dyDescent="0.25">
      <c r="A61" t="s">
        <v>214</v>
      </c>
      <c r="B61" t="s">
        <v>214</v>
      </c>
    </row>
    <row r="62" spans="1:2" x14ac:dyDescent="0.25">
      <c r="A62" t="s">
        <v>214</v>
      </c>
      <c r="B62" t="s">
        <v>214</v>
      </c>
    </row>
    <row r="63" spans="1:2" x14ac:dyDescent="0.25">
      <c r="A63" t="s">
        <v>214</v>
      </c>
      <c r="B63" t="s">
        <v>214</v>
      </c>
    </row>
    <row r="64" spans="1:2" x14ac:dyDescent="0.25">
      <c r="A64" t="s">
        <v>214</v>
      </c>
      <c r="B64" t="s">
        <v>214</v>
      </c>
    </row>
    <row r="65" spans="1:2" x14ac:dyDescent="0.25">
      <c r="A65" t="s">
        <v>214</v>
      </c>
      <c r="B65" t="s">
        <v>214</v>
      </c>
    </row>
    <row r="66" spans="1:2" x14ac:dyDescent="0.25">
      <c r="A66" t="s">
        <v>214</v>
      </c>
      <c r="B66" t="s">
        <v>214</v>
      </c>
    </row>
    <row r="67" spans="1:2" x14ac:dyDescent="0.25">
      <c r="A67" t="s">
        <v>214</v>
      </c>
      <c r="B67" t="s">
        <v>214</v>
      </c>
    </row>
    <row r="68" spans="1:2" x14ac:dyDescent="0.25">
      <c r="A68" t="s">
        <v>214</v>
      </c>
      <c r="B68" t="s">
        <v>214</v>
      </c>
    </row>
    <row r="69" spans="1:2" x14ac:dyDescent="0.25">
      <c r="A69" t="s">
        <v>214</v>
      </c>
      <c r="B69" t="s">
        <v>214</v>
      </c>
    </row>
    <row r="70" spans="1:2" x14ac:dyDescent="0.25">
      <c r="A70" t="s">
        <v>214</v>
      </c>
      <c r="B70" t="s">
        <v>214</v>
      </c>
    </row>
    <row r="71" spans="1:2" x14ac:dyDescent="0.25">
      <c r="A71" t="s">
        <v>214</v>
      </c>
      <c r="B71" t="s">
        <v>214</v>
      </c>
    </row>
    <row r="72" spans="1:2" x14ac:dyDescent="0.25">
      <c r="A72" t="s">
        <v>214</v>
      </c>
      <c r="B72" t="s">
        <v>214</v>
      </c>
    </row>
    <row r="73" spans="1:2" x14ac:dyDescent="0.25">
      <c r="A73" t="s">
        <v>214</v>
      </c>
      <c r="B73" t="s">
        <v>214</v>
      </c>
    </row>
    <row r="74" spans="1:2" x14ac:dyDescent="0.25">
      <c r="A74" t="s">
        <v>214</v>
      </c>
      <c r="B74" t="s">
        <v>214</v>
      </c>
    </row>
    <row r="75" spans="1:2" x14ac:dyDescent="0.25">
      <c r="A75" t="s">
        <v>214</v>
      </c>
      <c r="B75" t="s">
        <v>214</v>
      </c>
    </row>
    <row r="76" spans="1:2" x14ac:dyDescent="0.25">
      <c r="A76" t="s">
        <v>214</v>
      </c>
      <c r="B76" t="s">
        <v>214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214</v>
      </c>
      <c r="B78" t="s">
        <v>214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214</v>
      </c>
      <c r="B80" t="s">
        <v>214</v>
      </c>
    </row>
    <row r="81" spans="1:2" x14ac:dyDescent="0.25">
      <c r="A81" t="s">
        <v>214</v>
      </c>
      <c r="B81" t="s">
        <v>214</v>
      </c>
    </row>
    <row r="82" spans="1:2" x14ac:dyDescent="0.25">
      <c r="A82" t="s">
        <v>214</v>
      </c>
      <c r="B82" t="s">
        <v>214</v>
      </c>
    </row>
    <row r="83" spans="1:2" x14ac:dyDescent="0.25">
      <c r="A83" t="s">
        <v>214</v>
      </c>
      <c r="B83" t="s">
        <v>214</v>
      </c>
    </row>
    <row r="84" spans="1:2" x14ac:dyDescent="0.25">
      <c r="A84" t="s">
        <v>214</v>
      </c>
      <c r="B84" t="s">
        <v>214</v>
      </c>
    </row>
    <row r="85" spans="1:2" x14ac:dyDescent="0.25">
      <c r="A85" t="s">
        <v>214</v>
      </c>
      <c r="B85" t="s">
        <v>214</v>
      </c>
    </row>
    <row r="86" spans="1:2" x14ac:dyDescent="0.25">
      <c r="A86" t="s">
        <v>214</v>
      </c>
      <c r="B86" t="s">
        <v>214</v>
      </c>
    </row>
    <row r="87" spans="1:2" x14ac:dyDescent="0.25">
      <c r="A87" t="s">
        <v>214</v>
      </c>
      <c r="B87" t="s">
        <v>214</v>
      </c>
    </row>
    <row r="88" spans="1:2" x14ac:dyDescent="0.25">
      <c r="A88" t="s">
        <v>214</v>
      </c>
      <c r="B88" t="s">
        <v>214</v>
      </c>
    </row>
    <row r="89" spans="1:2" x14ac:dyDescent="0.25">
      <c r="A89" t="s">
        <v>214</v>
      </c>
      <c r="B89" t="s">
        <v>214</v>
      </c>
    </row>
    <row r="90" spans="1:2" x14ac:dyDescent="0.25">
      <c r="A90" t="s">
        <v>214</v>
      </c>
      <c r="B90" t="s">
        <v>214</v>
      </c>
    </row>
    <row r="91" spans="1:2" x14ac:dyDescent="0.25">
      <c r="A91" t="s">
        <v>214</v>
      </c>
      <c r="B91" t="s">
        <v>214</v>
      </c>
    </row>
    <row r="92" spans="1:2" x14ac:dyDescent="0.25">
      <c r="A92" t="s">
        <v>214</v>
      </c>
      <c r="B92" t="s">
        <v>214</v>
      </c>
    </row>
    <row r="93" spans="1:2" x14ac:dyDescent="0.25">
      <c r="A93" t="s">
        <v>214</v>
      </c>
      <c r="B93" t="s">
        <v>214</v>
      </c>
    </row>
    <row r="94" spans="1:2" x14ac:dyDescent="0.25">
      <c r="A94" t="s">
        <v>214</v>
      </c>
      <c r="B94" t="s">
        <v>214</v>
      </c>
    </row>
    <row r="95" spans="1:2" x14ac:dyDescent="0.25">
      <c r="A95" t="s">
        <v>214</v>
      </c>
      <c r="B95" t="s">
        <v>214</v>
      </c>
    </row>
    <row r="96" spans="1:2" x14ac:dyDescent="0.25">
      <c r="A96" t="s">
        <v>214</v>
      </c>
      <c r="B96" t="s">
        <v>214</v>
      </c>
    </row>
    <row r="97" spans="1:2" x14ac:dyDescent="0.25">
      <c r="A97" t="s">
        <v>214</v>
      </c>
      <c r="B97" t="s">
        <v>214</v>
      </c>
    </row>
    <row r="98" spans="1:2" x14ac:dyDescent="0.25">
      <c r="A98" t="s">
        <v>214</v>
      </c>
      <c r="B98" t="s">
        <v>214</v>
      </c>
    </row>
    <row r="99" spans="1:2" x14ac:dyDescent="0.25">
      <c r="A99" t="s">
        <v>214</v>
      </c>
      <c r="B99" t="s">
        <v>214</v>
      </c>
    </row>
    <row r="100" spans="1:2" x14ac:dyDescent="0.25">
      <c r="A100" t="s">
        <v>214</v>
      </c>
      <c r="B100" t="s">
        <v>214</v>
      </c>
    </row>
    <row r="101" spans="1:2" x14ac:dyDescent="0.25">
      <c r="A101" t="s">
        <v>214</v>
      </c>
      <c r="B101" t="s">
        <v>214</v>
      </c>
    </row>
    <row r="102" spans="1:2" x14ac:dyDescent="0.25">
      <c r="A102" t="s">
        <v>214</v>
      </c>
      <c r="B102" t="s">
        <v>214</v>
      </c>
    </row>
    <row r="103" spans="1:2" x14ac:dyDescent="0.25">
      <c r="A103" t="s">
        <v>214</v>
      </c>
      <c r="B103" t="s">
        <v>214</v>
      </c>
    </row>
    <row r="104" spans="1:2" x14ac:dyDescent="0.25">
      <c r="A104" t="s">
        <v>214</v>
      </c>
      <c r="B104" t="s">
        <v>214</v>
      </c>
    </row>
    <row r="105" spans="1:2" x14ac:dyDescent="0.25">
      <c r="A105" t="s">
        <v>214</v>
      </c>
      <c r="B105" t="s">
        <v>214</v>
      </c>
    </row>
    <row r="106" spans="1:2" x14ac:dyDescent="0.25">
      <c r="A106" t="s">
        <v>214</v>
      </c>
      <c r="B106" t="s">
        <v>214</v>
      </c>
    </row>
    <row r="107" spans="1:2" x14ac:dyDescent="0.25">
      <c r="A107" t="s">
        <v>214</v>
      </c>
      <c r="B107" t="s">
        <v>214</v>
      </c>
    </row>
    <row r="108" spans="1:2" x14ac:dyDescent="0.25">
      <c r="A108" t="s">
        <v>214</v>
      </c>
      <c r="B108" t="s">
        <v>214</v>
      </c>
    </row>
    <row r="109" spans="1:2" x14ac:dyDescent="0.25">
      <c r="A109" t="s">
        <v>214</v>
      </c>
      <c r="B109" t="s">
        <v>214</v>
      </c>
    </row>
    <row r="110" spans="1:2" x14ac:dyDescent="0.25">
      <c r="A110" t="s">
        <v>214</v>
      </c>
      <c r="B110" t="s">
        <v>214</v>
      </c>
    </row>
    <row r="111" spans="1:2" x14ac:dyDescent="0.25">
      <c r="A111" t="s">
        <v>214</v>
      </c>
      <c r="B111" t="s">
        <v>214</v>
      </c>
    </row>
    <row r="112" spans="1:2" x14ac:dyDescent="0.25">
      <c r="A112" t="s">
        <v>214</v>
      </c>
      <c r="B112" t="s">
        <v>214</v>
      </c>
    </row>
    <row r="113" spans="1:2" x14ac:dyDescent="0.25">
      <c r="A113" t="s">
        <v>214</v>
      </c>
      <c r="B113" t="s">
        <v>214</v>
      </c>
    </row>
    <row r="114" spans="1:2" x14ac:dyDescent="0.25">
      <c r="A114" t="s">
        <v>214</v>
      </c>
      <c r="B114" t="s">
        <v>214</v>
      </c>
    </row>
    <row r="115" spans="1:2" x14ac:dyDescent="0.25">
      <c r="A115" t="s">
        <v>214</v>
      </c>
      <c r="B115" t="s">
        <v>214</v>
      </c>
    </row>
    <row r="116" spans="1:2" x14ac:dyDescent="0.25">
      <c r="A116" t="s">
        <v>214</v>
      </c>
      <c r="B116" t="s">
        <v>214</v>
      </c>
    </row>
    <row r="117" spans="1:2" x14ac:dyDescent="0.25">
      <c r="A117" t="s">
        <v>214</v>
      </c>
      <c r="B117" t="s">
        <v>214</v>
      </c>
    </row>
    <row r="118" spans="1:2" x14ac:dyDescent="0.25">
      <c r="A118" t="s">
        <v>214</v>
      </c>
      <c r="B118" t="s">
        <v>214</v>
      </c>
    </row>
    <row r="119" spans="1:2" x14ac:dyDescent="0.25">
      <c r="A119" t="s">
        <v>214</v>
      </c>
      <c r="B119" t="s">
        <v>214</v>
      </c>
    </row>
    <row r="120" spans="1:2" x14ac:dyDescent="0.25">
      <c r="A120" t="s">
        <v>214</v>
      </c>
      <c r="B120" t="s">
        <v>214</v>
      </c>
    </row>
    <row r="121" spans="1:2" x14ac:dyDescent="0.25">
      <c r="A121" t="s">
        <v>214</v>
      </c>
      <c r="B121" t="s">
        <v>214</v>
      </c>
    </row>
    <row r="122" spans="1:2" x14ac:dyDescent="0.25">
      <c r="A122" t="s">
        <v>214</v>
      </c>
      <c r="B122" t="s">
        <v>214</v>
      </c>
    </row>
    <row r="123" spans="1:2" x14ac:dyDescent="0.25">
      <c r="A123" t="s">
        <v>214</v>
      </c>
      <c r="B123" t="s">
        <v>214</v>
      </c>
    </row>
    <row r="124" spans="1:2" x14ac:dyDescent="0.25">
      <c r="A124" t="s">
        <v>214</v>
      </c>
      <c r="B124" t="s">
        <v>214</v>
      </c>
    </row>
    <row r="125" spans="1:2" x14ac:dyDescent="0.25">
      <c r="A125" t="s">
        <v>214</v>
      </c>
      <c r="B125" t="s">
        <v>214</v>
      </c>
    </row>
    <row r="126" spans="1:2" x14ac:dyDescent="0.25">
      <c r="A126" t="s">
        <v>214</v>
      </c>
      <c r="B126" t="s">
        <v>214</v>
      </c>
    </row>
    <row r="127" spans="1:2" x14ac:dyDescent="0.25">
      <c r="A127" t="s">
        <v>214</v>
      </c>
      <c r="B127" t="s">
        <v>214</v>
      </c>
    </row>
    <row r="128" spans="1:2" x14ac:dyDescent="0.25">
      <c r="A128" t="s">
        <v>214</v>
      </c>
      <c r="B128" t="s">
        <v>214</v>
      </c>
    </row>
    <row r="129" spans="1:2" x14ac:dyDescent="0.25">
      <c r="A129" t="s">
        <v>214</v>
      </c>
      <c r="B129" t="s">
        <v>214</v>
      </c>
    </row>
    <row r="130" spans="1:2" x14ac:dyDescent="0.25">
      <c r="A130" t="s">
        <v>214</v>
      </c>
      <c r="B130" t="s">
        <v>214</v>
      </c>
    </row>
    <row r="131" spans="1:2" x14ac:dyDescent="0.25">
      <c r="A131" t="s">
        <v>214</v>
      </c>
      <c r="B131" t="s">
        <v>214</v>
      </c>
    </row>
    <row r="132" spans="1:2" x14ac:dyDescent="0.25">
      <c r="A132" t="s">
        <v>214</v>
      </c>
      <c r="B132" t="s">
        <v>214</v>
      </c>
    </row>
    <row r="133" spans="1:2" x14ac:dyDescent="0.25">
      <c r="A133" t="s">
        <v>214</v>
      </c>
      <c r="B133" t="s">
        <v>214</v>
      </c>
    </row>
    <row r="134" spans="1:2" x14ac:dyDescent="0.25">
      <c r="A134" t="s">
        <v>214</v>
      </c>
      <c r="B134" t="s">
        <v>214</v>
      </c>
    </row>
    <row r="135" spans="1:2" x14ac:dyDescent="0.25">
      <c r="A135" t="s">
        <v>214</v>
      </c>
      <c r="B135" t="s">
        <v>214</v>
      </c>
    </row>
    <row r="136" spans="1:2" x14ac:dyDescent="0.25">
      <c r="A136" t="s">
        <v>214</v>
      </c>
      <c r="B136" t="s">
        <v>214</v>
      </c>
    </row>
    <row r="137" spans="1:2" x14ac:dyDescent="0.25">
      <c r="A137" t="s">
        <v>214</v>
      </c>
      <c r="B137" t="s">
        <v>214</v>
      </c>
    </row>
    <row r="138" spans="1:2" x14ac:dyDescent="0.25">
      <c r="A138" t="s">
        <v>214</v>
      </c>
      <c r="B138" t="s">
        <v>214</v>
      </c>
    </row>
    <row r="139" spans="1:2" x14ac:dyDescent="0.25">
      <c r="A139" t="s">
        <v>214</v>
      </c>
      <c r="B139" t="s">
        <v>214</v>
      </c>
    </row>
    <row r="140" spans="1:2" x14ac:dyDescent="0.25">
      <c r="A140" t="s">
        <v>214</v>
      </c>
      <c r="B140" t="s">
        <v>214</v>
      </c>
    </row>
    <row r="141" spans="1:2" x14ac:dyDescent="0.25">
      <c r="A141" t="s">
        <v>214</v>
      </c>
      <c r="B141" t="s">
        <v>214</v>
      </c>
    </row>
    <row r="142" spans="1:2" x14ac:dyDescent="0.25">
      <c r="A142" t="s">
        <v>214</v>
      </c>
      <c r="B142" t="s">
        <v>214</v>
      </c>
    </row>
    <row r="143" spans="1:2" x14ac:dyDescent="0.25">
      <c r="A143" t="s">
        <v>214</v>
      </c>
      <c r="B143" t="s">
        <v>214</v>
      </c>
    </row>
    <row r="144" spans="1:2" x14ac:dyDescent="0.25">
      <c r="A144" t="s">
        <v>214</v>
      </c>
      <c r="B144" t="s">
        <v>214</v>
      </c>
    </row>
    <row r="145" spans="1:2" x14ac:dyDescent="0.25">
      <c r="A145" t="s">
        <v>214</v>
      </c>
      <c r="B145" t="s">
        <v>214</v>
      </c>
    </row>
    <row r="146" spans="1:2" x14ac:dyDescent="0.25">
      <c r="A146" t="s">
        <v>214</v>
      </c>
      <c r="B146" t="s">
        <v>214</v>
      </c>
    </row>
    <row r="147" spans="1:2" x14ac:dyDescent="0.25">
      <c r="A147" t="s">
        <v>214</v>
      </c>
      <c r="B147" t="s">
        <v>214</v>
      </c>
    </row>
    <row r="148" spans="1:2" x14ac:dyDescent="0.25">
      <c r="A148" t="s">
        <v>214</v>
      </c>
      <c r="B148" t="s">
        <v>214</v>
      </c>
    </row>
    <row r="149" spans="1:2" x14ac:dyDescent="0.25">
      <c r="A149" t="s">
        <v>214</v>
      </c>
      <c r="B149" t="s">
        <v>214</v>
      </c>
    </row>
    <row r="150" spans="1:2" x14ac:dyDescent="0.25">
      <c r="A150" t="s">
        <v>214</v>
      </c>
      <c r="B150" t="s">
        <v>214</v>
      </c>
    </row>
    <row r="151" spans="1:2" x14ac:dyDescent="0.25">
      <c r="A151" t="s">
        <v>214</v>
      </c>
      <c r="B151" t="s">
        <v>214</v>
      </c>
    </row>
    <row r="152" spans="1:2" x14ac:dyDescent="0.25">
      <c r="A152" t="s">
        <v>214</v>
      </c>
      <c r="B152" t="s">
        <v>214</v>
      </c>
    </row>
    <row r="153" spans="1:2" x14ac:dyDescent="0.25">
      <c r="A153" t="s">
        <v>214</v>
      </c>
      <c r="B153" t="s">
        <v>214</v>
      </c>
    </row>
    <row r="154" spans="1:2" x14ac:dyDescent="0.25">
      <c r="A154" t="s">
        <v>214</v>
      </c>
      <c r="B154" t="s">
        <v>214</v>
      </c>
    </row>
    <row r="155" spans="1:2" x14ac:dyDescent="0.25">
      <c r="A155" t="s">
        <v>214</v>
      </c>
      <c r="B155" t="s">
        <v>214</v>
      </c>
    </row>
    <row r="156" spans="1:2" x14ac:dyDescent="0.25">
      <c r="A156" t="s">
        <v>214</v>
      </c>
      <c r="B156" t="s">
        <v>214</v>
      </c>
    </row>
    <row r="157" spans="1:2" x14ac:dyDescent="0.25">
      <c r="A157" t="s">
        <v>214</v>
      </c>
      <c r="B157" t="s">
        <v>214</v>
      </c>
    </row>
    <row r="158" spans="1:2" x14ac:dyDescent="0.25">
      <c r="A158" t="s">
        <v>214</v>
      </c>
      <c r="B158" t="s">
        <v>214</v>
      </c>
    </row>
    <row r="159" spans="1:2" x14ac:dyDescent="0.25">
      <c r="A159" t="s">
        <v>214</v>
      </c>
      <c r="B159" t="s">
        <v>214</v>
      </c>
    </row>
    <row r="160" spans="1:2" x14ac:dyDescent="0.25">
      <c r="A160" t="s">
        <v>214</v>
      </c>
      <c r="B160" t="s">
        <v>214</v>
      </c>
    </row>
    <row r="161" spans="1:2" x14ac:dyDescent="0.25">
      <c r="A161" t="s">
        <v>214</v>
      </c>
      <c r="B161" t="s">
        <v>214</v>
      </c>
    </row>
    <row r="162" spans="1:2" x14ac:dyDescent="0.25">
      <c r="A162" t="s">
        <v>214</v>
      </c>
      <c r="B162" t="s">
        <v>214</v>
      </c>
    </row>
    <row r="163" spans="1:2" x14ac:dyDescent="0.25">
      <c r="A163" t="s">
        <v>214</v>
      </c>
      <c r="B163" t="s">
        <v>214</v>
      </c>
    </row>
    <row r="164" spans="1:2" x14ac:dyDescent="0.25">
      <c r="A164" t="s">
        <v>214</v>
      </c>
      <c r="B164" t="s">
        <v>214</v>
      </c>
    </row>
    <row r="165" spans="1:2" x14ac:dyDescent="0.25">
      <c r="A165" t="s">
        <v>214</v>
      </c>
      <c r="B165" t="s">
        <v>214</v>
      </c>
    </row>
    <row r="166" spans="1:2" x14ac:dyDescent="0.25">
      <c r="A166" t="s">
        <v>214</v>
      </c>
      <c r="B166" t="s">
        <v>214</v>
      </c>
    </row>
    <row r="167" spans="1:2" x14ac:dyDescent="0.25">
      <c r="A167" t="s">
        <v>214</v>
      </c>
      <c r="B167" t="s">
        <v>214</v>
      </c>
    </row>
    <row r="168" spans="1:2" x14ac:dyDescent="0.25">
      <c r="A168" t="s">
        <v>214</v>
      </c>
      <c r="B168" t="s">
        <v>214</v>
      </c>
    </row>
    <row r="169" spans="1:2" x14ac:dyDescent="0.25">
      <c r="A169" t="s">
        <v>214</v>
      </c>
      <c r="B169" t="s">
        <v>214</v>
      </c>
    </row>
    <row r="170" spans="1:2" x14ac:dyDescent="0.25">
      <c r="A170" t="s">
        <v>214</v>
      </c>
      <c r="B170" t="s">
        <v>214</v>
      </c>
    </row>
    <row r="171" spans="1:2" x14ac:dyDescent="0.25">
      <c r="A171" t="s">
        <v>214</v>
      </c>
      <c r="B171" t="s">
        <v>214</v>
      </c>
    </row>
    <row r="172" spans="1:2" x14ac:dyDescent="0.25">
      <c r="A172" t="s">
        <v>214</v>
      </c>
      <c r="B172" t="s">
        <v>214</v>
      </c>
    </row>
    <row r="173" spans="1:2" x14ac:dyDescent="0.25">
      <c r="A173" t="s">
        <v>214</v>
      </c>
      <c r="B173" t="s">
        <v>214</v>
      </c>
    </row>
    <row r="174" spans="1:2" x14ac:dyDescent="0.25">
      <c r="A174" t="s">
        <v>214</v>
      </c>
      <c r="B174" t="s">
        <v>214</v>
      </c>
    </row>
    <row r="175" spans="1:2" x14ac:dyDescent="0.25">
      <c r="A175" t="s">
        <v>214</v>
      </c>
      <c r="B175" t="s">
        <v>214</v>
      </c>
    </row>
    <row r="176" spans="1:2" x14ac:dyDescent="0.25">
      <c r="A176" t="s">
        <v>214</v>
      </c>
      <c r="B176" t="s">
        <v>214</v>
      </c>
    </row>
    <row r="177" spans="1:2" x14ac:dyDescent="0.25">
      <c r="A177" t="s">
        <v>214</v>
      </c>
      <c r="B177" t="s">
        <v>214</v>
      </c>
    </row>
    <row r="178" spans="1:2" x14ac:dyDescent="0.25">
      <c r="A178" t="s">
        <v>214</v>
      </c>
      <c r="B178" t="s">
        <v>214</v>
      </c>
    </row>
    <row r="179" spans="1:2" x14ac:dyDescent="0.25">
      <c r="A179" t="s">
        <v>214</v>
      </c>
      <c r="B179" t="s">
        <v>214</v>
      </c>
    </row>
    <row r="180" spans="1:2" x14ac:dyDescent="0.25">
      <c r="A180" t="s">
        <v>214</v>
      </c>
      <c r="B180" t="s">
        <v>214</v>
      </c>
    </row>
    <row r="181" spans="1:2" x14ac:dyDescent="0.25">
      <c r="A181" t="s">
        <v>214</v>
      </c>
      <c r="B181" t="s">
        <v>214</v>
      </c>
    </row>
    <row r="182" spans="1:2" x14ac:dyDescent="0.25">
      <c r="A182" t="s">
        <v>214</v>
      </c>
      <c r="B182" t="s">
        <v>214</v>
      </c>
    </row>
    <row r="183" spans="1:2" x14ac:dyDescent="0.25">
      <c r="A183" t="s">
        <v>214</v>
      </c>
      <c r="B183" t="s">
        <v>214</v>
      </c>
    </row>
    <row r="184" spans="1:2" x14ac:dyDescent="0.25">
      <c r="A184" t="s">
        <v>214</v>
      </c>
      <c r="B184" t="s">
        <v>214</v>
      </c>
    </row>
    <row r="185" spans="1:2" x14ac:dyDescent="0.25">
      <c r="A185" t="s">
        <v>214</v>
      </c>
      <c r="B185" t="s">
        <v>214</v>
      </c>
    </row>
    <row r="186" spans="1:2" x14ac:dyDescent="0.25">
      <c r="A186" t="s">
        <v>214</v>
      </c>
      <c r="B186" t="s">
        <v>214</v>
      </c>
    </row>
    <row r="187" spans="1:2" x14ac:dyDescent="0.25">
      <c r="A187" t="s">
        <v>214</v>
      </c>
      <c r="B187" t="s">
        <v>214</v>
      </c>
    </row>
    <row r="188" spans="1:2" x14ac:dyDescent="0.25">
      <c r="A188" t="s">
        <v>214</v>
      </c>
      <c r="B188" t="s">
        <v>214</v>
      </c>
    </row>
    <row r="189" spans="1:2" x14ac:dyDescent="0.25">
      <c r="A189" t="s">
        <v>214</v>
      </c>
      <c r="B189" t="s">
        <v>214</v>
      </c>
    </row>
    <row r="190" spans="1:2" x14ac:dyDescent="0.25">
      <c r="A190" t="s">
        <v>214</v>
      </c>
      <c r="B190" t="s">
        <v>214</v>
      </c>
    </row>
    <row r="191" spans="1:2" x14ac:dyDescent="0.25">
      <c r="A191" t="s">
        <v>214</v>
      </c>
      <c r="B191" t="s">
        <v>214</v>
      </c>
    </row>
    <row r="192" spans="1:2" x14ac:dyDescent="0.25">
      <c r="A192" t="s">
        <v>214</v>
      </c>
      <c r="B192" t="s">
        <v>214</v>
      </c>
    </row>
    <row r="193" spans="1:2" x14ac:dyDescent="0.25">
      <c r="A193" t="s">
        <v>214</v>
      </c>
      <c r="B193" t="s">
        <v>214</v>
      </c>
    </row>
    <row r="194" spans="1:2" x14ac:dyDescent="0.25">
      <c r="A194" t="s">
        <v>214</v>
      </c>
      <c r="B194" t="s">
        <v>214</v>
      </c>
    </row>
    <row r="195" spans="1:2" x14ac:dyDescent="0.25">
      <c r="A195" t="s">
        <v>214</v>
      </c>
      <c r="B195" t="s">
        <v>214</v>
      </c>
    </row>
    <row r="196" spans="1:2" x14ac:dyDescent="0.25">
      <c r="A196" t="s">
        <v>214</v>
      </c>
      <c r="B196" t="s">
        <v>214</v>
      </c>
    </row>
    <row r="197" spans="1:2" x14ac:dyDescent="0.25">
      <c r="A197" t="s">
        <v>214</v>
      </c>
      <c r="B197" t="s">
        <v>214</v>
      </c>
    </row>
    <row r="198" spans="1:2" x14ac:dyDescent="0.25">
      <c r="A198" t="s">
        <v>214</v>
      </c>
      <c r="B198" t="s">
        <v>214</v>
      </c>
    </row>
    <row r="199" spans="1:2" x14ac:dyDescent="0.25">
      <c r="A199" t="s">
        <v>214</v>
      </c>
      <c r="B199" t="s">
        <v>214</v>
      </c>
    </row>
    <row r="200" spans="1:2" x14ac:dyDescent="0.25">
      <c r="A200" t="s">
        <v>214</v>
      </c>
      <c r="B200" t="s">
        <v>214</v>
      </c>
    </row>
    <row r="201" spans="1:2" x14ac:dyDescent="0.25">
      <c r="A201" t="s">
        <v>214</v>
      </c>
      <c r="B201" t="s">
        <v>214</v>
      </c>
    </row>
    <row r="202" spans="1:2" x14ac:dyDescent="0.25">
      <c r="A202" t="s">
        <v>214</v>
      </c>
      <c r="B202" t="s">
        <v>214</v>
      </c>
    </row>
    <row r="203" spans="1:2" x14ac:dyDescent="0.25">
      <c r="A203" t="s">
        <v>214</v>
      </c>
      <c r="B203" t="s">
        <v>214</v>
      </c>
    </row>
    <row r="204" spans="1:2" x14ac:dyDescent="0.25">
      <c r="A204" t="s">
        <v>214</v>
      </c>
      <c r="B204" t="s">
        <v>214</v>
      </c>
    </row>
    <row r="205" spans="1:2" x14ac:dyDescent="0.25">
      <c r="A205" t="s">
        <v>214</v>
      </c>
      <c r="B205" t="s">
        <v>214</v>
      </c>
    </row>
    <row r="206" spans="1:2" x14ac:dyDescent="0.25">
      <c r="A206" t="s">
        <v>214</v>
      </c>
      <c r="B206" t="s">
        <v>214</v>
      </c>
    </row>
    <row r="207" spans="1:2" x14ac:dyDescent="0.25">
      <c r="A207" t="s">
        <v>214</v>
      </c>
      <c r="B207" t="s">
        <v>214</v>
      </c>
    </row>
    <row r="208" spans="1:2" x14ac:dyDescent="0.25">
      <c r="A208" t="s">
        <v>214</v>
      </c>
      <c r="B208" t="s">
        <v>214</v>
      </c>
    </row>
    <row r="209" spans="1:2" x14ac:dyDescent="0.25">
      <c r="A209" t="s">
        <v>214</v>
      </c>
      <c r="B209" t="s">
        <v>214</v>
      </c>
    </row>
    <row r="210" spans="1:2" x14ac:dyDescent="0.25">
      <c r="A210" t="s">
        <v>214</v>
      </c>
      <c r="B210" t="s">
        <v>214</v>
      </c>
    </row>
    <row r="211" spans="1:2" x14ac:dyDescent="0.25">
      <c r="A211" t="s">
        <v>214</v>
      </c>
      <c r="B211" t="s">
        <v>214</v>
      </c>
    </row>
    <row r="212" spans="1:2" x14ac:dyDescent="0.25">
      <c r="A212" t="s">
        <v>214</v>
      </c>
      <c r="B212" t="s">
        <v>214</v>
      </c>
    </row>
    <row r="213" spans="1:2" x14ac:dyDescent="0.25">
      <c r="A213" t="s">
        <v>214</v>
      </c>
      <c r="B213" t="s">
        <v>214</v>
      </c>
    </row>
    <row r="214" spans="1:2" x14ac:dyDescent="0.25">
      <c r="A214" t="s">
        <v>214</v>
      </c>
      <c r="B214" t="s">
        <v>214</v>
      </c>
    </row>
    <row r="215" spans="1:2" x14ac:dyDescent="0.25">
      <c r="A215" t="s">
        <v>214</v>
      </c>
      <c r="B215" t="s">
        <v>214</v>
      </c>
    </row>
    <row r="216" spans="1:2" x14ac:dyDescent="0.25">
      <c r="A216" t="s">
        <v>214</v>
      </c>
      <c r="B216" t="s">
        <v>214</v>
      </c>
    </row>
    <row r="217" spans="1:2" x14ac:dyDescent="0.25">
      <c r="A217" t="s">
        <v>214</v>
      </c>
      <c r="B217" t="s">
        <v>214</v>
      </c>
    </row>
    <row r="218" spans="1:2" x14ac:dyDescent="0.25">
      <c r="A218" t="s">
        <v>214</v>
      </c>
      <c r="B218" t="s">
        <v>214</v>
      </c>
    </row>
    <row r="219" spans="1:2" x14ac:dyDescent="0.25">
      <c r="A219" t="s">
        <v>214</v>
      </c>
      <c r="B219" t="s">
        <v>214</v>
      </c>
    </row>
    <row r="220" spans="1:2" x14ac:dyDescent="0.25">
      <c r="A220" t="s">
        <v>214</v>
      </c>
      <c r="B220" t="s">
        <v>214</v>
      </c>
    </row>
    <row r="221" spans="1:2" x14ac:dyDescent="0.25">
      <c r="A221" t="s">
        <v>214</v>
      </c>
      <c r="B221" t="s">
        <v>214</v>
      </c>
    </row>
    <row r="222" spans="1:2" x14ac:dyDescent="0.25">
      <c r="A222" t="s">
        <v>214</v>
      </c>
      <c r="B222" t="s">
        <v>214</v>
      </c>
    </row>
    <row r="223" spans="1:2" x14ac:dyDescent="0.25">
      <c r="A223" t="s">
        <v>214</v>
      </c>
      <c r="B223" t="s">
        <v>214</v>
      </c>
    </row>
    <row r="224" spans="1:2" x14ac:dyDescent="0.25">
      <c r="A224" t="s">
        <v>214</v>
      </c>
      <c r="B224" t="s">
        <v>214</v>
      </c>
    </row>
    <row r="225" spans="1:2" x14ac:dyDescent="0.25">
      <c r="A225" t="s">
        <v>214</v>
      </c>
      <c r="B225" t="s">
        <v>214</v>
      </c>
    </row>
    <row r="226" spans="1:2" x14ac:dyDescent="0.25">
      <c r="A226" t="s">
        <v>214</v>
      </c>
      <c r="B226" t="s">
        <v>214</v>
      </c>
    </row>
    <row r="227" spans="1:2" x14ac:dyDescent="0.25">
      <c r="A227" t="s">
        <v>214</v>
      </c>
      <c r="B227" t="s">
        <v>214</v>
      </c>
    </row>
    <row r="228" spans="1:2" x14ac:dyDescent="0.25">
      <c r="A228" t="s">
        <v>214</v>
      </c>
      <c r="B228" t="s">
        <v>214</v>
      </c>
    </row>
    <row r="229" spans="1:2" x14ac:dyDescent="0.25">
      <c r="A229" t="s">
        <v>214</v>
      </c>
      <c r="B229" t="s">
        <v>214</v>
      </c>
    </row>
    <row r="230" spans="1:2" x14ac:dyDescent="0.25">
      <c r="A230" t="s">
        <v>214</v>
      </c>
      <c r="B230" t="s">
        <v>214</v>
      </c>
    </row>
    <row r="231" spans="1:2" x14ac:dyDescent="0.25">
      <c r="A231" t="s">
        <v>214</v>
      </c>
      <c r="B231" t="s">
        <v>214</v>
      </c>
    </row>
    <row r="232" spans="1:2" x14ac:dyDescent="0.25">
      <c r="A232" t="s">
        <v>214</v>
      </c>
      <c r="B232" t="s">
        <v>214</v>
      </c>
    </row>
    <row r="233" spans="1:2" x14ac:dyDescent="0.25">
      <c r="A233" t="s">
        <v>214</v>
      </c>
      <c r="B233" t="s">
        <v>214</v>
      </c>
    </row>
    <row r="234" spans="1:2" x14ac:dyDescent="0.25">
      <c r="A234" t="s">
        <v>214</v>
      </c>
      <c r="B234" t="s">
        <v>214</v>
      </c>
    </row>
    <row r="235" spans="1:2" x14ac:dyDescent="0.25">
      <c r="A235" t="s">
        <v>214</v>
      </c>
      <c r="B235" t="s">
        <v>214</v>
      </c>
    </row>
    <row r="236" spans="1:2" x14ac:dyDescent="0.25">
      <c r="A236" t="s">
        <v>214</v>
      </c>
      <c r="B236" t="s">
        <v>214</v>
      </c>
    </row>
    <row r="237" spans="1:2" x14ac:dyDescent="0.25">
      <c r="A237" t="s">
        <v>214</v>
      </c>
      <c r="B237" t="s">
        <v>214</v>
      </c>
    </row>
    <row r="238" spans="1:2" x14ac:dyDescent="0.25">
      <c r="A238" t="s">
        <v>214</v>
      </c>
      <c r="B238" t="s">
        <v>214</v>
      </c>
    </row>
    <row r="239" spans="1:2" x14ac:dyDescent="0.25">
      <c r="A239" t="s">
        <v>214</v>
      </c>
      <c r="B239" t="s">
        <v>214</v>
      </c>
    </row>
    <row r="240" spans="1:2" x14ac:dyDescent="0.25">
      <c r="A240" t="s">
        <v>214</v>
      </c>
      <c r="B240" t="s">
        <v>214</v>
      </c>
    </row>
    <row r="241" spans="1:2" x14ac:dyDescent="0.25">
      <c r="A241" t="s">
        <v>214</v>
      </c>
      <c r="B241" t="s">
        <v>214</v>
      </c>
    </row>
    <row r="242" spans="1:2" x14ac:dyDescent="0.25">
      <c r="A242" t="s">
        <v>214</v>
      </c>
      <c r="B242" t="s">
        <v>214</v>
      </c>
    </row>
    <row r="243" spans="1:2" x14ac:dyDescent="0.25">
      <c r="A243" t="s">
        <v>214</v>
      </c>
      <c r="B243" t="s">
        <v>214</v>
      </c>
    </row>
    <row r="244" spans="1:2" x14ac:dyDescent="0.25">
      <c r="A244" t="s">
        <v>214</v>
      </c>
      <c r="B244" t="s">
        <v>214</v>
      </c>
    </row>
    <row r="245" spans="1:2" x14ac:dyDescent="0.25">
      <c r="A245" t="s">
        <v>214</v>
      </c>
      <c r="B245" t="s">
        <v>214</v>
      </c>
    </row>
    <row r="246" spans="1:2" x14ac:dyDescent="0.25">
      <c r="A246" t="s">
        <v>214</v>
      </c>
      <c r="B246" t="s">
        <v>214</v>
      </c>
    </row>
    <row r="247" spans="1:2" x14ac:dyDescent="0.25">
      <c r="A247" t="s">
        <v>214</v>
      </c>
      <c r="B247" t="s">
        <v>214</v>
      </c>
    </row>
    <row r="248" spans="1:2" x14ac:dyDescent="0.25">
      <c r="A248" t="s">
        <v>214</v>
      </c>
      <c r="B248" t="s">
        <v>214</v>
      </c>
    </row>
    <row r="249" spans="1:2" x14ac:dyDescent="0.25">
      <c r="A249" t="s">
        <v>214</v>
      </c>
      <c r="B249" t="s">
        <v>214</v>
      </c>
    </row>
    <row r="250" spans="1:2" x14ac:dyDescent="0.25">
      <c r="A250" t="s">
        <v>214</v>
      </c>
      <c r="B250" t="s">
        <v>214</v>
      </c>
    </row>
    <row r="251" spans="1:2" x14ac:dyDescent="0.25">
      <c r="A251" t="s">
        <v>214</v>
      </c>
      <c r="B251" t="s">
        <v>214</v>
      </c>
    </row>
    <row r="252" spans="1:2" x14ac:dyDescent="0.25">
      <c r="A252" t="s">
        <v>214</v>
      </c>
      <c r="B252" t="s">
        <v>214</v>
      </c>
    </row>
    <row r="253" spans="1:2" x14ac:dyDescent="0.25">
      <c r="A253" t="s">
        <v>214</v>
      </c>
      <c r="B253" t="s">
        <v>214</v>
      </c>
    </row>
    <row r="254" spans="1:2" x14ac:dyDescent="0.25">
      <c r="A254" t="s">
        <v>214</v>
      </c>
      <c r="B254" t="s">
        <v>214</v>
      </c>
    </row>
    <row r="255" spans="1:2" x14ac:dyDescent="0.25">
      <c r="A255" t="s">
        <v>214</v>
      </c>
      <c r="B255" t="s">
        <v>214</v>
      </c>
    </row>
    <row r="256" spans="1:2" x14ac:dyDescent="0.25">
      <c r="A256" t="s">
        <v>214</v>
      </c>
      <c r="B256" t="s">
        <v>214</v>
      </c>
    </row>
    <row r="257" spans="1:2" x14ac:dyDescent="0.25">
      <c r="A257" t="s">
        <v>214</v>
      </c>
      <c r="B257" t="s">
        <v>214</v>
      </c>
    </row>
    <row r="258" spans="1:2" x14ac:dyDescent="0.25">
      <c r="A258" t="s">
        <v>214</v>
      </c>
      <c r="B258" t="s">
        <v>214</v>
      </c>
    </row>
    <row r="259" spans="1:2" x14ac:dyDescent="0.25">
      <c r="A259" t="s">
        <v>214</v>
      </c>
      <c r="B259" t="s">
        <v>214</v>
      </c>
    </row>
    <row r="260" spans="1:2" x14ac:dyDescent="0.25">
      <c r="A260" t="s">
        <v>214</v>
      </c>
      <c r="B260" t="s">
        <v>214</v>
      </c>
    </row>
    <row r="261" spans="1:2" x14ac:dyDescent="0.25">
      <c r="A261" t="s">
        <v>214</v>
      </c>
      <c r="B261" t="s">
        <v>214</v>
      </c>
    </row>
    <row r="262" spans="1:2" x14ac:dyDescent="0.25">
      <c r="A262" t="s">
        <v>214</v>
      </c>
      <c r="B262" t="s">
        <v>214</v>
      </c>
    </row>
    <row r="263" spans="1:2" x14ac:dyDescent="0.25">
      <c r="A263" t="s">
        <v>214</v>
      </c>
      <c r="B263" t="s">
        <v>214</v>
      </c>
    </row>
    <row r="264" spans="1:2" x14ac:dyDescent="0.25">
      <c r="A264" t="s">
        <v>214</v>
      </c>
      <c r="B264" t="s">
        <v>214</v>
      </c>
    </row>
    <row r="265" spans="1:2" x14ac:dyDescent="0.25">
      <c r="A265" t="s">
        <v>214</v>
      </c>
      <c r="B265" t="s">
        <v>214</v>
      </c>
    </row>
    <row r="266" spans="1:2" x14ac:dyDescent="0.25">
      <c r="A266" t="s">
        <v>214</v>
      </c>
      <c r="B266" t="s">
        <v>214</v>
      </c>
    </row>
    <row r="267" spans="1:2" x14ac:dyDescent="0.25">
      <c r="A267" t="s">
        <v>214</v>
      </c>
      <c r="B267" t="s">
        <v>214</v>
      </c>
    </row>
    <row r="268" spans="1:2" x14ac:dyDescent="0.25">
      <c r="A268" t="s">
        <v>214</v>
      </c>
      <c r="B268" t="s">
        <v>214</v>
      </c>
    </row>
    <row r="269" spans="1:2" x14ac:dyDescent="0.25">
      <c r="A269" t="s">
        <v>214</v>
      </c>
      <c r="B269" t="s">
        <v>214</v>
      </c>
    </row>
    <row r="270" spans="1:2" x14ac:dyDescent="0.25">
      <c r="A270" t="s">
        <v>214</v>
      </c>
      <c r="B270" t="s">
        <v>214</v>
      </c>
    </row>
    <row r="271" spans="1:2" x14ac:dyDescent="0.25">
      <c r="A271" t="s">
        <v>214</v>
      </c>
      <c r="B271" t="s">
        <v>214</v>
      </c>
    </row>
    <row r="272" spans="1:2" x14ac:dyDescent="0.25">
      <c r="A272" t="s">
        <v>214</v>
      </c>
      <c r="B272" t="s">
        <v>214</v>
      </c>
    </row>
    <row r="273" spans="1:2" x14ac:dyDescent="0.25">
      <c r="A273" t="s">
        <v>214</v>
      </c>
      <c r="B273" t="s">
        <v>214</v>
      </c>
    </row>
    <row r="274" spans="1:2" x14ac:dyDescent="0.25">
      <c r="A274" t="s">
        <v>214</v>
      </c>
      <c r="B274" t="s">
        <v>214</v>
      </c>
    </row>
    <row r="275" spans="1:2" x14ac:dyDescent="0.25">
      <c r="A275" t="s">
        <v>214</v>
      </c>
      <c r="B275" t="s">
        <v>214</v>
      </c>
    </row>
    <row r="276" spans="1:2" x14ac:dyDescent="0.25">
      <c r="A276" t="s">
        <v>214</v>
      </c>
      <c r="B276" t="s">
        <v>214</v>
      </c>
    </row>
    <row r="277" spans="1:2" x14ac:dyDescent="0.25">
      <c r="A277" t="s">
        <v>214</v>
      </c>
      <c r="B277" t="s">
        <v>214</v>
      </c>
    </row>
    <row r="278" spans="1:2" x14ac:dyDescent="0.25">
      <c r="A278" t="s">
        <v>214</v>
      </c>
      <c r="B278" t="s">
        <v>214</v>
      </c>
    </row>
    <row r="279" spans="1:2" x14ac:dyDescent="0.25">
      <c r="A279" t="s">
        <v>214</v>
      </c>
      <c r="B279" t="s">
        <v>214</v>
      </c>
    </row>
    <row r="280" spans="1:2" x14ac:dyDescent="0.25">
      <c r="A280" t="s">
        <v>214</v>
      </c>
      <c r="B280" t="s">
        <v>214</v>
      </c>
    </row>
    <row r="281" spans="1:2" x14ac:dyDescent="0.25">
      <c r="A281" t="s">
        <v>214</v>
      </c>
      <c r="B281" t="s">
        <v>214</v>
      </c>
    </row>
    <row r="282" spans="1:2" x14ac:dyDescent="0.25">
      <c r="A282" t="s">
        <v>214</v>
      </c>
      <c r="B282" t="s">
        <v>214</v>
      </c>
    </row>
    <row r="283" spans="1:2" x14ac:dyDescent="0.25">
      <c r="A283" t="s">
        <v>214</v>
      </c>
      <c r="B283" t="s">
        <v>214</v>
      </c>
    </row>
    <row r="284" spans="1:2" x14ac:dyDescent="0.25">
      <c r="A284" t="s">
        <v>214</v>
      </c>
      <c r="B284" t="s">
        <v>214</v>
      </c>
    </row>
    <row r="285" spans="1:2" x14ac:dyDescent="0.25">
      <c r="A285" t="s">
        <v>214</v>
      </c>
      <c r="B285" t="s">
        <v>214</v>
      </c>
    </row>
    <row r="286" spans="1:2" x14ac:dyDescent="0.25">
      <c r="A286" t="s">
        <v>214</v>
      </c>
      <c r="B286" t="s">
        <v>214</v>
      </c>
    </row>
    <row r="287" spans="1:2" x14ac:dyDescent="0.25">
      <c r="A287" t="s">
        <v>214</v>
      </c>
      <c r="B287" t="s">
        <v>214</v>
      </c>
    </row>
    <row r="288" spans="1:2" x14ac:dyDescent="0.25">
      <c r="A288" t="s">
        <v>214</v>
      </c>
      <c r="B288" t="s">
        <v>214</v>
      </c>
    </row>
    <row r="289" spans="1:2" x14ac:dyDescent="0.25">
      <c r="A289" t="s">
        <v>214</v>
      </c>
      <c r="B289" t="s">
        <v>214</v>
      </c>
    </row>
    <row r="290" spans="1:2" x14ac:dyDescent="0.25">
      <c r="A290" t="s">
        <v>214</v>
      </c>
      <c r="B290" t="s">
        <v>214</v>
      </c>
    </row>
    <row r="291" spans="1:2" x14ac:dyDescent="0.25">
      <c r="A291" t="s">
        <v>214</v>
      </c>
      <c r="B291" t="s">
        <v>214</v>
      </c>
    </row>
    <row r="292" spans="1:2" x14ac:dyDescent="0.25">
      <c r="A292" t="s">
        <v>214</v>
      </c>
      <c r="B292" t="s">
        <v>214</v>
      </c>
    </row>
    <row r="293" spans="1:2" x14ac:dyDescent="0.25">
      <c r="A293" t="s">
        <v>214</v>
      </c>
      <c r="B293" t="s">
        <v>214</v>
      </c>
    </row>
    <row r="294" spans="1:2" x14ac:dyDescent="0.25">
      <c r="A294" t="s">
        <v>214</v>
      </c>
      <c r="B294" t="s">
        <v>214</v>
      </c>
    </row>
    <row r="295" spans="1:2" x14ac:dyDescent="0.25">
      <c r="A295" t="s">
        <v>214</v>
      </c>
      <c r="B295" t="s">
        <v>214</v>
      </c>
    </row>
    <row r="296" spans="1:2" x14ac:dyDescent="0.25">
      <c r="A296" t="s">
        <v>214</v>
      </c>
      <c r="B296" t="s">
        <v>214</v>
      </c>
    </row>
    <row r="297" spans="1:2" x14ac:dyDescent="0.25">
      <c r="A297" t="s">
        <v>214</v>
      </c>
      <c r="B297" t="s">
        <v>214</v>
      </c>
    </row>
    <row r="298" spans="1:2" x14ac:dyDescent="0.25">
      <c r="A298" t="s">
        <v>214</v>
      </c>
      <c r="B298" t="s">
        <v>214</v>
      </c>
    </row>
    <row r="299" spans="1:2" x14ac:dyDescent="0.25">
      <c r="A299" t="s">
        <v>214</v>
      </c>
      <c r="B299" t="s">
        <v>214</v>
      </c>
    </row>
    <row r="300" spans="1:2" x14ac:dyDescent="0.25">
      <c r="A300" t="s">
        <v>214</v>
      </c>
      <c r="B300" t="s">
        <v>214</v>
      </c>
    </row>
    <row r="301" spans="1:2" x14ac:dyDescent="0.25">
      <c r="A301" t="s">
        <v>214</v>
      </c>
      <c r="B301" t="s">
        <v>214</v>
      </c>
    </row>
    <row r="302" spans="1:2" x14ac:dyDescent="0.25">
      <c r="A302" t="s">
        <v>214</v>
      </c>
      <c r="B302" t="s">
        <v>214</v>
      </c>
    </row>
    <row r="303" spans="1:2" x14ac:dyDescent="0.25">
      <c r="A303" t="s">
        <v>214</v>
      </c>
      <c r="B303" t="s">
        <v>214</v>
      </c>
    </row>
    <row r="304" spans="1:2" x14ac:dyDescent="0.25">
      <c r="A304" t="s">
        <v>214</v>
      </c>
      <c r="B304" t="s">
        <v>214</v>
      </c>
    </row>
    <row r="305" spans="1:2" x14ac:dyDescent="0.25">
      <c r="A305" t="s">
        <v>214</v>
      </c>
      <c r="B305" t="s">
        <v>214</v>
      </c>
    </row>
    <row r="306" spans="1:2" x14ac:dyDescent="0.25">
      <c r="A306" t="s">
        <v>214</v>
      </c>
      <c r="B306" t="s">
        <v>214</v>
      </c>
    </row>
    <row r="307" spans="1:2" x14ac:dyDescent="0.25">
      <c r="A307" t="s">
        <v>214</v>
      </c>
      <c r="B307" t="s">
        <v>214</v>
      </c>
    </row>
    <row r="308" spans="1:2" x14ac:dyDescent="0.25">
      <c r="A308" t="s">
        <v>214</v>
      </c>
      <c r="B308" t="s">
        <v>214</v>
      </c>
    </row>
    <row r="309" spans="1:2" x14ac:dyDescent="0.25">
      <c r="A309" t="s">
        <v>214</v>
      </c>
      <c r="B309" t="s">
        <v>214</v>
      </c>
    </row>
    <row r="310" spans="1:2" x14ac:dyDescent="0.25">
      <c r="A310" t="s">
        <v>214</v>
      </c>
      <c r="B310" t="s">
        <v>214</v>
      </c>
    </row>
    <row r="311" spans="1:2" x14ac:dyDescent="0.25">
      <c r="A311" t="s">
        <v>214</v>
      </c>
      <c r="B311" t="s">
        <v>214</v>
      </c>
    </row>
    <row r="312" spans="1:2" x14ac:dyDescent="0.25">
      <c r="A312" t="s">
        <v>214</v>
      </c>
      <c r="B312" t="s">
        <v>214</v>
      </c>
    </row>
    <row r="313" spans="1:2" x14ac:dyDescent="0.25">
      <c r="A313" t="s">
        <v>214</v>
      </c>
      <c r="B313" t="s">
        <v>214</v>
      </c>
    </row>
    <row r="314" spans="1:2" x14ac:dyDescent="0.25">
      <c r="A314" t="s">
        <v>214</v>
      </c>
      <c r="B314" t="s">
        <v>214</v>
      </c>
    </row>
    <row r="315" spans="1:2" x14ac:dyDescent="0.25">
      <c r="A315" t="s">
        <v>214</v>
      </c>
      <c r="B315" t="s">
        <v>214</v>
      </c>
    </row>
    <row r="316" spans="1:2" x14ac:dyDescent="0.25">
      <c r="A316" t="s">
        <v>214</v>
      </c>
      <c r="B316" t="s">
        <v>214</v>
      </c>
    </row>
    <row r="317" spans="1:2" x14ac:dyDescent="0.25">
      <c r="A317" t="s">
        <v>214</v>
      </c>
      <c r="B317" t="s">
        <v>214</v>
      </c>
    </row>
    <row r="318" spans="1:2" x14ac:dyDescent="0.25">
      <c r="A318" t="s">
        <v>214</v>
      </c>
      <c r="B318" t="s">
        <v>214</v>
      </c>
    </row>
    <row r="319" spans="1:2" x14ac:dyDescent="0.25">
      <c r="A319" t="s">
        <v>214</v>
      </c>
      <c r="B319" t="s">
        <v>214</v>
      </c>
    </row>
    <row r="320" spans="1:2" x14ac:dyDescent="0.25">
      <c r="A320" t="s">
        <v>214</v>
      </c>
      <c r="B320" t="s">
        <v>214</v>
      </c>
    </row>
    <row r="321" spans="1:2" x14ac:dyDescent="0.25">
      <c r="A321" t="s">
        <v>214</v>
      </c>
      <c r="B321" t="s">
        <v>214</v>
      </c>
    </row>
    <row r="322" spans="1:2" x14ac:dyDescent="0.25">
      <c r="A322" t="s">
        <v>214</v>
      </c>
      <c r="B322" t="s">
        <v>214</v>
      </c>
    </row>
    <row r="323" spans="1:2" x14ac:dyDescent="0.25">
      <c r="A323" t="s">
        <v>214</v>
      </c>
      <c r="B323" t="s">
        <v>214</v>
      </c>
    </row>
    <row r="324" spans="1:2" x14ac:dyDescent="0.25">
      <c r="A324" t="s">
        <v>214</v>
      </c>
      <c r="B324" t="s">
        <v>214</v>
      </c>
    </row>
    <row r="325" spans="1:2" x14ac:dyDescent="0.25">
      <c r="A325" t="s">
        <v>214</v>
      </c>
      <c r="B325" t="s">
        <v>214</v>
      </c>
    </row>
    <row r="326" spans="1:2" x14ac:dyDescent="0.25">
      <c r="A326" t="s">
        <v>214</v>
      </c>
      <c r="B326" t="s">
        <v>214</v>
      </c>
    </row>
    <row r="327" spans="1:2" x14ac:dyDescent="0.25">
      <c r="A327" t="s">
        <v>214</v>
      </c>
      <c r="B327" t="s">
        <v>214</v>
      </c>
    </row>
    <row r="328" spans="1:2" x14ac:dyDescent="0.25">
      <c r="A328" t="s">
        <v>214</v>
      </c>
      <c r="B328" t="s">
        <v>214</v>
      </c>
    </row>
    <row r="329" spans="1:2" x14ac:dyDescent="0.25">
      <c r="A329" t="s">
        <v>214</v>
      </c>
      <c r="B329" t="s">
        <v>214</v>
      </c>
    </row>
    <row r="330" spans="1:2" x14ac:dyDescent="0.25">
      <c r="A330" t="s">
        <v>214</v>
      </c>
      <c r="B330" t="s">
        <v>214</v>
      </c>
    </row>
    <row r="331" spans="1:2" x14ac:dyDescent="0.25">
      <c r="A331" t="s">
        <v>214</v>
      </c>
      <c r="B331" t="s">
        <v>214</v>
      </c>
    </row>
    <row r="332" spans="1:2" x14ac:dyDescent="0.25">
      <c r="A332" t="s">
        <v>214</v>
      </c>
      <c r="B332" t="s">
        <v>214</v>
      </c>
    </row>
    <row r="333" spans="1:2" x14ac:dyDescent="0.25">
      <c r="A333" t="s">
        <v>214</v>
      </c>
      <c r="B333" t="s">
        <v>214</v>
      </c>
    </row>
    <row r="334" spans="1:2" x14ac:dyDescent="0.25">
      <c r="A334" t="s">
        <v>214</v>
      </c>
      <c r="B334" t="s">
        <v>214</v>
      </c>
    </row>
    <row r="335" spans="1:2" x14ac:dyDescent="0.25">
      <c r="A335" t="s">
        <v>214</v>
      </c>
      <c r="B335" t="s">
        <v>214</v>
      </c>
    </row>
    <row r="336" spans="1:2" x14ac:dyDescent="0.25">
      <c r="A336" t="s">
        <v>214</v>
      </c>
      <c r="B336" t="s">
        <v>214</v>
      </c>
    </row>
    <row r="337" spans="1:2" x14ac:dyDescent="0.25">
      <c r="A337" t="s">
        <v>214</v>
      </c>
      <c r="B337" t="s">
        <v>214</v>
      </c>
    </row>
    <row r="338" spans="1:2" x14ac:dyDescent="0.25">
      <c r="A338" t="s">
        <v>214</v>
      </c>
      <c r="B338" t="s">
        <v>214</v>
      </c>
    </row>
    <row r="339" spans="1:2" x14ac:dyDescent="0.25">
      <c r="A339" t="s">
        <v>214</v>
      </c>
      <c r="B339" t="s">
        <v>214</v>
      </c>
    </row>
    <row r="340" spans="1:2" x14ac:dyDescent="0.25">
      <c r="A340" t="s">
        <v>214</v>
      </c>
      <c r="B340" t="s">
        <v>214</v>
      </c>
    </row>
    <row r="341" spans="1:2" x14ac:dyDescent="0.25">
      <c r="A341" t="s">
        <v>214</v>
      </c>
      <c r="B341" t="s">
        <v>214</v>
      </c>
    </row>
    <row r="342" spans="1:2" x14ac:dyDescent="0.25">
      <c r="A342" t="s">
        <v>214</v>
      </c>
      <c r="B342" t="s">
        <v>214</v>
      </c>
    </row>
    <row r="343" spans="1:2" x14ac:dyDescent="0.25">
      <c r="A343" t="s">
        <v>214</v>
      </c>
      <c r="B343" t="s">
        <v>214</v>
      </c>
    </row>
    <row r="344" spans="1:2" x14ac:dyDescent="0.25">
      <c r="A344" t="s">
        <v>214</v>
      </c>
      <c r="B344" t="s">
        <v>214</v>
      </c>
    </row>
    <row r="345" spans="1:2" x14ac:dyDescent="0.25">
      <c r="A345" t="s">
        <v>214</v>
      </c>
      <c r="B345" t="s">
        <v>214</v>
      </c>
    </row>
    <row r="346" spans="1:2" x14ac:dyDescent="0.25">
      <c r="A346" t="s">
        <v>214</v>
      </c>
      <c r="B346" t="s">
        <v>214</v>
      </c>
    </row>
    <row r="347" spans="1:2" x14ac:dyDescent="0.25">
      <c r="A347" t="s">
        <v>214</v>
      </c>
      <c r="B347" t="s">
        <v>214</v>
      </c>
    </row>
    <row r="348" spans="1:2" x14ac:dyDescent="0.25">
      <c r="A348" t="s">
        <v>214</v>
      </c>
      <c r="B348" t="s">
        <v>214</v>
      </c>
    </row>
    <row r="349" spans="1:2" x14ac:dyDescent="0.25">
      <c r="A349" t="s">
        <v>214</v>
      </c>
      <c r="B349" t="s">
        <v>214</v>
      </c>
    </row>
    <row r="350" spans="1:2" x14ac:dyDescent="0.25">
      <c r="A350" t="s">
        <v>214</v>
      </c>
      <c r="B350" t="s">
        <v>214</v>
      </c>
    </row>
    <row r="351" spans="1:2" x14ac:dyDescent="0.25">
      <c r="A351" t="s">
        <v>214</v>
      </c>
      <c r="B351" t="s">
        <v>214</v>
      </c>
    </row>
    <row r="352" spans="1:2" x14ac:dyDescent="0.25">
      <c r="A352" t="s">
        <v>214</v>
      </c>
      <c r="B352" t="s">
        <v>214</v>
      </c>
    </row>
    <row r="353" spans="1:2" x14ac:dyDescent="0.25">
      <c r="A353" t="s">
        <v>214</v>
      </c>
      <c r="B353" t="s">
        <v>214</v>
      </c>
    </row>
    <row r="354" spans="1:2" x14ac:dyDescent="0.25">
      <c r="A354" t="s">
        <v>214</v>
      </c>
      <c r="B354" t="s">
        <v>214</v>
      </c>
    </row>
    <row r="355" spans="1:2" x14ac:dyDescent="0.25">
      <c r="A355" t="s">
        <v>214</v>
      </c>
      <c r="B355" t="s">
        <v>214</v>
      </c>
    </row>
    <row r="356" spans="1:2" x14ac:dyDescent="0.25">
      <c r="A356" t="s">
        <v>214</v>
      </c>
      <c r="B356" t="s">
        <v>214</v>
      </c>
    </row>
    <row r="357" spans="1:2" x14ac:dyDescent="0.25">
      <c r="A357" t="s">
        <v>214</v>
      </c>
      <c r="B357" t="s">
        <v>214</v>
      </c>
    </row>
    <row r="358" spans="1:2" x14ac:dyDescent="0.25">
      <c r="A358" t="s">
        <v>214</v>
      </c>
      <c r="B358" t="s">
        <v>214</v>
      </c>
    </row>
    <row r="359" spans="1:2" x14ac:dyDescent="0.25">
      <c r="A359" t="s">
        <v>214</v>
      </c>
      <c r="B359" t="s">
        <v>214</v>
      </c>
    </row>
    <row r="360" spans="1:2" x14ac:dyDescent="0.25">
      <c r="A360" t="s">
        <v>214</v>
      </c>
      <c r="B360" t="s">
        <v>214</v>
      </c>
    </row>
    <row r="361" spans="1:2" x14ac:dyDescent="0.25">
      <c r="A361" t="s">
        <v>214</v>
      </c>
      <c r="B361" t="s">
        <v>214</v>
      </c>
    </row>
    <row r="362" spans="1:2" x14ac:dyDescent="0.25">
      <c r="A362" t="s">
        <v>214</v>
      </c>
      <c r="B362" t="s">
        <v>214</v>
      </c>
    </row>
    <row r="363" spans="1:2" x14ac:dyDescent="0.25">
      <c r="A363" t="s">
        <v>214</v>
      </c>
      <c r="B363" t="s">
        <v>214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82"/>
  <sheetViews>
    <sheetView zoomScaleNormal="100" workbookViewId="0">
      <selection sqref="A1:F2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34" t="s">
        <v>175</v>
      </c>
      <c r="B1" s="134"/>
      <c r="C1" s="134"/>
      <c r="D1" s="134"/>
      <c r="E1" s="134"/>
      <c r="F1" s="134"/>
      <c r="G1" s="70"/>
      <c r="H1" s="70"/>
      <c r="I1" s="70"/>
      <c r="J1" s="70"/>
      <c r="K1" s="135" t="s">
        <v>176</v>
      </c>
      <c r="L1" s="135"/>
      <c r="M1" s="70"/>
    </row>
    <row r="2" spans="1:13" ht="15" customHeight="1" x14ac:dyDescent="0.25">
      <c r="A2" s="134"/>
      <c r="B2" s="134"/>
      <c r="C2" s="134"/>
      <c r="D2" s="134"/>
      <c r="E2" s="134"/>
      <c r="F2" s="134"/>
      <c r="G2" s="66"/>
      <c r="H2" s="66"/>
      <c r="I2" s="66"/>
      <c r="J2" s="66"/>
      <c r="K2" s="135"/>
      <c r="L2" s="135"/>
      <c r="M2" s="66"/>
    </row>
    <row r="3" spans="1:13" ht="15.95" customHeight="1" thickBot="1" x14ac:dyDescent="0.3">
      <c r="A3" s="69" t="s">
        <v>177</v>
      </c>
      <c r="B3" s="69" t="s">
        <v>211</v>
      </c>
      <c r="C3" s="69" t="s">
        <v>178</v>
      </c>
      <c r="D3" s="69" t="s">
        <v>179</v>
      </c>
      <c r="E3" s="69" t="s">
        <v>180</v>
      </c>
      <c r="F3" s="69" t="s">
        <v>103</v>
      </c>
      <c r="G3" s="66"/>
      <c r="H3" s="66"/>
      <c r="I3" s="66"/>
      <c r="J3" s="66"/>
      <c r="K3" s="95" t="s">
        <v>181</v>
      </c>
      <c r="L3" s="95" t="s">
        <v>173</v>
      </c>
      <c r="M3" s="66"/>
    </row>
    <row r="4" spans="1:13" ht="15.95" customHeight="1" x14ac:dyDescent="0.25">
      <c r="A4" s="57" t="s">
        <v>155</v>
      </c>
      <c r="B4" s="57" t="s">
        <v>153</v>
      </c>
      <c r="C4" s="94" t="s">
        <v>156</v>
      </c>
      <c r="D4" s="94"/>
      <c r="E4" s="94"/>
      <c r="F4" s="98"/>
      <c r="G4" s="66"/>
      <c r="H4" s="66" t="s">
        <v>183</v>
      </c>
      <c r="I4" s="66"/>
      <c r="J4" s="66"/>
      <c r="K4" t="s">
        <v>171</v>
      </c>
      <c r="L4" t="s">
        <v>7</v>
      </c>
      <c r="M4" s="66"/>
    </row>
    <row r="5" spans="1:13" ht="15.95" customHeight="1" x14ac:dyDescent="0.25">
      <c r="A5" t="s">
        <v>155</v>
      </c>
      <c r="B5" t="s">
        <v>198</v>
      </c>
      <c r="C5" s="69" t="s">
        <v>157</v>
      </c>
      <c r="D5" s="69"/>
      <c r="E5" s="69"/>
      <c r="F5" s="95"/>
      <c r="G5" s="66"/>
      <c r="H5" s="66"/>
      <c r="I5" s="66"/>
      <c r="J5" s="66"/>
      <c r="K5" t="s">
        <v>171</v>
      </c>
      <c r="L5" t="s">
        <v>8</v>
      </c>
      <c r="M5" s="66"/>
    </row>
    <row r="6" spans="1:13" ht="15.95" customHeight="1" x14ac:dyDescent="0.25">
      <c r="A6" t="s">
        <v>155</v>
      </c>
      <c r="B6" t="s">
        <v>199</v>
      </c>
      <c r="C6" s="69" t="s">
        <v>158</v>
      </c>
      <c r="D6" s="69"/>
      <c r="E6" s="69"/>
      <c r="F6" s="95"/>
      <c r="G6" s="66"/>
      <c r="H6" s="66"/>
      <c r="I6" s="66"/>
      <c r="J6" s="66"/>
      <c r="K6" t="s">
        <v>172</v>
      </c>
      <c r="L6" t="s">
        <v>124</v>
      </c>
      <c r="M6" s="66"/>
    </row>
    <row r="7" spans="1:13" ht="15.95" customHeight="1" x14ac:dyDescent="0.25">
      <c r="A7" t="s">
        <v>155</v>
      </c>
      <c r="B7" t="s">
        <v>200</v>
      </c>
      <c r="C7" s="69" t="s">
        <v>159</v>
      </c>
      <c r="D7" s="69"/>
      <c r="E7" s="69"/>
      <c r="F7" s="95"/>
      <c r="G7" s="66"/>
      <c r="H7" s="66"/>
      <c r="I7" s="66"/>
      <c r="J7" s="66"/>
      <c r="K7" t="s">
        <v>172</v>
      </c>
      <c r="L7" t="s">
        <v>125</v>
      </c>
      <c r="M7" s="66"/>
    </row>
    <row r="8" spans="1:13" ht="15.95" customHeight="1" x14ac:dyDescent="0.25">
      <c r="A8" t="s">
        <v>155</v>
      </c>
      <c r="B8" t="s">
        <v>201</v>
      </c>
      <c r="C8" s="69" t="s">
        <v>160</v>
      </c>
      <c r="D8" s="69"/>
      <c r="E8" s="69"/>
      <c r="F8" s="95"/>
      <c r="G8" s="66"/>
      <c r="H8" s="66"/>
      <c r="I8" s="66"/>
      <c r="J8" s="66"/>
      <c r="K8" t="s">
        <v>171</v>
      </c>
      <c r="L8" t="s">
        <v>86</v>
      </c>
      <c r="M8" s="66"/>
    </row>
    <row r="9" spans="1:13" ht="15.95" customHeight="1" x14ac:dyDescent="0.25">
      <c r="A9" t="s">
        <v>155</v>
      </c>
      <c r="B9" t="s">
        <v>202</v>
      </c>
      <c r="C9" s="69" t="s">
        <v>161</v>
      </c>
      <c r="D9" s="69"/>
      <c r="E9" s="69"/>
      <c r="F9" s="95"/>
      <c r="G9" s="66"/>
      <c r="H9" s="66"/>
      <c r="I9" s="66"/>
      <c r="J9" s="66"/>
      <c r="K9" t="s">
        <v>171</v>
      </c>
      <c r="L9" t="s">
        <v>4</v>
      </c>
      <c r="M9" s="66"/>
    </row>
    <row r="10" spans="1:13" ht="15.95" customHeight="1" x14ac:dyDescent="0.25">
      <c r="A10" t="s">
        <v>155</v>
      </c>
      <c r="B10" t="s">
        <v>203</v>
      </c>
      <c r="C10" s="69" t="s">
        <v>162</v>
      </c>
      <c r="D10" s="69"/>
      <c r="E10" s="69"/>
      <c r="F10" s="95"/>
      <c r="G10" s="66"/>
      <c r="H10" s="66" t="s">
        <v>184</v>
      </c>
      <c r="I10" s="66"/>
      <c r="J10" s="66"/>
      <c r="K10" t="s">
        <v>174</v>
      </c>
      <c r="L10" t="s">
        <v>24</v>
      </c>
      <c r="M10" s="66"/>
    </row>
    <row r="11" spans="1:13" ht="15.95" customHeight="1" x14ac:dyDescent="0.25">
      <c r="A11" t="s">
        <v>155</v>
      </c>
      <c r="B11" t="s">
        <v>204</v>
      </c>
      <c r="C11" s="69" t="s">
        <v>163</v>
      </c>
      <c r="D11" s="69"/>
      <c r="E11" s="69"/>
      <c r="F11" s="95"/>
      <c r="G11" s="66"/>
      <c r="H11" s="66"/>
      <c r="I11" s="66"/>
      <c r="J11" s="66"/>
      <c r="M11" s="66"/>
    </row>
    <row r="12" spans="1:13" ht="15.95" customHeight="1" x14ac:dyDescent="0.25">
      <c r="A12" t="s">
        <v>155</v>
      </c>
      <c r="B12" t="s">
        <v>205</v>
      </c>
      <c r="C12" s="69" t="s">
        <v>164</v>
      </c>
      <c r="D12" s="69"/>
      <c r="E12" s="69"/>
      <c r="F12" s="95"/>
      <c r="G12" s="66"/>
      <c r="H12" s="66"/>
      <c r="I12" s="66"/>
      <c r="J12" s="66"/>
      <c r="M12" s="66"/>
    </row>
    <row r="13" spans="1:13" ht="15.95" customHeight="1" x14ac:dyDescent="0.25">
      <c r="A13" t="s">
        <v>155</v>
      </c>
      <c r="B13" t="s">
        <v>206</v>
      </c>
      <c r="C13" s="69" t="s">
        <v>165</v>
      </c>
      <c r="D13" s="69"/>
      <c r="E13" s="69"/>
      <c r="F13" s="95"/>
      <c r="G13" s="66"/>
      <c r="H13" s="66"/>
      <c r="I13" s="66"/>
      <c r="J13" s="66"/>
      <c r="M13" s="66"/>
    </row>
    <row r="14" spans="1:13" ht="15.95" customHeight="1" x14ac:dyDescent="0.25">
      <c r="A14" t="s">
        <v>155</v>
      </c>
      <c r="B14" t="s">
        <v>207</v>
      </c>
      <c r="C14" s="69" t="s">
        <v>166</v>
      </c>
      <c r="D14" s="69"/>
      <c r="E14" s="69"/>
      <c r="F14" s="95"/>
      <c r="G14" s="66"/>
      <c r="H14" s="66"/>
      <c r="I14" s="66"/>
      <c r="J14" s="66"/>
      <c r="M14" s="66"/>
    </row>
    <row r="15" spans="1:13" ht="15.95" customHeight="1" x14ac:dyDescent="0.25">
      <c r="A15" t="s">
        <v>155</v>
      </c>
      <c r="B15" t="s">
        <v>208</v>
      </c>
      <c r="C15" s="69" t="s">
        <v>167</v>
      </c>
      <c r="D15" s="95"/>
      <c r="E15" s="95"/>
      <c r="F15" s="95"/>
      <c r="G15" s="66"/>
      <c r="H15" s="66"/>
      <c r="I15" s="66"/>
      <c r="J15" s="66"/>
      <c r="M15" s="66"/>
    </row>
    <row r="16" spans="1:13" ht="15.95" customHeight="1" x14ac:dyDescent="0.25">
      <c r="A16" t="s">
        <v>155</v>
      </c>
      <c r="B16" t="s">
        <v>209</v>
      </c>
      <c r="C16" s="69" t="s">
        <v>168</v>
      </c>
      <c r="D16" s="95"/>
      <c r="E16" s="95"/>
      <c r="F16" s="95"/>
      <c r="G16" s="66"/>
      <c r="H16" s="66"/>
      <c r="I16" s="66"/>
      <c r="J16" s="66"/>
      <c r="K16" s="66"/>
      <c r="L16" s="66"/>
      <c r="M16" s="66"/>
    </row>
    <row r="17" spans="1:13" ht="15.95" customHeight="1" thickBot="1" x14ac:dyDescent="0.3">
      <c r="A17" s="60" t="s">
        <v>155</v>
      </c>
      <c r="B17" s="60" t="s">
        <v>210</v>
      </c>
      <c r="C17" s="96" t="s">
        <v>169</v>
      </c>
      <c r="D17" s="97"/>
      <c r="E17" s="97"/>
      <c r="F17" s="97"/>
      <c r="G17" s="66"/>
      <c r="H17" s="66"/>
      <c r="I17" s="66"/>
      <c r="J17" s="66"/>
      <c r="K17" s="66"/>
      <c r="L17" s="66"/>
      <c r="M17" s="66"/>
    </row>
    <row r="18" spans="1:13" ht="15.95" customHeight="1" x14ac:dyDescent="0.25">
      <c r="A18" s="57" t="s">
        <v>233</v>
      </c>
      <c r="B18" s="57" t="s">
        <v>238</v>
      </c>
      <c r="C18" s="94" t="s">
        <v>156</v>
      </c>
      <c r="D18" s="94"/>
      <c r="E18" s="94"/>
      <c r="F18" s="98"/>
      <c r="G18" s="66"/>
      <c r="H18" s="66"/>
      <c r="I18" s="66"/>
      <c r="J18" s="66"/>
      <c r="K18" s="66"/>
      <c r="L18" s="66"/>
      <c r="M18" s="66"/>
    </row>
    <row r="19" spans="1:13" ht="15.95" customHeight="1" x14ac:dyDescent="0.25">
      <c r="A19" s="60" t="s">
        <v>233</v>
      </c>
      <c r="B19" s="60" t="str">
        <f>tblIndexPowerpoint7[[#This Row],[Content 1]]&amp; " " &amp;tblIndexPowerpoint7[[#This Row],[Content 2]] &amp; " " &amp;tblIndexPowerpoint7[[#This Row],[Content 3]]&amp; " " &amp;tblIndexPowerpoint7[[#This Row],[Layout]]</f>
        <v>PP_01 PP_02  Vertical</v>
      </c>
      <c r="C19" s="96" t="s">
        <v>156</v>
      </c>
      <c r="D19" s="96" t="s">
        <v>157</v>
      </c>
      <c r="E19" s="96"/>
      <c r="F19" s="97" t="s">
        <v>182</v>
      </c>
      <c r="G19" s="66"/>
      <c r="H19" s="66"/>
      <c r="I19" s="66"/>
      <c r="J19" s="66"/>
      <c r="K19" s="66"/>
      <c r="L19" s="66"/>
      <c r="M19" s="66"/>
    </row>
    <row r="20" spans="1:13" ht="15.95" customHeight="1" x14ac:dyDescent="0.25">
      <c r="A20" s="60" t="s">
        <v>233</v>
      </c>
      <c r="B20" s="60" t="str">
        <f>tblIndexPowerpoint7[[#This Row],[Content 1]]&amp; " " &amp;tblIndexPowerpoint7[[#This Row],[Content 2]] &amp; " " &amp;tblIndexPowerpoint7[[#This Row],[Content 3]]&amp; " " &amp;tblIndexPowerpoint7[[#This Row],[Layout]]</f>
        <v>PP_02 PP_03  Vertical</v>
      </c>
      <c r="C20" s="96" t="s">
        <v>157</v>
      </c>
      <c r="D20" s="96" t="s">
        <v>158</v>
      </c>
      <c r="E20" s="96"/>
      <c r="F20" s="97" t="s">
        <v>182</v>
      </c>
      <c r="G20" s="66"/>
      <c r="H20" s="66"/>
      <c r="I20" s="66"/>
      <c r="J20" s="66"/>
      <c r="K20" s="66"/>
      <c r="L20" s="66"/>
      <c r="M20" s="66"/>
    </row>
    <row r="21" spans="1:13" ht="15.95" customHeight="1" x14ac:dyDescent="0.25">
      <c r="A21" s="60" t="s">
        <v>233</v>
      </c>
      <c r="B21" s="60" t="str">
        <f>tblIndexPowerpoint7[[#This Row],[Content 1]]&amp; " " &amp;tblIndexPowerpoint7[[#This Row],[Content 2]] &amp; " " &amp;tblIndexPowerpoint7[[#This Row],[Content 3]]&amp; " " &amp;tblIndexPowerpoint7[[#This Row],[Layout]]</f>
        <v>PP_03 PP_04  Vertical</v>
      </c>
      <c r="C21" s="96" t="s">
        <v>158</v>
      </c>
      <c r="D21" s="96" t="s">
        <v>159</v>
      </c>
      <c r="E21" s="96"/>
      <c r="F21" s="97" t="s">
        <v>182</v>
      </c>
      <c r="G21" s="66"/>
      <c r="H21" s="66"/>
      <c r="I21" s="66"/>
      <c r="J21" s="66"/>
      <c r="K21" s="66"/>
      <c r="L21" s="66"/>
      <c r="M21" s="66"/>
    </row>
    <row r="22" spans="1:13" ht="15.95" customHeight="1" x14ac:dyDescent="0.25">
      <c r="A22" s="60" t="s">
        <v>233</v>
      </c>
      <c r="B22" s="60" t="str">
        <f>tblIndexPowerpoint7[[#This Row],[Content 1]]&amp; " " &amp;tblIndexPowerpoint7[[#This Row],[Content 2]] &amp; " " &amp;tblIndexPowerpoint7[[#This Row],[Content 3]]&amp; " " &amp;tblIndexPowerpoint7[[#This Row],[Layout]]</f>
        <v>PP_05 PP_06  Vertical</v>
      </c>
      <c r="C22" s="96" t="s">
        <v>160</v>
      </c>
      <c r="D22" s="96" t="s">
        <v>161</v>
      </c>
      <c r="E22" s="96"/>
      <c r="F22" s="97" t="s">
        <v>182</v>
      </c>
      <c r="G22" s="66"/>
      <c r="H22" s="66"/>
      <c r="I22" s="66"/>
      <c r="J22" s="66"/>
      <c r="K22" s="66"/>
      <c r="L22" s="66"/>
      <c r="M22" s="66"/>
    </row>
    <row r="23" spans="1:13" ht="15.95" customHeight="1" x14ac:dyDescent="0.25">
      <c r="A23" s="60" t="s">
        <v>233</v>
      </c>
      <c r="B23" s="60" t="str">
        <f>tblIndexPowerpoint7[[#This Row],[Content 1]]&amp; " " &amp;tblIndexPowerpoint7[[#This Row],[Content 2]] &amp; " " &amp;tblIndexPowerpoint7[[#This Row],[Content 3]]&amp; " " &amp;tblIndexPowerpoint7[[#This Row],[Layout]]</f>
        <v>PP_06 PP_07  Vertical</v>
      </c>
      <c r="C23" s="96" t="s">
        <v>161</v>
      </c>
      <c r="D23" s="96" t="s">
        <v>162</v>
      </c>
      <c r="E23" s="97"/>
      <c r="F23" s="97" t="s">
        <v>182</v>
      </c>
      <c r="G23" s="66"/>
      <c r="H23" s="66"/>
      <c r="I23" s="66"/>
      <c r="J23" s="66"/>
      <c r="K23" s="66"/>
      <c r="L23" s="66"/>
      <c r="M23" s="66"/>
    </row>
    <row r="24" spans="1:13" ht="15.95" customHeight="1" x14ac:dyDescent="0.25">
      <c r="A24" s="60" t="s">
        <v>233</v>
      </c>
      <c r="B24" s="60" t="str">
        <f>tblIndexPowerpoint7[[#This Row],[Content 1]]&amp; " " &amp;tblIndexPowerpoint7[[#This Row],[Content 2]] &amp; " " &amp;tblIndexPowerpoint7[[#This Row],[Content 3]]&amp; " " &amp;tblIndexPowerpoint7[[#This Row],[Layout]]</f>
        <v>PP_01 PP_02  Horizontal</v>
      </c>
      <c r="C24" s="96" t="s">
        <v>156</v>
      </c>
      <c r="D24" s="96" t="s">
        <v>157</v>
      </c>
      <c r="E24" s="97"/>
      <c r="F24" s="97" t="s">
        <v>170</v>
      </c>
      <c r="G24" s="66"/>
      <c r="H24" s="66"/>
      <c r="I24" s="66"/>
      <c r="J24" s="66"/>
      <c r="K24" s="66"/>
      <c r="L24" s="66"/>
      <c r="M24" s="66"/>
    </row>
    <row r="25" spans="1:13" ht="15.95" customHeight="1" x14ac:dyDescent="0.25">
      <c r="A25" s="60" t="s">
        <v>233</v>
      </c>
      <c r="B25" s="60" t="str">
        <f>tblIndexPowerpoint7[[#This Row],[Content 1]]&amp; " " &amp;tblIndexPowerpoint7[[#This Row],[Content 2]] &amp; " " &amp;tblIndexPowerpoint7[[#This Row],[Content 3]]&amp; " " &amp;tblIndexPowerpoint7[[#This Row],[Layout]]</f>
        <v>PP_02 PP_03  Horizontal</v>
      </c>
      <c r="C25" s="96" t="s">
        <v>157</v>
      </c>
      <c r="D25" s="96" t="s">
        <v>158</v>
      </c>
      <c r="E25" s="97"/>
      <c r="F25" s="97" t="s">
        <v>170</v>
      </c>
      <c r="G25" s="66"/>
      <c r="H25" s="66"/>
      <c r="I25" s="66"/>
      <c r="J25" s="66"/>
      <c r="K25" s="66"/>
      <c r="L25" s="66"/>
      <c r="M25" s="66"/>
    </row>
    <row r="26" spans="1:13" ht="15.95" customHeight="1" x14ac:dyDescent="0.25">
      <c r="A26" s="60" t="s">
        <v>233</v>
      </c>
      <c r="B26" s="60" t="str">
        <f>tblIndexPowerpoint7[[#This Row],[Content 1]]&amp; " " &amp;tblIndexPowerpoint7[[#This Row],[Content 2]] &amp; " " &amp;tblIndexPowerpoint7[[#This Row],[Content 3]]&amp; " " &amp;tblIndexPowerpoint7[[#This Row],[Layout]]</f>
        <v>PP_03 PP_04  Horizontal</v>
      </c>
      <c r="C26" s="96" t="s">
        <v>158</v>
      </c>
      <c r="D26" s="96" t="s">
        <v>159</v>
      </c>
      <c r="E26" s="97"/>
      <c r="F26" s="97" t="s">
        <v>170</v>
      </c>
      <c r="G26" s="66"/>
      <c r="H26" s="66"/>
      <c r="I26" s="66"/>
      <c r="J26" s="66"/>
      <c r="K26" s="66"/>
      <c r="L26" s="66"/>
      <c r="M26" s="66"/>
    </row>
    <row r="27" spans="1:13" ht="15.95" customHeight="1" x14ac:dyDescent="0.25">
      <c r="A27" s="60" t="s">
        <v>233</v>
      </c>
      <c r="B27" s="60" t="str">
        <f>tblIndexPowerpoint7[[#This Row],[Content 1]]&amp; " " &amp;tblIndexPowerpoint7[[#This Row],[Content 2]] &amp; " " &amp;tblIndexPowerpoint7[[#This Row],[Content 3]]&amp; " " &amp;tblIndexPowerpoint7[[#This Row],[Layout]]</f>
        <v>PP_05 PP_06  Horizontal</v>
      </c>
      <c r="C27" s="96" t="s">
        <v>160</v>
      </c>
      <c r="D27" s="96" t="s">
        <v>161</v>
      </c>
      <c r="E27" s="97"/>
      <c r="F27" s="97" t="s">
        <v>170</v>
      </c>
      <c r="G27" s="66"/>
      <c r="H27" s="66"/>
      <c r="I27" s="66"/>
      <c r="J27" s="66"/>
      <c r="K27" s="66"/>
      <c r="L27" s="66"/>
      <c r="M27" s="66"/>
    </row>
    <row r="28" spans="1:13" ht="15.95" customHeight="1" x14ac:dyDescent="0.25">
      <c r="A28" s="60" t="s">
        <v>233</v>
      </c>
      <c r="B28" s="60" t="str">
        <f>tblIndexPowerpoint7[[#This Row],[Content 1]]&amp; " " &amp;tblIndexPowerpoint7[[#This Row],[Content 2]] &amp; " " &amp;tblIndexPowerpoint7[[#This Row],[Content 3]]&amp; " " &amp;tblIndexPowerpoint7[[#This Row],[Layout]]</f>
        <v>PP_06 PP_07  Horizontal</v>
      </c>
      <c r="C28" s="96" t="s">
        <v>161</v>
      </c>
      <c r="D28" s="96" t="s">
        <v>162</v>
      </c>
      <c r="E28" s="97"/>
      <c r="F28" s="97" t="s">
        <v>170</v>
      </c>
      <c r="G28" s="66"/>
      <c r="H28" s="66"/>
      <c r="I28" s="66"/>
      <c r="J28" s="66"/>
      <c r="K28" s="66"/>
      <c r="L28" s="66"/>
      <c r="M28" s="66"/>
    </row>
    <row r="29" spans="1:13" ht="15.95" customHeight="1" x14ac:dyDescent="0.25">
      <c r="A29" s="60" t="s">
        <v>233</v>
      </c>
      <c r="B29" s="60" t="str">
        <f>tblIndexPowerpoint7[[#This Row],[Content 1]]&amp; " " &amp;tblIndexPowerpoint7[[#This Row],[Content 2]] &amp; " " &amp;tblIndexPowerpoint7[[#This Row],[Content 3]]&amp; " " &amp;tblIndexPowerpoint7[[#This Row],[Layout]]</f>
        <v>PP_01 PP_02 PP_03 Vertical</v>
      </c>
      <c r="C29" s="96" t="s">
        <v>156</v>
      </c>
      <c r="D29" s="96" t="s">
        <v>157</v>
      </c>
      <c r="E29" s="96" t="s">
        <v>158</v>
      </c>
      <c r="F29" s="97" t="s">
        <v>182</v>
      </c>
      <c r="G29" s="66"/>
      <c r="H29" s="66"/>
      <c r="I29" s="66"/>
      <c r="J29" s="66"/>
      <c r="K29" s="66"/>
      <c r="L29" s="66"/>
      <c r="M29" s="66"/>
    </row>
    <row r="30" spans="1:13" ht="15.95" customHeight="1" x14ac:dyDescent="0.25">
      <c r="A30" s="60" t="s">
        <v>233</v>
      </c>
      <c r="B30" s="60" t="str">
        <f>tblIndexPowerpoint7[[#This Row],[Content 1]]&amp; " " &amp;tblIndexPowerpoint7[[#This Row],[Content 2]] &amp; " " &amp;tblIndexPowerpoint7[[#This Row],[Content 3]]&amp; " " &amp;tblIndexPowerpoint7[[#This Row],[Layout]]</f>
        <v>PP_04 PP_05 PP_06 Vertical</v>
      </c>
      <c r="C30" s="96" t="s">
        <v>159</v>
      </c>
      <c r="D30" s="96" t="s">
        <v>160</v>
      </c>
      <c r="E30" s="96" t="s">
        <v>161</v>
      </c>
      <c r="F30" s="97" t="s">
        <v>182</v>
      </c>
      <c r="G30" s="66"/>
      <c r="H30" s="66"/>
      <c r="I30" s="66"/>
      <c r="J30" s="66"/>
      <c r="K30" s="66"/>
      <c r="L30" s="66"/>
      <c r="M30" s="66"/>
    </row>
    <row r="31" spans="1:13" ht="15.95" customHeight="1" x14ac:dyDescent="0.25">
      <c r="A31" s="60" t="s">
        <v>233</v>
      </c>
      <c r="B31" s="60" t="str">
        <f>tblIndexPowerpoint7[[#This Row],[Content 1]]&amp; " " &amp;tblIndexPowerpoint7[[#This Row],[Content 2]] &amp; " " &amp;tblIndexPowerpoint7[[#This Row],[Content 3]]&amp; " " &amp;tblIndexPowerpoint7[[#This Row],[Layout]]</f>
        <v>PP_01 PP_02 PP_03 Horizontal</v>
      </c>
      <c r="C31" s="96" t="s">
        <v>156</v>
      </c>
      <c r="D31" s="96" t="s">
        <v>157</v>
      </c>
      <c r="E31" s="96" t="s">
        <v>158</v>
      </c>
      <c r="F31" s="97" t="s">
        <v>170</v>
      </c>
      <c r="G31" s="66"/>
      <c r="H31" s="66"/>
      <c r="I31" s="66"/>
      <c r="J31" s="66"/>
      <c r="K31" s="66"/>
      <c r="L31" s="66"/>
      <c r="M31" s="66"/>
    </row>
    <row r="32" spans="1:13" ht="15.95" customHeight="1" thickBot="1" x14ac:dyDescent="0.3">
      <c r="A32" s="60" t="s">
        <v>233</v>
      </c>
      <c r="B32" s="60" t="str">
        <f>tblIndexPowerpoint7[[#This Row],[Content 1]]&amp; " " &amp;tblIndexPowerpoint7[[#This Row],[Content 2]] &amp; " " &amp;tblIndexPowerpoint7[[#This Row],[Content 3]]&amp; " " &amp;tblIndexPowerpoint7[[#This Row],[Layout]]</f>
        <v>PP_04 PP_05 PP_06 Horizontal</v>
      </c>
      <c r="C32" s="96" t="s">
        <v>159</v>
      </c>
      <c r="D32" s="96" t="s">
        <v>160</v>
      </c>
      <c r="E32" s="96" t="s">
        <v>161</v>
      </c>
      <c r="F32" s="97" t="s">
        <v>170</v>
      </c>
      <c r="G32" s="66"/>
      <c r="H32" s="66"/>
      <c r="I32" s="66"/>
      <c r="J32" s="66"/>
      <c r="K32" s="66"/>
      <c r="L32" s="66"/>
      <c r="M32" s="66"/>
    </row>
    <row r="33" spans="1:13" ht="15.95" customHeight="1" x14ac:dyDescent="0.25">
      <c r="A33" s="57" t="s">
        <v>244</v>
      </c>
      <c r="B33" s="57" t="s">
        <v>238</v>
      </c>
      <c r="C33" s="94" t="s">
        <v>156</v>
      </c>
      <c r="D33" s="94"/>
      <c r="E33" s="94"/>
      <c r="F33" s="98"/>
      <c r="G33" s="66"/>
      <c r="H33" s="66"/>
      <c r="I33" s="66"/>
      <c r="J33" s="66"/>
      <c r="K33" s="66"/>
      <c r="L33" s="66"/>
      <c r="M33" s="66"/>
    </row>
    <row r="34" spans="1:13" ht="15.95" customHeight="1" x14ac:dyDescent="0.25">
      <c r="A34" s="60" t="s">
        <v>244</v>
      </c>
      <c r="B34" s="60" t="str">
        <f>tblIndexPowerpoint7[[#This Row],[Content 1]]&amp; " " &amp;tblIndexPowerpoint7[[#This Row],[Content 2]] &amp; " " &amp;tblIndexPowerpoint7[[#This Row],[Content 3]]&amp; " " &amp;tblIndexPowerpoint7[[#This Row],[Layout]]</f>
        <v>PP_01 PP_01  Vertical</v>
      </c>
      <c r="C34" s="96" t="s">
        <v>156</v>
      </c>
      <c r="D34" s="96" t="s">
        <v>156</v>
      </c>
      <c r="E34" s="96"/>
      <c r="F34" s="97" t="s">
        <v>182</v>
      </c>
      <c r="G34" s="66"/>
      <c r="H34" s="66"/>
      <c r="I34" s="66"/>
      <c r="J34" s="66"/>
      <c r="K34" s="66"/>
      <c r="L34" s="66"/>
      <c r="M34" s="66"/>
    </row>
    <row r="35" spans="1:13" ht="15.95" customHeight="1" x14ac:dyDescent="0.25">
      <c r="A35" s="60" t="s">
        <v>244</v>
      </c>
      <c r="B35" s="60" t="str">
        <f>tblIndexPowerpoint7[[#This Row],[Content 1]]&amp; " " &amp;tblIndexPowerpoint7[[#This Row],[Content 2]] &amp; " " &amp;tblIndexPowerpoint7[[#This Row],[Content 3]]&amp; " " &amp;tblIndexPowerpoint7[[#This Row],[Layout]]</f>
        <v>PP_01 PP_01  Horizontal</v>
      </c>
      <c r="C35" s="96" t="s">
        <v>156</v>
      </c>
      <c r="D35" s="96" t="s">
        <v>156</v>
      </c>
      <c r="E35" s="96"/>
      <c r="F35" s="97" t="s">
        <v>170</v>
      </c>
      <c r="G35" s="66"/>
      <c r="H35" s="66"/>
      <c r="I35" s="66"/>
      <c r="J35" s="66"/>
      <c r="K35" s="66"/>
      <c r="L35" s="66"/>
      <c r="M35" s="66"/>
    </row>
    <row r="36" spans="1:13" ht="15.95" customHeight="1" x14ac:dyDescent="0.25">
      <c r="A36" s="60" t="s">
        <v>244</v>
      </c>
      <c r="B36" s="60" t="str">
        <f>tblIndexPowerpoint7[[#This Row],[Content 1]]&amp; " " &amp;tblIndexPowerpoint7[[#This Row],[Content 2]] &amp; " " &amp;tblIndexPowerpoint7[[#This Row],[Content 3]]&amp; " " &amp;tblIndexPowerpoint7[[#This Row],[Layout]]</f>
        <v>PP_01 PP_01 PP_01 Vertical</v>
      </c>
      <c r="C36" s="96" t="s">
        <v>156</v>
      </c>
      <c r="D36" s="96" t="s">
        <v>156</v>
      </c>
      <c r="E36" s="96" t="s">
        <v>156</v>
      </c>
      <c r="F36" s="97" t="s">
        <v>182</v>
      </c>
      <c r="G36" s="66"/>
      <c r="H36" s="66"/>
      <c r="I36" s="66"/>
      <c r="J36" s="66"/>
      <c r="K36" s="66"/>
      <c r="L36" s="66"/>
      <c r="M36" s="66"/>
    </row>
    <row r="37" spans="1:13" ht="15.95" customHeight="1" x14ac:dyDescent="0.25">
      <c r="A37" s="60" t="s">
        <v>244</v>
      </c>
      <c r="B37" s="60" t="str">
        <f>tblIndexPowerpoint7[[#This Row],[Content 1]]&amp; " " &amp;tblIndexPowerpoint7[[#This Row],[Content 2]] &amp; " " &amp;tblIndexPowerpoint7[[#This Row],[Content 3]]&amp; " " &amp;tblIndexPowerpoint7[[#This Row],[Layout]]</f>
        <v>PP_01 PP_01 PP_01 Horizontal</v>
      </c>
      <c r="C37" s="96" t="s">
        <v>156</v>
      </c>
      <c r="D37" s="96" t="s">
        <v>156</v>
      </c>
      <c r="E37" s="96" t="s">
        <v>156</v>
      </c>
      <c r="F37" s="97" t="s">
        <v>170</v>
      </c>
      <c r="G37" s="66"/>
      <c r="H37" s="66"/>
      <c r="I37" s="66"/>
      <c r="J37" s="66"/>
      <c r="K37" s="66"/>
      <c r="L37" s="66"/>
      <c r="M37" s="66"/>
    </row>
    <row r="38" spans="1:13" ht="15.95" customHeight="1" x14ac:dyDescent="0.25">
      <c r="A38" s="60"/>
      <c r="B38" s="60"/>
      <c r="C38" s="96"/>
      <c r="D38" s="96"/>
      <c r="E38" s="96"/>
      <c r="F38" s="97"/>
      <c r="G38" s="66"/>
      <c r="H38" s="66"/>
      <c r="I38" s="66"/>
      <c r="J38" s="66"/>
      <c r="K38" s="66"/>
      <c r="L38" s="66"/>
      <c r="M38" s="66"/>
    </row>
    <row r="39" spans="1:13" ht="15.95" customHeight="1" x14ac:dyDescent="0.25">
      <c r="A39" s="60"/>
      <c r="B39" s="60"/>
      <c r="C39" s="96"/>
      <c r="D39" s="96"/>
      <c r="E39" s="96"/>
      <c r="F39" s="97"/>
      <c r="G39" s="66"/>
      <c r="H39" s="66"/>
      <c r="I39" s="66"/>
      <c r="J39" s="66"/>
      <c r="K39" s="66"/>
      <c r="L39" s="66"/>
      <c r="M39" s="66"/>
    </row>
    <row r="40" spans="1:13" ht="15.95" customHeight="1" x14ac:dyDescent="0.25">
      <c r="C40" s="69"/>
      <c r="D40" s="95"/>
      <c r="E40" s="95"/>
      <c r="F40" s="95"/>
      <c r="G40" s="66"/>
      <c r="H40" s="66"/>
      <c r="I40" s="66"/>
      <c r="J40" s="66"/>
      <c r="K40" s="66"/>
      <c r="L40" s="66"/>
      <c r="M40" s="66"/>
    </row>
    <row r="41" spans="1:13" ht="15.95" customHeight="1" x14ac:dyDescent="0.25">
      <c r="C41" s="69"/>
      <c r="D41" s="95"/>
      <c r="E41" s="95"/>
      <c r="F41" s="95"/>
      <c r="G41" s="66"/>
      <c r="H41" s="66"/>
      <c r="I41" s="66"/>
      <c r="J41" s="66"/>
      <c r="K41" s="66"/>
      <c r="L41" s="66"/>
      <c r="M41" s="66"/>
    </row>
    <row r="42" spans="1:13" ht="15.95" customHeight="1" x14ac:dyDescent="0.25">
      <c r="C42" s="69"/>
      <c r="D42" s="95"/>
      <c r="E42" s="95"/>
      <c r="F42" s="95"/>
      <c r="G42" s="66"/>
      <c r="H42" s="66"/>
      <c r="I42" s="66"/>
      <c r="J42" s="66"/>
      <c r="K42" s="66"/>
      <c r="L42" s="66"/>
      <c r="M42" s="66"/>
    </row>
    <row r="43" spans="1:13" ht="15.95" customHeight="1" x14ac:dyDescent="0.25">
      <c r="C43" s="69"/>
      <c r="D43" s="95"/>
      <c r="E43" s="95"/>
      <c r="F43" s="95"/>
      <c r="G43" s="66"/>
      <c r="H43" s="66"/>
      <c r="I43" s="66"/>
      <c r="J43" s="66"/>
      <c r="K43" s="66"/>
      <c r="L43" s="66"/>
      <c r="M43" s="66"/>
    </row>
    <row r="44" spans="1:13" ht="15.95" customHeight="1" x14ac:dyDescent="0.25">
      <c r="C44" s="69"/>
      <c r="D44" s="95"/>
      <c r="E44" s="95"/>
      <c r="F44" s="95"/>
      <c r="G44" s="66"/>
      <c r="H44" s="66"/>
      <c r="I44" s="66"/>
      <c r="J44" s="66"/>
      <c r="K44" s="66"/>
      <c r="L44" s="66"/>
      <c r="M44" s="66"/>
    </row>
    <row r="45" spans="1:13" ht="15.95" customHeight="1" x14ac:dyDescent="0.25">
      <c r="C45" s="69"/>
      <c r="D45" s="95"/>
      <c r="E45" s="95"/>
      <c r="F45" s="95"/>
      <c r="G45" s="66"/>
      <c r="H45" s="66"/>
      <c r="I45" s="66"/>
      <c r="J45" s="66"/>
      <c r="K45" s="66"/>
      <c r="L45" s="66"/>
      <c r="M45" s="66"/>
    </row>
    <row r="46" spans="1:13" ht="15.95" customHeight="1" x14ac:dyDescent="0.25">
      <c r="C46" s="69"/>
      <c r="D46" s="95"/>
      <c r="E46" s="95"/>
      <c r="F46" s="95"/>
      <c r="G46" s="66"/>
      <c r="H46" s="66"/>
      <c r="I46" s="66"/>
      <c r="J46" s="66"/>
      <c r="K46" s="66"/>
      <c r="L46" s="66"/>
      <c r="M46" s="66"/>
    </row>
    <row r="47" spans="1:13" ht="15.95" customHeight="1" x14ac:dyDescent="0.25">
      <c r="C47" s="69"/>
      <c r="D47" s="95"/>
      <c r="E47" s="95"/>
      <c r="F47" s="95"/>
      <c r="G47" s="66"/>
      <c r="H47" s="66"/>
      <c r="I47" s="66"/>
      <c r="J47" s="66"/>
      <c r="K47" s="66"/>
      <c r="L47" s="66"/>
      <c r="M47" s="66"/>
    </row>
    <row r="48" spans="1:13" ht="15.95" customHeight="1" x14ac:dyDescent="0.25">
      <c r="C48" s="69"/>
      <c r="D48" s="95"/>
      <c r="E48" s="95"/>
      <c r="F48" s="95"/>
      <c r="G48" s="66"/>
      <c r="H48" s="66"/>
      <c r="I48" s="66"/>
      <c r="J48" s="66"/>
      <c r="K48" s="66"/>
      <c r="L48" s="66"/>
      <c r="M48" s="66"/>
    </row>
    <row r="49" spans="3:13" ht="15.95" customHeight="1" x14ac:dyDescent="0.25">
      <c r="C49" s="69"/>
      <c r="D49" s="95"/>
      <c r="E49" s="95"/>
      <c r="F49" s="95"/>
      <c r="G49" s="66"/>
      <c r="H49" s="66"/>
      <c r="I49" s="66"/>
      <c r="J49" s="66"/>
      <c r="K49" s="66"/>
      <c r="L49" s="66"/>
      <c r="M49" s="66"/>
    </row>
    <row r="50" spans="3:13" ht="15.95" customHeight="1" x14ac:dyDescent="0.25">
      <c r="C50" s="69"/>
      <c r="D50" s="95"/>
      <c r="E50" s="95"/>
      <c r="F50" s="95"/>
      <c r="G50" s="66"/>
      <c r="H50" s="66"/>
      <c r="I50" s="66"/>
      <c r="J50" s="66"/>
      <c r="K50" s="66"/>
      <c r="L50" s="66"/>
      <c r="M50" s="66"/>
    </row>
    <row r="51" spans="3:13" ht="15.95" customHeight="1" x14ac:dyDescent="0.25">
      <c r="C51" s="69"/>
      <c r="D51" s="95"/>
      <c r="E51" s="95"/>
      <c r="F51" s="95"/>
      <c r="G51" s="66"/>
      <c r="H51" s="66"/>
      <c r="I51" s="66"/>
      <c r="J51" s="66"/>
      <c r="K51" s="66"/>
      <c r="L51" s="66"/>
      <c r="M51" s="66"/>
    </row>
    <row r="52" spans="3:13" ht="15.95" customHeight="1" x14ac:dyDescent="0.25">
      <c r="C52" s="69"/>
      <c r="D52" s="95"/>
      <c r="E52" s="95"/>
      <c r="F52" s="95"/>
      <c r="G52" s="66"/>
      <c r="H52" s="66"/>
      <c r="I52" s="66"/>
      <c r="J52" s="66"/>
      <c r="K52" s="66"/>
      <c r="L52" s="66"/>
      <c r="M52" s="66"/>
    </row>
    <row r="53" spans="3:13" ht="15.95" customHeight="1" x14ac:dyDescent="0.25">
      <c r="C53" s="69"/>
      <c r="D53" s="95"/>
      <c r="E53" s="95"/>
      <c r="F53" s="95"/>
      <c r="G53" s="66"/>
      <c r="H53" s="66"/>
      <c r="I53" s="66"/>
      <c r="J53" s="66"/>
      <c r="K53" s="66"/>
      <c r="L53" s="66"/>
      <c r="M53" s="66"/>
    </row>
    <row r="54" spans="3:13" ht="15.95" customHeight="1" x14ac:dyDescent="0.25">
      <c r="C54" s="69"/>
      <c r="D54" s="95"/>
      <c r="E54" s="95"/>
      <c r="F54" s="95"/>
      <c r="G54" s="66"/>
      <c r="H54" s="66"/>
      <c r="I54" s="66"/>
      <c r="J54" s="66"/>
      <c r="K54" s="66"/>
      <c r="L54" s="66"/>
      <c r="M54" s="66"/>
    </row>
    <row r="55" spans="3:13" ht="15.95" customHeight="1" x14ac:dyDescent="0.25">
      <c r="C55" s="69"/>
      <c r="D55" s="95"/>
      <c r="E55" s="95"/>
      <c r="F55" s="95"/>
      <c r="G55" s="66"/>
      <c r="H55" s="66"/>
      <c r="I55" s="66"/>
      <c r="J55" s="66"/>
      <c r="K55" s="66"/>
      <c r="L55" s="66"/>
      <c r="M55" s="66"/>
    </row>
    <row r="56" spans="3:13" ht="15.95" customHeight="1" x14ac:dyDescent="0.25">
      <c r="C56" s="69"/>
      <c r="D56" s="95"/>
      <c r="E56" s="95"/>
      <c r="F56" s="95"/>
      <c r="G56" s="66"/>
      <c r="H56" s="66"/>
      <c r="I56" s="66"/>
      <c r="J56" s="66"/>
      <c r="K56" s="66"/>
      <c r="L56" s="66"/>
      <c r="M56" s="66"/>
    </row>
    <row r="57" spans="3:13" ht="15.95" customHeight="1" x14ac:dyDescent="0.25">
      <c r="C57" s="69"/>
      <c r="D57" s="95"/>
      <c r="E57" s="95"/>
      <c r="F57" s="95"/>
      <c r="G57" s="66"/>
      <c r="H57" s="66"/>
      <c r="I57" s="66"/>
      <c r="J57" s="66"/>
      <c r="K57" s="66"/>
      <c r="L57" s="66"/>
      <c r="M57" s="66"/>
    </row>
    <row r="58" spans="3:13" ht="15.95" customHeight="1" x14ac:dyDescent="0.25">
      <c r="C58" s="69"/>
      <c r="D58" s="95"/>
      <c r="E58" s="95"/>
      <c r="F58" s="95"/>
      <c r="G58" s="66"/>
      <c r="H58" s="66"/>
      <c r="I58" s="66"/>
      <c r="J58" s="66"/>
      <c r="K58" s="66"/>
      <c r="L58" s="66"/>
      <c r="M58" s="66"/>
    </row>
    <row r="59" spans="3:13" ht="15.95" customHeight="1" x14ac:dyDescent="0.25">
      <c r="C59" s="69"/>
      <c r="D59" s="95"/>
      <c r="E59" s="95"/>
      <c r="F59" s="95"/>
      <c r="G59" s="66"/>
      <c r="H59" s="66"/>
      <c r="I59" s="66"/>
      <c r="J59" s="66"/>
      <c r="K59" s="66"/>
      <c r="L59" s="66"/>
      <c r="M59" s="66"/>
    </row>
    <row r="60" spans="3:13" ht="15.95" customHeight="1" x14ac:dyDescent="0.25">
      <c r="C60" s="69"/>
      <c r="D60" s="95"/>
      <c r="E60" s="95"/>
      <c r="F60" s="95"/>
      <c r="G60" s="66"/>
      <c r="H60" s="66"/>
      <c r="I60" s="66"/>
      <c r="J60" s="66"/>
      <c r="K60" s="66"/>
      <c r="L60" s="66"/>
      <c r="M60" s="66"/>
    </row>
    <row r="61" spans="3:13" ht="15.95" customHeight="1" x14ac:dyDescent="0.25">
      <c r="C61" s="69"/>
      <c r="D61" s="95"/>
      <c r="E61" s="95"/>
      <c r="F61" s="95"/>
      <c r="G61" s="66"/>
      <c r="H61" s="66"/>
      <c r="I61" s="66"/>
      <c r="J61" s="66"/>
      <c r="K61" s="66"/>
      <c r="L61" s="66"/>
      <c r="M61" s="66"/>
    </row>
    <row r="62" spans="3:13" ht="15.95" customHeight="1" x14ac:dyDescent="0.25">
      <c r="C62" s="69"/>
      <c r="D62" s="95"/>
      <c r="E62" s="95"/>
      <c r="F62" s="95"/>
      <c r="G62" s="66"/>
      <c r="H62" s="66"/>
      <c r="I62" s="66"/>
      <c r="J62" s="66"/>
      <c r="K62" s="66"/>
      <c r="L62" s="66"/>
      <c r="M62" s="66"/>
    </row>
    <row r="63" spans="3:13" ht="15.95" customHeight="1" x14ac:dyDescent="0.25">
      <c r="C63" s="69"/>
      <c r="D63" s="95"/>
      <c r="E63" s="95"/>
      <c r="F63" s="95"/>
      <c r="G63" s="66"/>
      <c r="H63" s="66"/>
      <c r="I63" s="66"/>
      <c r="J63" s="66"/>
      <c r="K63" s="66"/>
      <c r="L63" s="66"/>
      <c r="M63" s="66"/>
    </row>
    <row r="64" spans="3:13" ht="15.95" customHeight="1" x14ac:dyDescent="0.25">
      <c r="C64" s="69"/>
      <c r="D64" s="95"/>
      <c r="E64" s="95"/>
      <c r="F64" s="95"/>
      <c r="G64" s="66"/>
      <c r="H64" s="66"/>
      <c r="I64" s="66"/>
      <c r="J64" s="66"/>
      <c r="K64" s="66"/>
      <c r="L64" s="66"/>
      <c r="M64" s="66"/>
    </row>
    <row r="65" spans="3:13" ht="15.95" customHeight="1" x14ac:dyDescent="0.25">
      <c r="C65" s="69"/>
      <c r="D65" s="95"/>
      <c r="E65" s="95"/>
      <c r="F65" s="95"/>
      <c r="G65" s="66"/>
      <c r="H65" s="66"/>
      <c r="I65" s="66"/>
      <c r="J65" s="66"/>
      <c r="K65" s="66"/>
      <c r="L65" s="66"/>
      <c r="M65" s="66"/>
    </row>
    <row r="66" spans="3:13" ht="15.95" customHeight="1" x14ac:dyDescent="0.25">
      <c r="C66" s="69"/>
      <c r="D66" s="95"/>
      <c r="E66" s="95"/>
      <c r="F66" s="95"/>
      <c r="G66" s="66"/>
      <c r="H66" s="66"/>
      <c r="I66" s="66"/>
      <c r="J66" s="66"/>
      <c r="K66" s="66"/>
      <c r="L66" s="66"/>
      <c r="M66" s="66"/>
    </row>
    <row r="67" spans="3:13" ht="15.95" customHeight="1" x14ac:dyDescent="0.25">
      <c r="C67" s="69"/>
      <c r="D67" s="95"/>
      <c r="E67" s="95"/>
      <c r="F67" s="95"/>
      <c r="G67" s="66"/>
      <c r="H67" s="66"/>
      <c r="I67" s="66"/>
      <c r="J67" s="66"/>
      <c r="K67" s="66"/>
      <c r="L67" s="66"/>
      <c r="M67" s="66"/>
    </row>
    <row r="68" spans="3:13" ht="15.95" customHeight="1" x14ac:dyDescent="0.25">
      <c r="C68" s="69"/>
      <c r="D68" s="95"/>
      <c r="E68" s="95"/>
      <c r="F68" s="95"/>
      <c r="G68" s="66"/>
      <c r="H68" s="66"/>
      <c r="I68" s="66"/>
      <c r="J68" s="66"/>
      <c r="K68" s="66"/>
      <c r="L68" s="66"/>
      <c r="M68" s="66"/>
    </row>
    <row r="69" spans="3:13" ht="15.95" customHeight="1" x14ac:dyDescent="0.25">
      <c r="C69" s="69"/>
      <c r="D69" s="95"/>
      <c r="E69" s="95"/>
      <c r="F69" s="95"/>
      <c r="G69" s="66"/>
      <c r="H69" s="66"/>
      <c r="I69" s="66"/>
      <c r="J69" s="66"/>
      <c r="K69" s="66"/>
      <c r="L69" s="66"/>
      <c r="M69" s="66"/>
    </row>
    <row r="70" spans="3:13" ht="15.95" customHeight="1" x14ac:dyDescent="0.25">
      <c r="C70" s="69"/>
      <c r="D70" s="95"/>
      <c r="E70" s="95"/>
      <c r="F70" s="95"/>
      <c r="G70" s="66"/>
      <c r="H70" s="66"/>
      <c r="I70" s="66"/>
      <c r="J70" s="66"/>
      <c r="K70" s="66"/>
      <c r="L70" s="66"/>
      <c r="M70" s="66"/>
    </row>
    <row r="71" spans="3:13" ht="15.95" customHeight="1" x14ac:dyDescent="0.25">
      <c r="C71" s="69"/>
      <c r="D71" s="95"/>
      <c r="E71" s="95"/>
      <c r="F71" s="95"/>
      <c r="G71" s="66"/>
      <c r="H71" s="66"/>
      <c r="I71" s="66"/>
      <c r="J71" s="66"/>
      <c r="K71" s="66"/>
      <c r="L71" s="66"/>
      <c r="M71" s="66"/>
    </row>
    <row r="72" spans="3:13" ht="15.95" customHeight="1" x14ac:dyDescent="0.25">
      <c r="C72" s="69"/>
      <c r="D72" s="95"/>
      <c r="E72" s="95"/>
      <c r="F72" s="95"/>
      <c r="G72" s="66"/>
      <c r="H72" s="66"/>
      <c r="I72" s="66"/>
      <c r="J72" s="66"/>
      <c r="K72" s="66"/>
      <c r="L72" s="66"/>
      <c r="M72" s="66"/>
    </row>
    <row r="73" spans="3:13" ht="15.95" customHeight="1" x14ac:dyDescent="0.25">
      <c r="C73" s="69"/>
      <c r="D73" s="95"/>
      <c r="E73" s="95"/>
      <c r="F73" s="95"/>
      <c r="G73" s="66"/>
      <c r="H73" s="66"/>
      <c r="I73" s="66"/>
      <c r="J73" s="66"/>
      <c r="K73" s="66"/>
      <c r="L73" s="66"/>
      <c r="M73" s="66"/>
    </row>
    <row r="74" spans="3:13" ht="15.95" customHeight="1" x14ac:dyDescent="0.25">
      <c r="C74" s="69"/>
      <c r="D74" s="95"/>
      <c r="E74" s="95"/>
      <c r="F74" s="95"/>
      <c r="G74" s="66"/>
      <c r="H74" s="66"/>
      <c r="I74" s="66"/>
      <c r="J74" s="66"/>
      <c r="K74" s="66"/>
      <c r="L74" s="66"/>
      <c r="M74" s="66"/>
    </row>
    <row r="75" spans="3:13" ht="15.95" customHeight="1" x14ac:dyDescent="0.25">
      <c r="C75" s="69"/>
      <c r="D75" s="95"/>
      <c r="E75" s="95"/>
      <c r="F75" s="95"/>
      <c r="G75" s="66"/>
      <c r="H75" s="66"/>
      <c r="I75" s="66"/>
      <c r="J75" s="66"/>
      <c r="K75" s="66"/>
      <c r="L75" s="66"/>
      <c r="M75" s="66"/>
    </row>
    <row r="76" spans="3:13" ht="15.95" customHeight="1" x14ac:dyDescent="0.25">
      <c r="C76" s="69"/>
      <c r="D76" s="95"/>
      <c r="E76" s="95"/>
      <c r="F76" s="95"/>
      <c r="G76" s="66"/>
      <c r="H76" s="66"/>
      <c r="I76" s="66"/>
      <c r="J76" s="66"/>
      <c r="K76" s="66"/>
      <c r="L76" s="66"/>
      <c r="M76" s="66"/>
    </row>
    <row r="77" spans="3:13" ht="15.95" customHeight="1" x14ac:dyDescent="0.25">
      <c r="C77" s="69"/>
      <c r="D77" s="95"/>
      <c r="E77" s="95"/>
      <c r="F77" s="95"/>
      <c r="G77" s="66"/>
      <c r="H77" s="66"/>
      <c r="I77" s="66"/>
      <c r="J77" s="66"/>
      <c r="K77" s="66"/>
      <c r="L77" s="66"/>
      <c r="M77" s="66"/>
    </row>
    <row r="78" spans="3:13" ht="15.95" customHeight="1" x14ac:dyDescent="0.25">
      <c r="C78" s="69"/>
      <c r="D78" s="95"/>
      <c r="E78" s="95"/>
      <c r="F78" s="95"/>
      <c r="G78" s="66"/>
      <c r="H78" s="66"/>
      <c r="I78" s="66"/>
      <c r="J78" s="66"/>
      <c r="K78" s="66"/>
      <c r="L78" s="66"/>
      <c r="M78" s="66"/>
    </row>
    <row r="79" spans="3:13" ht="15.95" customHeight="1" x14ac:dyDescent="0.25">
      <c r="C79" s="69"/>
      <c r="D79" s="95"/>
      <c r="E79" s="95"/>
      <c r="F79" s="95"/>
      <c r="G79" s="66"/>
      <c r="H79" s="66"/>
      <c r="I79" s="66"/>
      <c r="J79" s="66"/>
      <c r="K79" s="66"/>
      <c r="L79" s="66"/>
      <c r="M79" s="66"/>
    </row>
    <row r="80" spans="3:13" ht="15.95" customHeight="1" x14ac:dyDescent="0.25">
      <c r="C80" s="69"/>
      <c r="D80" s="95"/>
      <c r="E80" s="95"/>
      <c r="F80" s="95"/>
      <c r="G80" s="66"/>
      <c r="H80" s="66"/>
      <c r="I80" s="66"/>
      <c r="J80" s="66"/>
      <c r="K80" s="66"/>
      <c r="L80" s="66"/>
      <c r="M80" s="66"/>
    </row>
    <row r="81" spans="3:13" ht="15.95" customHeight="1" x14ac:dyDescent="0.25">
      <c r="C81" s="69"/>
      <c r="D81" s="95"/>
      <c r="E81" s="95"/>
      <c r="F81" s="95"/>
      <c r="G81" s="66"/>
      <c r="H81" s="66"/>
      <c r="I81" s="66"/>
      <c r="J81" s="66"/>
      <c r="K81" s="66"/>
      <c r="L81" s="66"/>
      <c r="M81" s="66"/>
    </row>
    <row r="82" spans="3:13" ht="15.95" customHeight="1" x14ac:dyDescent="0.25">
      <c r="C82" s="69"/>
      <c r="D82" s="95"/>
      <c r="E82" s="95"/>
      <c r="F82" s="95"/>
      <c r="G82" s="66"/>
      <c r="H82" s="66"/>
      <c r="I82" s="66"/>
      <c r="J82" s="66"/>
      <c r="K82" s="66"/>
      <c r="L82" s="66"/>
      <c r="M82" s="66"/>
    </row>
  </sheetData>
  <mergeCells count="2">
    <mergeCell ref="A1:F2"/>
    <mergeCell ref="K1:L2"/>
  </mergeCells>
  <dataValidations count="2">
    <dataValidation type="list" allowBlank="1" showInputMessage="1" showErrorMessage="1" sqref="F4:F14 F18:F82">
      <formula1>"Horizontal,Vertical"</formula1>
    </dataValidation>
    <dataValidation type="list" allowBlank="1" showInputMessage="1" showErrorMessage="1" sqref="K4:K15">
      <formula1>"SUPERDETTAGLI,BUDGET,FORECAST,RUNRATE"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2025-10-21T17:04:16Z</dcterms:modified>
</cp:coreProperties>
</file>