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seymartin/Desktop/data/data final/"/>
    </mc:Choice>
  </mc:AlternateContent>
  <xr:revisionPtr revIDLastSave="0" documentId="13_ncr:1_{B2B582BB-07FE-D644-A17D-5EA90B85F972}" xr6:coauthVersionLast="47" xr6:coauthVersionMax="47" xr10:uidLastSave="{00000000-0000-0000-0000-000000000000}"/>
  <bookViews>
    <workbookView xWindow="-740" yWindow="500" windowWidth="25440" windowHeight="14320" activeTab="2" xr2:uid="{C94D429A-783A-4F4E-A16B-6C0E8252823C}"/>
  </bookViews>
  <sheets>
    <sheet name="Sheet2" sheetId="2" r:id="rId1"/>
    <sheet name="Sheet3" sheetId="3" r:id="rId2"/>
    <sheet name="Sheet1" sheetId="1" r:id="rId3"/>
  </sheets>
  <calcPr calcId="191029"/>
  <pivotCaches>
    <pivotCache cacheId="13" r:id="rId4"/>
    <pivotCache cacheId="14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" i="1" l="1"/>
  <c r="M3" i="1"/>
  <c r="M4" i="1"/>
  <c r="M5" i="1"/>
  <c r="M6" i="1"/>
  <c r="J2" i="1"/>
  <c r="J3" i="1"/>
  <c r="J4" i="1"/>
  <c r="J5" i="1"/>
  <c r="J6" i="1"/>
  <c r="G2" i="1"/>
  <c r="G3" i="1"/>
  <c r="G4" i="1"/>
  <c r="G5" i="1"/>
  <c r="G6" i="1"/>
  <c r="D2" i="1"/>
  <c r="D3" i="1"/>
  <c r="D4" i="1"/>
  <c r="D5" i="1"/>
  <c r="D6" i="1"/>
  <c r="O2" i="1"/>
  <c r="O3" i="1"/>
  <c r="O4" i="1"/>
  <c r="O5" i="1"/>
  <c r="O6" i="1"/>
  <c r="N5" i="1"/>
  <c r="N6" i="1"/>
  <c r="N4" i="1"/>
  <c r="N3" i="1"/>
  <c r="N2" i="1"/>
  <c r="K2" i="1"/>
  <c r="K3" i="1"/>
  <c r="K4" i="1"/>
  <c r="K5" i="1"/>
  <c r="K6" i="1"/>
  <c r="H2" i="1"/>
  <c r="H3" i="1"/>
  <c r="H4" i="1"/>
  <c r="H5" i="1"/>
  <c r="H6" i="1"/>
  <c r="E2" i="1"/>
  <c r="E3" i="1"/>
  <c r="E4" i="1"/>
  <c r="E5" i="1"/>
  <c r="E6" i="1"/>
</calcChain>
</file>

<file path=xl/sharedStrings.xml><?xml version="1.0" encoding="utf-8"?>
<sst xmlns="http://schemas.openxmlformats.org/spreadsheetml/2006/main" count="45" uniqueCount="28">
  <si>
    <t>Jurisdiction</t>
  </si>
  <si>
    <t>budget_2018</t>
  </si>
  <si>
    <t>budget_2019</t>
  </si>
  <si>
    <t>budget_2020</t>
  </si>
  <si>
    <t>budget_2021</t>
  </si>
  <si>
    <t>budget_2022</t>
  </si>
  <si>
    <t>percent_change_from_2018</t>
  </si>
  <si>
    <t>percent_change_from_2019</t>
  </si>
  <si>
    <t>percent_change_from_2020</t>
  </si>
  <si>
    <t>percent_change_from_2021</t>
  </si>
  <si>
    <t>Arlington County</t>
  </si>
  <si>
    <t>District of Columbia</t>
  </si>
  <si>
    <t>Fairfax County</t>
  </si>
  <si>
    <t>Montgomery County</t>
  </si>
  <si>
    <t>Prince George's County</t>
  </si>
  <si>
    <t>5_year_difference</t>
  </si>
  <si>
    <t>Row Labels</t>
  </si>
  <si>
    <t>(blank)</t>
  </si>
  <si>
    <t>Grand Total</t>
  </si>
  <si>
    <t>Sum of budget_2018</t>
  </si>
  <si>
    <t>Sum of budget_2019</t>
  </si>
  <si>
    <t>Sum of budget_2020</t>
  </si>
  <si>
    <t>Sum of budget_2021</t>
  </si>
  <si>
    <t>Sum of budget_2022</t>
  </si>
  <si>
    <t>difference_from_2019</t>
  </si>
  <si>
    <t>difference_from_2018</t>
  </si>
  <si>
    <t>difference_from_2020</t>
  </si>
  <si>
    <t>budget_2023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</si>
</sst>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0.0%"/>
    <numFmt numFmtId="165" formatCode="&quot;$&quot;#,##0.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333333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9" fontId="0" fillId="0" borderId="1" xfId="2" applyFont="1" applyBorder="1"/>
    <xf numFmtId="164" fontId="0" fillId="0" borderId="1" xfId="2" applyNumberFormat="1" applyFont="1" applyBorder="1"/>
    <xf numFmtId="165" fontId="0" fillId="2" borderId="1" xfId="1" applyNumberFormat="1" applyFont="1" applyFill="1" applyBorder="1"/>
    <xf numFmtId="165" fontId="0" fillId="0" borderId="1" xfId="1" applyNumberFormat="1" applyFont="1" applyBorder="1"/>
    <xf numFmtId="0" fontId="0" fillId="2" borderId="1" xfId="0" applyFont="1" applyFill="1" applyBorder="1"/>
    <xf numFmtId="0" fontId="0" fillId="0" borderId="1" xfId="0" applyFont="1" applyBorder="1"/>
    <xf numFmtId="6" fontId="0" fillId="0" borderId="1" xfId="0" applyNumberFormat="1" applyFont="1" applyBorder="1"/>
    <xf numFmtId="165" fontId="0" fillId="0" borderId="1" xfId="0" applyNumberFormat="1" applyFont="1" applyBorder="1"/>
    <xf numFmtId="3" fontId="0" fillId="0" borderId="1" xfId="0" applyNumberFormat="1" applyFont="1" applyBorder="1"/>
    <xf numFmtId="165" fontId="0" fillId="2" borderId="1" xfId="0" applyNumberFormat="1" applyFont="1" applyFill="1" applyBorder="1"/>
    <xf numFmtId="9" fontId="0" fillId="2" borderId="1" xfId="2" applyFont="1" applyFill="1" applyBorder="1"/>
    <xf numFmtId="164" fontId="0" fillId="2" borderId="1" xfId="2" applyNumberFormat="1" applyFont="1" applyFill="1" applyBorder="1"/>
    <xf numFmtId="164" fontId="2" fillId="0" borderId="1" xfId="2" applyNumberFormat="1" applyFont="1" applyBorder="1"/>
    <xf numFmtId="0" fontId="0" fillId="0" borderId="1" xfId="0" applyFont="1" applyBorder="1" applyAlignment="1">
      <alignment wrapText="1"/>
    </xf>
    <xf numFmtId="165" fontId="4" fillId="0" borderId="1" xfId="1" applyNumberFormat="1" applyFont="1" applyBorder="1"/>
    <xf numFmtId="6" fontId="0" fillId="0" borderId="1" xfId="1" applyNumberFormat="1" applyFont="1" applyBorder="1"/>
    <xf numFmtId="3" fontId="3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&quot;$&quot;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&quot;$&quot;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&quot;$&quot;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&quot;$&quot;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%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5" formatCode="&quot;$&quot;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5" formatCode="&quot;$&quot;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5" formatCode="&quot;$&quot;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5" formatCode="&quot;$&quot;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solid">
          <fgColor indexed="64"/>
          <bgColor theme="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ndsey Martin" refreshedDate="44611.620944907409" createdVersion="7" refreshedVersion="7" minRefreshableVersion="3" recordCount="6" xr:uid="{564D4F19-A48E-6147-8898-F7A935AAFAA6}">
  <cacheSource type="worksheet">
    <worksheetSource ref="A1:O1048576" sheet="Sheet1"/>
  </cacheSource>
  <cacheFields count="11">
    <cacheField name="Jurisdiction" numFmtId="0">
      <sharedItems containsBlank="1" count="6">
        <s v="Arlington County"/>
        <s v="District of Columbia"/>
        <s v="Fairfax County"/>
        <s v="Montgomery County"/>
        <s v="Prince George's County"/>
        <m/>
      </sharedItems>
    </cacheField>
    <cacheField name="budget_2018" numFmtId="0">
      <sharedItems containsString="0" containsBlank="1" containsNumber="1" containsInteger="1" minValue="68028917" maxValue="570087037" count="6">
        <n v="68028917"/>
        <n v="570087037"/>
        <n v="192600000"/>
        <n v="275639370"/>
        <n v="325302400"/>
        <m/>
      </sharedItems>
    </cacheField>
    <cacheField name="budget_2019" numFmtId="165">
      <sharedItems containsString="0" containsBlank="1" containsNumber="1" containsInteger="1" minValue="69494935" maxValue="591313726" count="6">
        <n v="69494935"/>
        <n v="591313726"/>
        <n v="203500000"/>
        <n v="280038331"/>
        <n v="344720200"/>
        <m/>
      </sharedItems>
    </cacheField>
    <cacheField name="percent_change_from_2018" numFmtId="0">
      <sharedItems containsString="0" containsBlank="1" containsNumber="1" minValue="1.5959117160948381E-2" maxValue="5.9691536244429799E-2"/>
    </cacheField>
    <cacheField name="budget_2020" numFmtId="165">
      <sharedItems containsString="0" containsBlank="1" containsNumber="1" containsInteger="1" minValue="72068068" maxValue="621491859"/>
    </cacheField>
    <cacheField name="percent_change_from_2019" numFmtId="164">
      <sharedItems containsString="0" containsBlank="1" containsNumber="1" minValue="3.7026194786713595E-2" maxValue="5.8664761670761671E-2"/>
    </cacheField>
    <cacheField name="budget_2021" numFmtId="165">
      <sharedItems containsString="0" containsBlank="1" containsNumber="1" containsInteger="1" minValue="72274292" maxValue="545686633"/>
    </cacheField>
    <cacheField name="percent_change_from_2020" numFmtId="164">
      <sharedItems containsString="0" containsBlank="1" containsNumber="1" minValue="-0.12197299916683221" maxValue="2.8615169758678697E-3"/>
    </cacheField>
    <cacheField name="budget_2022" numFmtId="0">
      <sharedItems containsString="0" containsBlank="1" containsNumber="1" containsInteger="1" minValue="72607864" maxValue="516793022"/>
    </cacheField>
    <cacheField name="percent_change_from_2021" numFmtId="164">
      <sharedItems containsString="0" containsBlank="1" containsNumber="1" minValue="-5.2949090655112309E-2" maxValue="2.8125077809271568E-2"/>
    </cacheField>
    <cacheField name="5_year_difference" numFmtId="164">
      <sharedItems containsString="0" containsBlank="1" containsNumber="1" minValue="-9.3483997251458284E-2" maxValue="0.1465677985462097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ndsey Martin" refreshedDate="44611.625368171299" createdVersion="7" refreshedVersion="7" minRefreshableVersion="3" recordCount="5" xr:uid="{01A0B9DB-91C3-0048-A913-467035B93CC4}">
  <cacheSource type="worksheet">
    <worksheetSource name="Table1"/>
  </cacheSource>
  <cacheFields count="11">
    <cacheField name="Jurisdiction" numFmtId="0">
      <sharedItems count="5">
        <s v="Arlington County"/>
        <s v="District of Columbia"/>
        <s v="Fairfax County"/>
        <s v="Montgomery County"/>
        <s v="Prince George's County"/>
      </sharedItems>
    </cacheField>
    <cacheField name="budget_2018" numFmtId="0">
      <sharedItems containsSemiMixedTypes="0" containsString="0" containsNumber="1" containsInteger="1" minValue="68028917" maxValue="570087037" count="5">
        <n v="68028917"/>
        <n v="570087037"/>
        <n v="192600000"/>
        <n v="275639370"/>
        <n v="325302400"/>
      </sharedItems>
    </cacheField>
    <cacheField name="budget_2019" numFmtId="165">
      <sharedItems containsSemiMixedTypes="0" containsString="0" containsNumber="1" containsInteger="1" minValue="69494935" maxValue="591313726"/>
    </cacheField>
    <cacheField name="percent_change_from_2018" numFmtId="164">
      <sharedItems containsSemiMixedTypes="0" containsString="0" containsNumber="1" minValue="1.5959117160948381E-2" maxValue="5.9691536244429799E-2"/>
    </cacheField>
    <cacheField name="budget_2020" numFmtId="165">
      <sharedItems containsSemiMixedTypes="0" containsString="0" containsNumber="1" containsInteger="1" minValue="72068068" maxValue="621491859"/>
    </cacheField>
    <cacheField name="percent_change_from_2019" numFmtId="164">
      <sharedItems containsSemiMixedTypes="0" containsString="0" containsNumber="1" minValue="3.7026194786713595E-2" maxValue="5.8664761670761671E-2"/>
    </cacheField>
    <cacheField name="budget_2021" numFmtId="165">
      <sharedItems containsSemiMixedTypes="0" containsString="0" containsNumber="1" containsInteger="1" minValue="72274292" maxValue="545686633"/>
    </cacheField>
    <cacheField name="percent_change_from_2020" numFmtId="164">
      <sharedItems containsSemiMixedTypes="0" containsString="0" containsNumber="1" minValue="-0.12197299916683221" maxValue="2.8615169758678697E-3"/>
    </cacheField>
    <cacheField name="budget_2022" numFmtId="0">
      <sharedItems containsSemiMixedTypes="0" containsString="0" containsNumber="1" containsInteger="1" minValue="72607864" maxValue="516793022"/>
    </cacheField>
    <cacheField name="percent_change_from_2021" numFmtId="164">
      <sharedItems containsSemiMixedTypes="0" containsString="0" containsNumber="1" minValue="-5.2949090655112309E-2" maxValue="2.8125077809271568E-2"/>
    </cacheField>
    <cacheField name="5_year_difference" numFmtId="164">
      <sharedItems containsSemiMixedTypes="0" containsString="0" containsNumber="1" minValue="-9.3483997251458284E-2" maxValue="0.1465677985462097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2.154992413005781E-2"/>
    <n v="72068068"/>
    <n v="3.7026194786713595E-2"/>
    <n v="72274292"/>
    <n v="2.8615169758678697E-3"/>
    <n v="72607864"/>
    <n v="4.6153617111877069E-3"/>
    <n v="6.7308832801204227E-2"/>
  </r>
  <r>
    <x v="1"/>
    <x v="1"/>
    <x v="1"/>
    <n v="3.7234119743719062E-2"/>
    <n v="621491859"/>
    <n v="5.1035739021556219E-2"/>
    <n v="545686633"/>
    <n v="-0.12197299916683221"/>
    <n v="516793022"/>
    <n v="-5.2949090655112309E-2"/>
    <n v="-9.3483997251458284E-2"/>
  </r>
  <r>
    <x v="2"/>
    <x v="2"/>
    <x v="2"/>
    <n v="5.659397715472482E-2"/>
    <n v="215438279"/>
    <n v="5.8664761670761671E-2"/>
    <n v="214788028"/>
    <n v="-3.0182704903616501E-3"/>
    <n v="220828958"/>
    <n v="2.8125077809271568E-2"/>
    <n v="0.14656779854620977"/>
  </r>
  <r>
    <x v="3"/>
    <x v="3"/>
    <x v="3"/>
    <n v="1.5959117160948381E-2"/>
    <n v="295327329"/>
    <n v="5.4596090275941547E-2"/>
    <n v="281446640"/>
    <n v="-4.7001031184621588E-2"/>
    <n v="282951484"/>
    <n v="5.3468181393105281E-3"/>
    <n v="2.6527828735060599E-2"/>
  </r>
  <r>
    <x v="4"/>
    <x v="4"/>
    <x v="4"/>
    <n v="5.9691536244429799E-2"/>
    <n v="361900200"/>
    <n v="4.9837520400603158E-2"/>
    <n v="348266800"/>
    <n v="-3.7671711703944899E-2"/>
    <n v="336323200"/>
    <n v="-3.4294397283921405E-2"/>
    <n v="3.3878631082955427E-2"/>
  </r>
  <r>
    <x v="5"/>
    <x v="5"/>
    <x v="5"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x v="0"/>
    <n v="69494935"/>
    <n v="2.154992413005781E-2"/>
    <n v="72068068"/>
    <n v="3.7026194786713595E-2"/>
    <n v="72274292"/>
    <n v="2.8615169758678697E-3"/>
    <n v="72607864"/>
    <n v="4.6153617111877069E-3"/>
    <n v="6.7308832801204227E-2"/>
  </r>
  <r>
    <x v="1"/>
    <x v="1"/>
    <n v="591313726"/>
    <n v="3.7234119743719062E-2"/>
    <n v="621491859"/>
    <n v="5.1035739021556219E-2"/>
    <n v="545686633"/>
    <n v="-0.12197299916683221"/>
    <n v="516793022"/>
    <n v="-5.2949090655112309E-2"/>
    <n v="-9.3483997251458284E-2"/>
  </r>
  <r>
    <x v="2"/>
    <x v="2"/>
    <n v="203500000"/>
    <n v="5.659397715472482E-2"/>
    <n v="215438279"/>
    <n v="5.8664761670761671E-2"/>
    <n v="214788028"/>
    <n v="-3.0182704903616501E-3"/>
    <n v="220828958"/>
    <n v="2.8125077809271568E-2"/>
    <n v="0.14656779854620977"/>
  </r>
  <r>
    <x v="3"/>
    <x v="3"/>
    <n v="280038331"/>
    <n v="1.5959117160948381E-2"/>
    <n v="295327329"/>
    <n v="5.4596090275941547E-2"/>
    <n v="281446640"/>
    <n v="-4.7001031184621588E-2"/>
    <n v="282951484"/>
    <n v="5.3468181393105281E-3"/>
    <n v="2.6527828735060599E-2"/>
  </r>
  <r>
    <x v="4"/>
    <x v="4"/>
    <n v="344720200"/>
    <n v="5.9691536244429799E-2"/>
    <n v="361900200"/>
    <n v="4.9837520400603158E-2"/>
    <n v="348266800"/>
    <n v="-3.7671711703944899E-2"/>
    <n v="336323200"/>
    <n v="-3.4294397283921405E-2"/>
    <n v="3.3878631082955427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329094-1474-744B-B4E8-0912246C98EA}" name="PivotTable1" cacheId="1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Jurisdiction">
  <location ref="A3:F10" firstHeaderRow="0" firstDataRow="1" firstDataCol="1"/>
  <pivotFields count="11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dataField="1" showAll="0">
      <items count="7">
        <item x="0"/>
        <item x="2"/>
        <item x="3"/>
        <item x="4"/>
        <item x="1"/>
        <item x="5"/>
        <item t="default"/>
      </items>
    </pivotField>
    <pivotField dataField="1" showAll="0">
      <items count="7">
        <item x="0"/>
        <item x="2"/>
        <item x="3"/>
        <item x="4"/>
        <item x="1"/>
        <item x="5"/>
        <item t="default"/>
      </items>
    </pivotField>
    <pivotField showAll="0"/>
    <pivotField dataField="1" showAll="0"/>
    <pivotField showAll="0"/>
    <pivotField dataField="1" showAll="0"/>
    <pivotField showAll="0"/>
    <pivotField dataField="1" showAll="0"/>
    <pivotField showAll="0"/>
    <pivotField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budget_2018" fld="1" baseField="0" baseItem="0"/>
    <dataField name="Sum of budget_2019" fld="2" baseField="0" baseItem="0"/>
    <dataField name="Sum of budget_2020" fld="4" baseField="0" baseItem="0"/>
    <dataField name="Sum of budget_2021" fld="6" baseField="0" baseItem="0"/>
    <dataField name="Sum of budget_2022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0E8A2A-AD58-274E-8275-339B50A4B62B}" name="PivotTable2" cacheId="1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F9" firstHeaderRow="0" firstDataRow="1" firstDataCol="1"/>
  <pivotFields count="11"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>
      <items count="6">
        <item x="0"/>
        <item x="2"/>
        <item x="3"/>
        <item x="4"/>
        <item x="1"/>
        <item t="default"/>
      </items>
    </pivotField>
    <pivotField dataField="1" numFmtId="165" showAll="0"/>
    <pivotField numFmtId="164" showAll="0"/>
    <pivotField dataField="1" numFmtId="165" showAll="0"/>
    <pivotField numFmtId="164" showAll="0"/>
    <pivotField dataField="1" numFmtId="165" showAll="0"/>
    <pivotField numFmtId="164" showAll="0"/>
    <pivotField dataField="1" showAll="0"/>
    <pivotField numFmtId="164" showAll="0"/>
    <pivotField numFmtId="164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budget_2018" fld="1" baseField="0" baseItem="0"/>
    <dataField name="Sum of budget_2019" fld="2" baseField="0" baseItem="0"/>
    <dataField name="Sum of budget_2020" fld="4" baseField="0" baseItem="0"/>
    <dataField name="Sum of budget_2021" fld="6" baseField="0" baseItem="0"/>
    <dataField name="Sum of budget_2022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18042E-4964-3444-986F-3E3EF499A642}" name="Table1" displayName="Table1" ref="A1:O6" totalsRowShown="0" headerRowDxfId="19" dataDxfId="17" headerRowBorderDxfId="18" tableBorderDxfId="16" totalsRowBorderDxfId="15">
  <autoFilter ref="A1:O6" xr:uid="{F218042E-4964-3444-986F-3E3EF499A642}"/>
  <tableColumns count="15">
    <tableColumn id="1" xr3:uid="{58269703-B60F-4745-8393-DCD8C7BC2E9C}" name="Jurisdiction" dataDxfId="14"/>
    <tableColumn id="2" xr3:uid="{F75653E1-03DC-B14A-80F8-BB6E3457121E}" name="budget_2018" dataDxfId="13"/>
    <tableColumn id="4" xr3:uid="{2682FD1A-18FD-FC4C-BE58-ABED57EADCC6}" name="budget_2019" dataDxfId="12"/>
    <tableColumn id="3" xr3:uid="{2ECCFA04-EAFD-5B47-B263-2DF33249EEF6}" name="difference_from_2018" dataDxfId="3">
      <calculatedColumnFormula>(C2-B2)</calculatedColumnFormula>
    </tableColumn>
    <tableColumn id="5" xr3:uid="{62758A88-21EA-C74E-8403-5532149EC2E1}" name="percent_change_from_2018" dataDxfId="11" dataCellStyle="Percent">
      <calculatedColumnFormula>(C2-B2)/B2</calculatedColumnFormula>
    </tableColumn>
    <tableColumn id="6" xr3:uid="{F40082B7-BDDB-E142-88C4-8A5B9FC211C3}" name="budget_2020" dataDxfId="10"/>
    <tableColumn id="14" xr3:uid="{26DB604D-441E-064A-A063-D2B72F9D479B}" name="difference_from_2019" dataDxfId="2">
      <calculatedColumnFormula>(F2-C2)</calculatedColumnFormula>
    </tableColumn>
    <tableColumn id="7" xr3:uid="{41F0F88F-299C-3943-A767-F67DC7D8ACCC}" name="percent_change_from_2019" dataDxfId="9" dataCellStyle="Percent">
      <calculatedColumnFormula>(F2-C2)/C2</calculatedColumnFormula>
    </tableColumn>
    <tableColumn id="8" xr3:uid="{8C1787D1-C503-4B4F-9F7A-43C797F57BB8}" name="budget_2021" dataDxfId="8" dataCellStyle="Currency"/>
    <tableColumn id="15" xr3:uid="{524FC43D-272E-7545-97A6-7575B23313C1}" name="difference_from_2020" dataDxfId="1" dataCellStyle="Currency">
      <calculatedColumnFormula>(I2-F2)</calculatedColumnFormula>
    </tableColumn>
    <tableColumn id="9" xr3:uid="{C1C5CEDF-1036-2949-9569-C3A7A8A6C4C2}" name="percent_change_from_2020" dataDxfId="7" dataCellStyle="Percent">
      <calculatedColumnFormula>(I2-F2)/F2</calculatedColumnFormula>
    </tableColumn>
    <tableColumn id="10" xr3:uid="{4F8391A7-BEF4-DA4A-BA62-D2531C37569F}" name="budget_2022" dataDxfId="6" dataCellStyle="Currency"/>
    <tableColumn id="16" xr3:uid="{ACF69FD2-835D-844C-8883-BE3F4B08CEA6}" name="budget_2023" dataDxfId="0" dataCellStyle="Currency">
      <calculatedColumnFormula>(L2-I2)</calculatedColumnFormula>
    </tableColumn>
    <tableColumn id="11" xr3:uid="{E4ABFA7C-F130-CC42-B7DF-797940940E46}" name="percent_change_from_2021" dataDxfId="5" dataCellStyle="Percent">
      <calculatedColumnFormula>(L2-I2)/I2</calculatedColumnFormula>
    </tableColumn>
    <tableColumn id="12" xr3:uid="{EA3C892C-068D-D145-AE29-DA75BD967DC1}" name="5_year_difference" dataDxfId="4" dataCellStyle="Percent">
      <calculatedColumnFormula>(L2-B2)/B2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D8DB9-0052-A748-8B27-713901C83AF3}">
  <dimension ref="A3:F10"/>
  <sheetViews>
    <sheetView workbookViewId="0">
      <selection activeCell="A9" sqref="A9:XFD9"/>
    </sheetView>
  </sheetViews>
  <sheetFormatPr baseColWidth="10" defaultRowHeight="16" x14ac:dyDescent="0.2"/>
  <cols>
    <col min="1" max="1" width="20.1640625" bestFit="1" customWidth="1"/>
    <col min="2" max="6" width="18.33203125" bestFit="1" customWidth="1"/>
  </cols>
  <sheetData>
    <row r="3" spans="1:6" x14ac:dyDescent="0.2">
      <c r="A3" s="18" t="s">
        <v>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</row>
    <row r="4" spans="1:6" x14ac:dyDescent="0.2">
      <c r="A4" s="19" t="s">
        <v>10</v>
      </c>
      <c r="B4" s="20">
        <v>68028917</v>
      </c>
      <c r="C4" s="20">
        <v>69494935</v>
      </c>
      <c r="D4" s="20">
        <v>72068068</v>
      </c>
      <c r="E4" s="20">
        <v>72274292</v>
      </c>
      <c r="F4" s="20">
        <v>72607864</v>
      </c>
    </row>
    <row r="5" spans="1:6" x14ac:dyDescent="0.2">
      <c r="A5" s="19" t="s">
        <v>11</v>
      </c>
      <c r="B5" s="20">
        <v>570087037</v>
      </c>
      <c r="C5" s="20">
        <v>591313726</v>
      </c>
      <c r="D5" s="20">
        <v>621491859</v>
      </c>
      <c r="E5" s="20">
        <v>545686633</v>
      </c>
      <c r="F5" s="20">
        <v>516793022</v>
      </c>
    </row>
    <row r="6" spans="1:6" x14ac:dyDescent="0.2">
      <c r="A6" s="19" t="s">
        <v>12</v>
      </c>
      <c r="B6" s="20">
        <v>192600000</v>
      </c>
      <c r="C6" s="20">
        <v>203500000</v>
      </c>
      <c r="D6" s="20">
        <v>215438279</v>
      </c>
      <c r="E6" s="20">
        <v>214788028</v>
      </c>
      <c r="F6" s="20">
        <v>220828958</v>
      </c>
    </row>
    <row r="7" spans="1:6" x14ac:dyDescent="0.2">
      <c r="A7" s="19" t="s">
        <v>13</v>
      </c>
      <c r="B7" s="20">
        <v>275639370</v>
      </c>
      <c r="C7" s="20">
        <v>280038331</v>
      </c>
      <c r="D7" s="20">
        <v>295327329</v>
      </c>
      <c r="E7" s="20">
        <v>281446640</v>
      </c>
      <c r="F7" s="20">
        <v>282951484</v>
      </c>
    </row>
    <row r="8" spans="1:6" x14ac:dyDescent="0.2">
      <c r="A8" s="19" t="s">
        <v>14</v>
      </c>
      <c r="B8" s="20">
        <v>325302400</v>
      </c>
      <c r="C8" s="20">
        <v>344720200</v>
      </c>
      <c r="D8" s="20">
        <v>361900200</v>
      </c>
      <c r="E8" s="20">
        <v>348266800</v>
      </c>
      <c r="F8" s="20">
        <v>336323200</v>
      </c>
    </row>
    <row r="9" spans="1:6" x14ac:dyDescent="0.2">
      <c r="A9" s="19" t="s">
        <v>17</v>
      </c>
      <c r="B9" s="20"/>
      <c r="C9" s="20"/>
      <c r="D9" s="20"/>
      <c r="E9" s="20"/>
      <c r="F9" s="20"/>
    </row>
    <row r="10" spans="1:6" x14ac:dyDescent="0.2">
      <c r="A10" s="19" t="s">
        <v>18</v>
      </c>
      <c r="B10" s="20">
        <v>1431657724</v>
      </c>
      <c r="C10" s="20">
        <v>1489067192</v>
      </c>
      <c r="D10" s="20">
        <v>1566225735</v>
      </c>
      <c r="E10" s="20">
        <v>1462462393</v>
      </c>
      <c r="F10" s="20">
        <v>1429504528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73733-2B13-6F42-A4FD-2C0F7A61EDC5}">
  <dimension ref="A3:F9"/>
  <sheetViews>
    <sheetView workbookViewId="0">
      <selection activeCell="A3" sqref="A3:F8"/>
    </sheetView>
  </sheetViews>
  <sheetFormatPr baseColWidth="10" defaultRowHeight="16" x14ac:dyDescent="0.2"/>
  <cols>
    <col min="1" max="1" width="20.1640625" bestFit="1" customWidth="1"/>
    <col min="2" max="6" width="18.33203125" bestFit="1" customWidth="1"/>
  </cols>
  <sheetData>
    <row r="3" spans="1:6" x14ac:dyDescent="0.2">
      <c r="A3" s="18" t="s">
        <v>16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</row>
    <row r="4" spans="1:6" x14ac:dyDescent="0.2">
      <c r="A4" s="19" t="s">
        <v>10</v>
      </c>
      <c r="B4" s="20">
        <v>68028917</v>
      </c>
      <c r="C4" s="20">
        <v>69494935</v>
      </c>
      <c r="D4" s="20">
        <v>72068068</v>
      </c>
      <c r="E4" s="20">
        <v>72274292</v>
      </c>
      <c r="F4" s="20">
        <v>72607864</v>
      </c>
    </row>
    <row r="5" spans="1:6" x14ac:dyDescent="0.2">
      <c r="A5" s="19" t="s">
        <v>11</v>
      </c>
      <c r="B5" s="20">
        <v>570087037</v>
      </c>
      <c r="C5" s="20">
        <v>591313726</v>
      </c>
      <c r="D5" s="20">
        <v>621491859</v>
      </c>
      <c r="E5" s="20">
        <v>545686633</v>
      </c>
      <c r="F5" s="20">
        <v>516793022</v>
      </c>
    </row>
    <row r="6" spans="1:6" x14ac:dyDescent="0.2">
      <c r="A6" s="19" t="s">
        <v>12</v>
      </c>
      <c r="B6" s="20">
        <v>192600000</v>
      </c>
      <c r="C6" s="20">
        <v>203500000</v>
      </c>
      <c r="D6" s="20">
        <v>215438279</v>
      </c>
      <c r="E6" s="20">
        <v>214788028</v>
      </c>
      <c r="F6" s="20">
        <v>220828958</v>
      </c>
    </row>
    <row r="7" spans="1:6" x14ac:dyDescent="0.2">
      <c r="A7" s="19" t="s">
        <v>13</v>
      </c>
      <c r="B7" s="20">
        <v>275639370</v>
      </c>
      <c r="C7" s="20">
        <v>280038331</v>
      </c>
      <c r="D7" s="20">
        <v>295327329</v>
      </c>
      <c r="E7" s="20">
        <v>281446640</v>
      </c>
      <c r="F7" s="20">
        <v>282951484</v>
      </c>
    </row>
    <row r="8" spans="1:6" x14ac:dyDescent="0.2">
      <c r="A8" s="19" t="s">
        <v>14</v>
      </c>
      <c r="B8" s="20">
        <v>325302400</v>
      </c>
      <c r="C8" s="20">
        <v>344720200</v>
      </c>
      <c r="D8" s="20">
        <v>361900200</v>
      </c>
      <c r="E8" s="20">
        <v>348266800</v>
      </c>
      <c r="F8" s="20">
        <v>336323200</v>
      </c>
    </row>
    <row r="9" spans="1:6" x14ac:dyDescent="0.2">
      <c r="A9" s="19" t="s">
        <v>18</v>
      </c>
      <c r="B9" s="20">
        <v>1431657724</v>
      </c>
      <c r="C9" s="20">
        <v>1489067192</v>
      </c>
      <c r="D9" s="20">
        <v>1566225735</v>
      </c>
      <c r="E9" s="20">
        <v>1462462393</v>
      </c>
      <c r="F9" s="20">
        <v>1429504528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9B057-2489-304F-BCDD-8F4E3E3A1515}">
  <dimension ref="A1:O6"/>
  <sheetViews>
    <sheetView tabSelected="1" workbookViewId="0">
      <selection activeCell="J4" sqref="J4"/>
    </sheetView>
  </sheetViews>
  <sheetFormatPr baseColWidth="10" defaultColWidth="20" defaultRowHeight="34" customHeight="1" x14ac:dyDescent="0.2"/>
  <cols>
    <col min="1" max="1" width="20" style="6"/>
    <col min="2" max="2" width="24.6640625" style="6" customWidth="1"/>
    <col min="3" max="4" width="20" style="8"/>
    <col min="5" max="5" width="20" style="1" customWidth="1"/>
    <col min="6" max="7" width="20" style="8"/>
    <col min="8" max="8" width="20" style="2" customWidth="1"/>
    <col min="9" max="10" width="20" style="4"/>
    <col min="11" max="11" width="20" style="2" customWidth="1"/>
    <col min="12" max="13" width="20" style="4"/>
    <col min="14" max="14" width="21" style="2" customWidth="1"/>
    <col min="15" max="15" width="26.33203125" style="2" customWidth="1"/>
    <col min="16" max="16384" width="20" style="6"/>
  </cols>
  <sheetData>
    <row r="1" spans="1:15" s="5" customFormat="1" ht="34" customHeight="1" x14ac:dyDescent="0.2">
      <c r="A1" s="5" t="s">
        <v>0</v>
      </c>
      <c r="B1" s="5" t="s">
        <v>1</v>
      </c>
      <c r="C1" s="10" t="s">
        <v>2</v>
      </c>
      <c r="D1" s="10" t="s">
        <v>25</v>
      </c>
      <c r="E1" s="11" t="s">
        <v>6</v>
      </c>
      <c r="F1" s="10" t="s">
        <v>3</v>
      </c>
      <c r="G1" s="10" t="s">
        <v>24</v>
      </c>
      <c r="H1" s="12" t="s">
        <v>7</v>
      </c>
      <c r="I1" s="3" t="s">
        <v>4</v>
      </c>
      <c r="J1" s="3" t="s">
        <v>26</v>
      </c>
      <c r="K1" s="12" t="s">
        <v>8</v>
      </c>
      <c r="L1" s="3" t="s">
        <v>5</v>
      </c>
      <c r="M1" s="3" t="s">
        <v>27</v>
      </c>
      <c r="N1" s="12" t="s">
        <v>9</v>
      </c>
      <c r="O1" s="12" t="s">
        <v>15</v>
      </c>
    </row>
    <row r="2" spans="1:15" ht="34" customHeight="1" x14ac:dyDescent="0.2">
      <c r="A2" s="6" t="s">
        <v>10</v>
      </c>
      <c r="B2" s="9">
        <v>68028917</v>
      </c>
      <c r="C2" s="8">
        <v>69494935</v>
      </c>
      <c r="D2" s="8">
        <f t="shared" ref="D2:D6" si="0">(C2-B2)</f>
        <v>1466018</v>
      </c>
      <c r="E2" s="2">
        <f t="shared" ref="E2:E6" si="1">(C2-B2)/B2</f>
        <v>2.154992413005781E-2</v>
      </c>
      <c r="F2" s="8">
        <v>72068068</v>
      </c>
      <c r="G2" s="8">
        <f t="shared" ref="G2:G6" si="2">(F2-C2)</f>
        <v>2573133</v>
      </c>
      <c r="H2" s="2">
        <f>(F2-C2)/C2</f>
        <v>3.7026194786713595E-2</v>
      </c>
      <c r="I2" s="4">
        <v>72274292</v>
      </c>
      <c r="J2" s="4">
        <f t="shared" ref="J2:J6" si="3">(I2-F2)</f>
        <v>206224</v>
      </c>
      <c r="K2" s="13">
        <f t="shared" ref="K2:K6" si="4">(I2-F2)/F2</f>
        <v>2.8615169758678697E-3</v>
      </c>
      <c r="L2" s="4">
        <v>72607864</v>
      </c>
      <c r="M2" s="4">
        <f t="shared" ref="M2:M6" si="5">(L2-I2)</f>
        <v>333572</v>
      </c>
      <c r="N2" s="13">
        <f>(L2-I2)/I2</f>
        <v>4.6153617111877069E-3</v>
      </c>
      <c r="O2" s="2">
        <f>(L2-B2)/B2</f>
        <v>6.7308832801204227E-2</v>
      </c>
    </row>
    <row r="3" spans="1:15" ht="34" customHeight="1" x14ac:dyDescent="0.2">
      <c r="A3" s="6" t="s">
        <v>11</v>
      </c>
      <c r="B3" s="7">
        <v>570087037</v>
      </c>
      <c r="C3" s="8">
        <v>591313726</v>
      </c>
      <c r="D3" s="8">
        <f t="shared" si="0"/>
        <v>21226689</v>
      </c>
      <c r="E3" s="2">
        <f t="shared" si="1"/>
        <v>3.7234119743719062E-2</v>
      </c>
      <c r="F3" s="8">
        <v>621491859</v>
      </c>
      <c r="G3" s="8">
        <f t="shared" si="2"/>
        <v>30178133</v>
      </c>
      <c r="H3" s="2">
        <f>(F3-C3)/C3</f>
        <v>5.1035739021556219E-2</v>
      </c>
      <c r="I3" s="4">
        <v>545686633</v>
      </c>
      <c r="J3" s="4">
        <f t="shared" si="3"/>
        <v>-75805226</v>
      </c>
      <c r="K3" s="2">
        <f t="shared" si="4"/>
        <v>-0.12197299916683221</v>
      </c>
      <c r="L3" s="4">
        <v>516793022</v>
      </c>
      <c r="M3" s="4">
        <f t="shared" si="5"/>
        <v>-28893611</v>
      </c>
      <c r="N3" s="13">
        <f>(L3-I3)/I3</f>
        <v>-5.2949090655112309E-2</v>
      </c>
      <c r="O3" s="2">
        <f>(L3-B3)/B3</f>
        <v>-9.3483997251458284E-2</v>
      </c>
    </row>
    <row r="4" spans="1:15" ht="34" customHeight="1" x14ac:dyDescent="0.2">
      <c r="A4" s="6" t="s">
        <v>12</v>
      </c>
      <c r="B4" s="7">
        <v>192600000</v>
      </c>
      <c r="C4" s="8">
        <v>203500000</v>
      </c>
      <c r="D4" s="8">
        <f t="shared" si="0"/>
        <v>10900000</v>
      </c>
      <c r="E4" s="2">
        <f t="shared" si="1"/>
        <v>5.659397715472482E-2</v>
      </c>
      <c r="F4" s="8">
        <v>215438279</v>
      </c>
      <c r="G4" s="8">
        <f t="shared" si="2"/>
        <v>11938279</v>
      </c>
      <c r="H4" s="2">
        <f>(F4-C4)/C4</f>
        <v>5.8664761670761671E-2</v>
      </c>
      <c r="I4" s="4">
        <v>214788028</v>
      </c>
      <c r="J4" s="4">
        <f t="shared" si="3"/>
        <v>-650251</v>
      </c>
      <c r="K4" s="2">
        <f t="shared" si="4"/>
        <v>-3.0182704903616501E-3</v>
      </c>
      <c r="L4" s="4">
        <v>220828958</v>
      </c>
      <c r="M4" s="4">
        <f t="shared" si="5"/>
        <v>6040930</v>
      </c>
      <c r="N4" s="13">
        <f t="shared" ref="N4:N6" si="6">(L4-I4)/I4</f>
        <v>2.8125077809271568E-2</v>
      </c>
      <c r="O4" s="2">
        <f>(L4-B4)/B4</f>
        <v>0.14656779854620977</v>
      </c>
    </row>
    <row r="5" spans="1:15" ht="34" customHeight="1" x14ac:dyDescent="0.2">
      <c r="A5" s="6" t="s">
        <v>13</v>
      </c>
      <c r="B5" s="7">
        <v>275639370</v>
      </c>
      <c r="C5" s="8">
        <v>280038331</v>
      </c>
      <c r="D5" s="8">
        <f t="shared" si="0"/>
        <v>4398961</v>
      </c>
      <c r="E5" s="2">
        <f t="shared" si="1"/>
        <v>1.5959117160948381E-2</v>
      </c>
      <c r="F5" s="8">
        <v>295327329</v>
      </c>
      <c r="G5" s="8">
        <f t="shared" si="2"/>
        <v>15288998</v>
      </c>
      <c r="H5" s="2">
        <f>(F5-C5)/C5</f>
        <v>5.4596090275941547E-2</v>
      </c>
      <c r="I5" s="4">
        <v>281446640</v>
      </c>
      <c r="J5" s="4">
        <f t="shared" si="3"/>
        <v>-13880689</v>
      </c>
      <c r="K5" s="2">
        <f t="shared" si="4"/>
        <v>-4.7001031184621588E-2</v>
      </c>
      <c r="L5" s="16">
        <v>282951484</v>
      </c>
      <c r="M5" s="16">
        <f t="shared" si="5"/>
        <v>1504844</v>
      </c>
      <c r="N5" s="13">
        <f t="shared" si="6"/>
        <v>5.3468181393105281E-3</v>
      </c>
      <c r="O5" s="2">
        <f>(L5-B5)/B5</f>
        <v>2.6527828735060599E-2</v>
      </c>
    </row>
    <row r="6" spans="1:15" ht="34" customHeight="1" x14ac:dyDescent="0.2">
      <c r="A6" s="14" t="s">
        <v>14</v>
      </c>
      <c r="B6" s="7">
        <v>325302400</v>
      </c>
      <c r="C6" s="8">
        <v>344720200</v>
      </c>
      <c r="D6" s="8">
        <f t="shared" si="0"/>
        <v>19417800</v>
      </c>
      <c r="E6" s="2">
        <f t="shared" si="1"/>
        <v>5.9691536244429799E-2</v>
      </c>
      <c r="F6" s="8">
        <v>361900200</v>
      </c>
      <c r="G6" s="8">
        <f t="shared" si="2"/>
        <v>17180000</v>
      </c>
      <c r="H6" s="2">
        <f>(F6-C6)/C6</f>
        <v>4.9837520400603158E-2</v>
      </c>
      <c r="I6" s="15">
        <v>348266800</v>
      </c>
      <c r="J6" s="15">
        <f t="shared" si="3"/>
        <v>-13633400</v>
      </c>
      <c r="K6" s="2">
        <f t="shared" si="4"/>
        <v>-3.7671711703944899E-2</v>
      </c>
      <c r="L6" s="17">
        <v>336323200</v>
      </c>
      <c r="M6" s="17">
        <f t="shared" si="5"/>
        <v>-11943600</v>
      </c>
      <c r="N6" s="13">
        <f t="shared" si="6"/>
        <v>-3.4294397283921405E-2</v>
      </c>
      <c r="O6" s="2">
        <f>(L6-B6)/B6</f>
        <v>3.3878631082955427E-2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 Martin</dc:creator>
  <cp:lastModifiedBy>Lindsey Martin</cp:lastModifiedBy>
  <dcterms:created xsi:type="dcterms:W3CDTF">2022-02-19T18:53:27Z</dcterms:created>
  <dcterms:modified xsi:type="dcterms:W3CDTF">2022-02-20T15:45:51Z</dcterms:modified>
</cp:coreProperties>
</file>