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p5672\OneDrive - The Pennsylvania State University\Documents 1\scale-in-aldex2\scale-in-aldex2\Vandputte\Data\"/>
    </mc:Choice>
  </mc:AlternateContent>
  <xr:revisionPtr revIDLastSave="0" documentId="13_ncr:1_{59047162-20B1-4660-A87B-0E76AA11D28A}" xr6:coauthVersionLast="47" xr6:coauthVersionMax="47" xr10:uidLastSave="{00000000-0000-0000-0000-000000000000}"/>
  <bookViews>
    <workbookView xWindow="-90" yWindow="-90" windowWidth="19380" windowHeight="11580" xr2:uid="{00000000-000D-0000-FFFF-FFFF00000000}"/>
  </bookViews>
  <sheets>
    <sheet name="41586_2017_BFnature24460_MOESM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" i="1" l="1"/>
  <c r="K3" i="1"/>
  <c r="L3" i="1" s="1"/>
  <c r="K4" i="1"/>
  <c r="L4" i="1" s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L31" i="1" s="1"/>
  <c r="K32" i="1"/>
  <c r="K33" i="1"/>
  <c r="K34" i="1"/>
  <c r="K35" i="1"/>
  <c r="K36" i="1"/>
  <c r="K37" i="1"/>
  <c r="K38" i="1"/>
  <c r="K39" i="1"/>
  <c r="L39" i="1" s="1"/>
  <c r="K40" i="1"/>
  <c r="L40" i="1" s="1"/>
  <c r="K2" i="1"/>
  <c r="L2" i="1" s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2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2" i="1"/>
  <c r="L33" i="1"/>
  <c r="L34" i="1"/>
  <c r="L35" i="1"/>
  <c r="L36" i="1"/>
  <c r="L37" i="1"/>
  <c r="L38" i="1"/>
</calcChain>
</file>

<file path=xl/sharedStrings.xml><?xml version="1.0" encoding="utf-8"?>
<sst xmlns="http://schemas.openxmlformats.org/spreadsheetml/2006/main" count="111" uniqueCount="111">
  <si>
    <t>Sample</t>
  </si>
  <si>
    <t>Average Ct</t>
  </si>
  <si>
    <t>STDEV Ct</t>
  </si>
  <si>
    <t>Average cell counts (per gram of fresh feces)</t>
  </si>
  <si>
    <t>STDEV cell count (per gram of fresh feces)</t>
  </si>
  <si>
    <t>Average cell counts (per gram of frozen feces)</t>
  </si>
  <si>
    <t>STDEV cell count (per gram of frozen feces)</t>
  </si>
  <si>
    <t>Taylor Expansion (Mean of Log2)</t>
  </si>
  <si>
    <t>SC01</t>
  </si>
  <si>
    <t>1.97158E+11</t>
  </si>
  <si>
    <t>1.89766E+11</t>
  </si>
  <si>
    <t>SC02</t>
  </si>
  <si>
    <t>2.1821E+11</t>
  </si>
  <si>
    <t>1.48428E+11</t>
  </si>
  <si>
    <t>SC03</t>
  </si>
  <si>
    <t>1.2599E+11</t>
  </si>
  <si>
    <t>1.17357E+11</t>
  </si>
  <si>
    <t>SC05</t>
  </si>
  <si>
    <t>1.26954E+11</t>
  </si>
  <si>
    <t>1.05956E+11</t>
  </si>
  <si>
    <t>SC06</t>
  </si>
  <si>
    <t>1.17977E+11</t>
  </si>
  <si>
    <t>SC07</t>
  </si>
  <si>
    <t>2.93227E+11</t>
  </si>
  <si>
    <t>2.59501E+11</t>
  </si>
  <si>
    <t>SC08</t>
  </si>
  <si>
    <t>2.10844E+11</t>
  </si>
  <si>
    <t>1.65917E+11</t>
  </si>
  <si>
    <t>SC09</t>
  </si>
  <si>
    <t>SC10</t>
  </si>
  <si>
    <t>1.52424E+11</t>
  </si>
  <si>
    <t>1.06767E+11</t>
  </si>
  <si>
    <t>SC11</t>
  </si>
  <si>
    <t>1.57517E+11</t>
  </si>
  <si>
    <t>1.3558E+11</t>
  </si>
  <si>
    <t>SC12</t>
  </si>
  <si>
    <t>2.2117E+11</t>
  </si>
  <si>
    <t>2.84598E+11</t>
  </si>
  <si>
    <t>SC13</t>
  </si>
  <si>
    <t>2.72395E+11</t>
  </si>
  <si>
    <t>3.06159E+11</t>
  </si>
  <si>
    <t>SC14</t>
  </si>
  <si>
    <t>1.41954E+11</t>
  </si>
  <si>
    <t>1.44779E+11</t>
  </si>
  <si>
    <t>SC15</t>
  </si>
  <si>
    <t>1.85976E+11</t>
  </si>
  <si>
    <t>1.69896E+11</t>
  </si>
  <si>
    <t>SC16</t>
  </si>
  <si>
    <t>SC17</t>
  </si>
  <si>
    <t>SC18</t>
  </si>
  <si>
    <t>2.73047E+11</t>
  </si>
  <si>
    <t>2.74905E+11</t>
  </si>
  <si>
    <t>SC19</t>
  </si>
  <si>
    <t>1.18891E+11</t>
  </si>
  <si>
    <t>SC20</t>
  </si>
  <si>
    <t>1.84777E+11</t>
  </si>
  <si>
    <t>1.90329E+11</t>
  </si>
  <si>
    <t>SC21</t>
  </si>
  <si>
    <t>2.16236E+11</t>
  </si>
  <si>
    <t>1.57225E+11</t>
  </si>
  <si>
    <t>SC22</t>
  </si>
  <si>
    <t>1.61942E+11</t>
  </si>
  <si>
    <t>1.56751E+11</t>
  </si>
  <si>
    <t>SC23</t>
  </si>
  <si>
    <t>2.2727E+11</t>
  </si>
  <si>
    <t>2.01464E+11</t>
  </si>
  <si>
    <t>SC24</t>
  </si>
  <si>
    <t>1.1891E+11</t>
  </si>
  <si>
    <t>1.08542E+11</t>
  </si>
  <si>
    <t>SC25</t>
  </si>
  <si>
    <t>3.04092E+11</t>
  </si>
  <si>
    <t>2.94005E+11</t>
  </si>
  <si>
    <t>SC26</t>
  </si>
  <si>
    <t>2.14146E+11</t>
  </si>
  <si>
    <t>1.51302E+11</t>
  </si>
  <si>
    <t>SC27</t>
  </si>
  <si>
    <t>1.25267E+11</t>
  </si>
  <si>
    <t>1.15275E+11</t>
  </si>
  <si>
    <t>SC28</t>
  </si>
  <si>
    <t>1.85307E+11</t>
  </si>
  <si>
    <t>1.73824E+11</t>
  </si>
  <si>
    <t>SC29</t>
  </si>
  <si>
    <t>SC30</t>
  </si>
  <si>
    <t>2.41852E+11</t>
  </si>
  <si>
    <t>1.58509E+11</t>
  </si>
  <si>
    <t>SC31</t>
  </si>
  <si>
    <t>1.88344E+11</t>
  </si>
  <si>
    <t>1.54746E+11</t>
  </si>
  <si>
    <t>SC32</t>
  </si>
  <si>
    <t>SC33</t>
  </si>
  <si>
    <t>2.17329E+11</t>
  </si>
  <si>
    <t>1.96894E+11</t>
  </si>
  <si>
    <t>SC34</t>
  </si>
  <si>
    <t>1.18022E+11</t>
  </si>
  <si>
    <t>SC35</t>
  </si>
  <si>
    <t>1.47651E+11</t>
  </si>
  <si>
    <t>1.41388E+11</t>
  </si>
  <si>
    <t>SC36</t>
  </si>
  <si>
    <t>1.00848E+11</t>
  </si>
  <si>
    <t>SC37</t>
  </si>
  <si>
    <t>2.63033E+11</t>
  </si>
  <si>
    <t>2.44878E+11</t>
  </si>
  <si>
    <t>SC38</t>
  </si>
  <si>
    <t>2.73222E+11</t>
  </si>
  <si>
    <t>2.50687E+11</t>
  </si>
  <si>
    <t>SC39</t>
  </si>
  <si>
    <t>SC40</t>
  </si>
  <si>
    <t>1.10983E+11</t>
  </si>
  <si>
    <t>Taylor Expansion (Var of Log2)</t>
  </si>
  <si>
    <t>Taylor Expansion (SD of Log2)</t>
  </si>
  <si>
    <t>Max of SD: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</si>
</sst>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quotePrefix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5"/>
  <sheetViews>
    <sheetView tabSelected="1" topLeftCell="G1" workbookViewId="0">
      <selection activeCell="O5" sqref="O5"/>
    </sheetView>
  </sheetViews>
  <sheetFormatPr defaultRowHeight="14.75" x14ac:dyDescent="0.75"/>
  <cols>
    <col min="1" max="1" width="6.76953125" bestFit="1" customWidth="1"/>
    <col min="2" max="2" width="9.2265625" bestFit="1" customWidth="1"/>
    <col min="3" max="3" width="8.1328125" bestFit="1" customWidth="1"/>
    <col min="4" max="4" width="35.86328125" bestFit="1" customWidth="1"/>
    <col min="5" max="5" width="33.90625" bestFit="1" customWidth="1"/>
    <col min="6" max="6" width="36.81640625" bestFit="1" customWidth="1"/>
    <col min="7" max="7" width="34.86328125" bestFit="1" customWidth="1"/>
    <col min="10" max="10" width="27.2265625" bestFit="1" customWidth="1"/>
    <col min="11" max="11" width="25.5" bestFit="1" customWidth="1"/>
    <col min="12" max="12" width="25.08984375" bestFit="1" customWidth="1"/>
    <col min="14" max="14" width="9.31640625" bestFit="1" customWidth="1"/>
  </cols>
  <sheetData>
    <row r="1" spans="1:15" x14ac:dyDescent="0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J1" s="2" t="s">
        <v>7</v>
      </c>
      <c r="K1" s="2" t="s">
        <v>108</v>
      </c>
      <c r="L1" s="2" t="s">
        <v>109</v>
      </c>
      <c r="N1" s="2" t="s">
        <v>110</v>
      </c>
      <c r="O1">
        <f>MAX(L2:L40)</f>
        <v>0.68655335601170553</v>
      </c>
    </row>
    <row r="2" spans="1:15" x14ac:dyDescent="0.75">
      <c r="A2" t="s">
        <v>8</v>
      </c>
      <c r="B2">
        <v>18.57</v>
      </c>
      <c r="C2">
        <v>0.56000000000000005</v>
      </c>
      <c r="D2" s="1" t="s">
        <v>9</v>
      </c>
      <c r="E2">
        <v>2767648734</v>
      </c>
      <c r="F2" s="1" t="s">
        <v>10</v>
      </c>
      <c r="G2">
        <v>22185657921</v>
      </c>
      <c r="J2">
        <f>LOG(D2,2) - E2^2/(2*LN(2)*D2^2)</f>
        <v>37.520419148052497</v>
      </c>
      <c r="K2">
        <f>E2^2/((LN(2)*D2)^2) -0.25*E2^4/(D2^4*LN(2)*LN(2))</f>
        <v>4.1012931505070174E-4</v>
      </c>
      <c r="L2">
        <f>SQRT(K2)</f>
        <v>2.0251649687141583E-2</v>
      </c>
    </row>
    <row r="3" spans="1:15" x14ac:dyDescent="0.75">
      <c r="A3" t="s">
        <v>11</v>
      </c>
      <c r="B3">
        <v>17.05</v>
      </c>
      <c r="C3">
        <v>0.23</v>
      </c>
      <c r="D3" s="1" t="s">
        <v>12</v>
      </c>
      <c r="E3">
        <v>47175319277</v>
      </c>
      <c r="F3" s="1" t="s">
        <v>13</v>
      </c>
      <c r="G3">
        <v>46415612579</v>
      </c>
      <c r="J3">
        <f t="shared" ref="J3:J40" si="0">LOG(D3,2) - E3^2/(2*LN(2)*D3^2)</f>
        <v>37.633211123978157</v>
      </c>
      <c r="K3">
        <f t="shared" ref="K3:K40" si="1">E3^2/((LN(2)*D3)^2) -0.25*E3^4/(D3^4*LN(2)*LN(2))</f>
        <v>9.6144614097702308E-2</v>
      </c>
      <c r="L3">
        <f t="shared" ref="L3:L40" si="2">SQRT(K3)</f>
        <v>0.31007194987244863</v>
      </c>
    </row>
    <row r="4" spans="1:15" x14ac:dyDescent="0.75">
      <c r="A4" t="s">
        <v>14</v>
      </c>
      <c r="B4">
        <v>17.79</v>
      </c>
      <c r="C4">
        <v>0.11</v>
      </c>
      <c r="D4" s="1" t="s">
        <v>15</v>
      </c>
      <c r="E4">
        <v>2440774676</v>
      </c>
      <c r="F4" s="1" t="s">
        <v>16</v>
      </c>
      <c r="G4">
        <v>19765529189</v>
      </c>
      <c r="J4">
        <f t="shared" si="0"/>
        <v>36.87424754870591</v>
      </c>
      <c r="K4">
        <f t="shared" si="1"/>
        <v>7.8107287038173029E-4</v>
      </c>
      <c r="L4">
        <f t="shared" si="2"/>
        <v>2.7947680948188353E-2</v>
      </c>
    </row>
    <row r="5" spans="1:15" x14ac:dyDescent="0.75">
      <c r="A5" t="s">
        <v>17</v>
      </c>
      <c r="B5">
        <v>18</v>
      </c>
      <c r="C5">
        <v>0.28999999999999998</v>
      </c>
      <c r="D5" s="1" t="s">
        <v>18</v>
      </c>
      <c r="E5">
        <v>573611696</v>
      </c>
      <c r="F5" s="1" t="s">
        <v>19</v>
      </c>
      <c r="G5">
        <v>4822320392</v>
      </c>
      <c r="J5">
        <f t="shared" si="0"/>
        <v>36.885500169040114</v>
      </c>
      <c r="K5">
        <f t="shared" si="1"/>
        <v>4.2490327611432586E-5</v>
      </c>
      <c r="L5">
        <f t="shared" si="2"/>
        <v>6.5184605246509384E-3</v>
      </c>
    </row>
    <row r="6" spans="1:15" x14ac:dyDescent="0.75">
      <c r="A6" t="s">
        <v>20</v>
      </c>
      <c r="B6">
        <v>20.7</v>
      </c>
      <c r="C6">
        <v>0.3</v>
      </c>
      <c r="D6" s="1" t="s">
        <v>21</v>
      </c>
      <c r="E6">
        <v>636809616</v>
      </c>
      <c r="F6">
        <v>98235383487</v>
      </c>
      <c r="G6">
        <v>11229593939</v>
      </c>
      <c r="J6">
        <f t="shared" si="0"/>
        <v>36.779693655748417</v>
      </c>
      <c r="K6">
        <f t="shared" si="1"/>
        <v>6.0641570918020702E-5</v>
      </c>
      <c r="L6">
        <f t="shared" si="2"/>
        <v>7.787269798717693E-3</v>
      </c>
    </row>
    <row r="7" spans="1:15" x14ac:dyDescent="0.75">
      <c r="A7" t="s">
        <v>22</v>
      </c>
      <c r="B7">
        <v>18.16</v>
      </c>
      <c r="C7">
        <v>0.14000000000000001</v>
      </c>
      <c r="D7" s="1" t="s">
        <v>23</v>
      </c>
      <c r="E7">
        <v>12902989970</v>
      </c>
      <c r="F7" s="1" t="s">
        <v>24</v>
      </c>
      <c r="G7">
        <v>12680259075</v>
      </c>
      <c r="J7">
        <f t="shared" si="0"/>
        <v>38.091830249307748</v>
      </c>
      <c r="K7">
        <f t="shared" si="1"/>
        <v>4.0282053405912019E-3</v>
      </c>
      <c r="L7">
        <f t="shared" si="2"/>
        <v>6.3468144297680565E-2</v>
      </c>
    </row>
    <row r="8" spans="1:15" x14ac:dyDescent="0.75">
      <c r="A8" t="s">
        <v>25</v>
      </c>
      <c r="B8">
        <v>17.27</v>
      </c>
      <c r="C8">
        <v>0.28999999999999998</v>
      </c>
      <c r="D8" s="1" t="s">
        <v>26</v>
      </c>
      <c r="E8">
        <v>15325746827</v>
      </c>
      <c r="F8" s="1" t="s">
        <v>27</v>
      </c>
      <c r="G8">
        <v>9782501449</v>
      </c>
      <c r="J8">
        <f t="shared" si="0"/>
        <v>37.61357377947904</v>
      </c>
      <c r="K8">
        <f t="shared" si="1"/>
        <v>1.0982364447221064E-2</v>
      </c>
      <c r="L8">
        <f t="shared" si="2"/>
        <v>0.10479677689328552</v>
      </c>
    </row>
    <row r="9" spans="1:15" x14ac:dyDescent="0.75">
      <c r="A9" t="s">
        <v>28</v>
      </c>
      <c r="B9">
        <v>17.91</v>
      </c>
      <c r="C9">
        <v>0.79</v>
      </c>
      <c r="D9">
        <v>75171752063</v>
      </c>
      <c r="E9">
        <v>9346673400</v>
      </c>
      <c r="F9">
        <v>44659843431</v>
      </c>
      <c r="G9">
        <v>7131319832</v>
      </c>
      <c r="J9">
        <f t="shared" si="0"/>
        <v>36.118319666688699</v>
      </c>
      <c r="K9">
        <f t="shared" si="1"/>
        <v>3.205325107000695E-2</v>
      </c>
      <c r="L9">
        <f t="shared" si="2"/>
        <v>0.1790342175954277</v>
      </c>
    </row>
    <row r="10" spans="1:15" x14ac:dyDescent="0.75">
      <c r="A10" t="s">
        <v>29</v>
      </c>
      <c r="B10">
        <v>18.02</v>
      </c>
      <c r="C10">
        <v>0.77</v>
      </c>
      <c r="D10" s="1" t="s">
        <v>30</v>
      </c>
      <c r="E10">
        <v>3690960536</v>
      </c>
      <c r="F10" s="1" t="s">
        <v>31</v>
      </c>
      <c r="G10">
        <v>3926460423</v>
      </c>
      <c r="J10">
        <f t="shared" si="0"/>
        <v>37.148876147885879</v>
      </c>
      <c r="K10">
        <f t="shared" si="1"/>
        <v>1.2202744085789237E-3</v>
      </c>
      <c r="L10">
        <f t="shared" si="2"/>
        <v>3.4932426319666428E-2</v>
      </c>
    </row>
    <row r="11" spans="1:15" x14ac:dyDescent="0.75">
      <c r="A11" t="s">
        <v>32</v>
      </c>
      <c r="B11">
        <v>18.21</v>
      </c>
      <c r="C11">
        <v>0.4</v>
      </c>
      <c r="D11" s="1" t="s">
        <v>33</v>
      </c>
      <c r="E11">
        <v>4622656356</v>
      </c>
      <c r="F11" s="1" t="s">
        <v>34</v>
      </c>
      <c r="G11">
        <v>8011664421</v>
      </c>
      <c r="J11">
        <f t="shared" si="0"/>
        <v>37.196095324140963</v>
      </c>
      <c r="K11">
        <f t="shared" si="1"/>
        <v>1.7921894420372308E-3</v>
      </c>
      <c r="L11">
        <f t="shared" si="2"/>
        <v>4.2334258491642802E-2</v>
      </c>
    </row>
    <row r="12" spans="1:15" x14ac:dyDescent="0.75">
      <c r="A12" t="s">
        <v>35</v>
      </c>
      <c r="B12">
        <v>18.600000000000001</v>
      </c>
      <c r="C12">
        <v>0.41</v>
      </c>
      <c r="D12" s="1" t="s">
        <v>36</v>
      </c>
      <c r="E12">
        <v>3051534608</v>
      </c>
      <c r="F12" s="1" t="s">
        <v>37</v>
      </c>
      <c r="G12">
        <v>5594063847</v>
      </c>
      <c r="J12">
        <f t="shared" si="0"/>
        <v>37.686227433788403</v>
      </c>
      <c r="K12">
        <f t="shared" si="1"/>
        <v>3.9619826787001881E-4</v>
      </c>
      <c r="L12">
        <f t="shared" si="2"/>
        <v>1.9904729786410537E-2</v>
      </c>
    </row>
    <row r="13" spans="1:15" x14ac:dyDescent="0.75">
      <c r="A13" t="s">
        <v>38</v>
      </c>
      <c r="B13">
        <v>16.57</v>
      </c>
      <c r="C13">
        <v>0.19</v>
      </c>
      <c r="D13" s="1" t="s">
        <v>39</v>
      </c>
      <c r="E13">
        <v>14621845369</v>
      </c>
      <c r="F13" s="1" t="s">
        <v>40</v>
      </c>
      <c r="G13">
        <v>45670420308</v>
      </c>
      <c r="J13">
        <f t="shared" si="0"/>
        <v>37.984830762690521</v>
      </c>
      <c r="K13">
        <f t="shared" si="1"/>
        <v>5.99297174021659E-3</v>
      </c>
      <c r="L13">
        <f t="shared" si="2"/>
        <v>7.7414286409012323E-2</v>
      </c>
    </row>
    <row r="14" spans="1:15" x14ac:dyDescent="0.75">
      <c r="A14" t="s">
        <v>41</v>
      </c>
      <c r="B14">
        <v>17.73</v>
      </c>
      <c r="C14">
        <v>0.23</v>
      </c>
      <c r="D14" s="1" t="s">
        <v>42</v>
      </c>
      <c r="E14">
        <v>4649023895</v>
      </c>
      <c r="F14" s="1" t="s">
        <v>43</v>
      </c>
      <c r="G14">
        <v>3134327680</v>
      </c>
      <c r="J14">
        <f t="shared" si="0"/>
        <v>37.045858845445423</v>
      </c>
      <c r="K14">
        <f t="shared" si="1"/>
        <v>2.2318288961761389E-3</v>
      </c>
      <c r="L14">
        <f t="shared" si="2"/>
        <v>4.7242236358751466E-2</v>
      </c>
    </row>
    <row r="15" spans="1:15" x14ac:dyDescent="0.75">
      <c r="A15" t="s">
        <v>44</v>
      </c>
      <c r="B15">
        <v>17.559999999999999</v>
      </c>
      <c r="C15">
        <v>0.2</v>
      </c>
      <c r="D15" s="1" t="s">
        <v>45</v>
      </c>
      <c r="E15">
        <v>11211783197</v>
      </c>
      <c r="F15" s="1" t="s">
        <v>46</v>
      </c>
      <c r="G15">
        <v>44315999688</v>
      </c>
      <c r="J15">
        <f t="shared" si="0"/>
        <v>37.433703816231507</v>
      </c>
      <c r="K15">
        <f t="shared" si="1"/>
        <v>7.5577039045371542E-3</v>
      </c>
      <c r="L15">
        <f t="shared" si="2"/>
        <v>8.6935055671099409E-2</v>
      </c>
    </row>
    <row r="16" spans="1:15" x14ac:dyDescent="0.75">
      <c r="A16" t="s">
        <v>47</v>
      </c>
      <c r="B16">
        <v>20.16</v>
      </c>
      <c r="C16">
        <v>0.26</v>
      </c>
      <c r="D16">
        <v>74449786325</v>
      </c>
      <c r="E16">
        <v>8559316059</v>
      </c>
      <c r="F16">
        <v>93716309461</v>
      </c>
      <c r="G16">
        <v>5186675047</v>
      </c>
      <c r="J16">
        <f t="shared" si="0"/>
        <v>36.106014204590601</v>
      </c>
      <c r="K16">
        <f t="shared" si="1"/>
        <v>2.7419708842220308E-2</v>
      </c>
      <c r="L16">
        <f t="shared" si="2"/>
        <v>0.16558897560592706</v>
      </c>
    </row>
    <row r="17" spans="1:12" x14ac:dyDescent="0.75">
      <c r="A17" t="s">
        <v>48</v>
      </c>
      <c r="B17">
        <v>18.87</v>
      </c>
      <c r="C17">
        <v>0.24</v>
      </c>
      <c r="D17">
        <v>55680000000</v>
      </c>
      <c r="E17">
        <v>5091168825</v>
      </c>
      <c r="F17">
        <v>43129065687</v>
      </c>
      <c r="G17">
        <v>5469881562</v>
      </c>
      <c r="J17">
        <f t="shared" si="0"/>
        <v>35.690409274502549</v>
      </c>
      <c r="K17">
        <f t="shared" si="1"/>
        <v>1.7365085791948842E-2</v>
      </c>
      <c r="L17">
        <f t="shared" si="2"/>
        <v>0.13177665116381143</v>
      </c>
    </row>
    <row r="18" spans="1:12" x14ac:dyDescent="0.75">
      <c r="A18" t="s">
        <v>49</v>
      </c>
      <c r="B18">
        <v>17.600000000000001</v>
      </c>
      <c r="C18">
        <v>0.18</v>
      </c>
      <c r="D18" s="1" t="s">
        <v>50</v>
      </c>
      <c r="E18">
        <v>14940367037</v>
      </c>
      <c r="F18" s="1" t="s">
        <v>51</v>
      </c>
      <c r="G18">
        <v>15688433101</v>
      </c>
      <c r="J18">
        <f t="shared" si="0"/>
        <v>37.988198655414934</v>
      </c>
      <c r="K18">
        <f t="shared" si="1"/>
        <v>6.2268958951516903E-3</v>
      </c>
      <c r="L18">
        <f t="shared" si="2"/>
        <v>7.8910683022970288E-2</v>
      </c>
    </row>
    <row r="19" spans="1:12" x14ac:dyDescent="0.75">
      <c r="A19" t="s">
        <v>52</v>
      </c>
      <c r="B19">
        <v>20.399999999999999</v>
      </c>
      <c r="C19">
        <v>0.3</v>
      </c>
      <c r="D19" s="1" t="s">
        <v>53</v>
      </c>
      <c r="E19">
        <v>4205095194</v>
      </c>
      <c r="F19">
        <v>77320456764</v>
      </c>
      <c r="G19">
        <v>6554393641</v>
      </c>
      <c r="J19">
        <f t="shared" si="0"/>
        <v>36.78994615329939</v>
      </c>
      <c r="K19">
        <f t="shared" si="1"/>
        <v>2.6029566520404321E-3</v>
      </c>
      <c r="L19">
        <f t="shared" si="2"/>
        <v>5.101917925682882E-2</v>
      </c>
    </row>
    <row r="20" spans="1:12" x14ac:dyDescent="0.75">
      <c r="A20" t="s">
        <v>54</v>
      </c>
      <c r="B20">
        <v>17.47</v>
      </c>
      <c r="C20">
        <v>0.03</v>
      </c>
      <c r="D20" s="1" t="s">
        <v>55</v>
      </c>
      <c r="E20">
        <v>5549615306</v>
      </c>
      <c r="F20" s="1" t="s">
        <v>56</v>
      </c>
      <c r="G20">
        <v>3475880047</v>
      </c>
      <c r="J20">
        <f t="shared" si="0"/>
        <v>37.426343542620948</v>
      </c>
      <c r="K20">
        <f t="shared" si="1"/>
        <v>1.8770725700309992E-3</v>
      </c>
      <c r="L20">
        <f t="shared" si="2"/>
        <v>4.3325195556754265E-2</v>
      </c>
    </row>
    <row r="21" spans="1:12" x14ac:dyDescent="0.75">
      <c r="A21" t="s">
        <v>57</v>
      </c>
      <c r="B21">
        <v>18.22</v>
      </c>
      <c r="C21">
        <v>0.2</v>
      </c>
      <c r="D21" s="1" t="s">
        <v>58</v>
      </c>
      <c r="E21">
        <v>3962906136</v>
      </c>
      <c r="F21" s="1" t="s">
        <v>59</v>
      </c>
      <c r="G21">
        <v>4852668641</v>
      </c>
      <c r="J21">
        <f t="shared" si="0"/>
        <v>37.653573494384489</v>
      </c>
      <c r="K21">
        <f t="shared" si="1"/>
        <v>6.9901127902677242E-4</v>
      </c>
      <c r="L21">
        <f t="shared" si="2"/>
        <v>2.6438821437930481E-2</v>
      </c>
    </row>
    <row r="22" spans="1:12" x14ac:dyDescent="0.75">
      <c r="A22" t="s">
        <v>60</v>
      </c>
      <c r="B22">
        <v>19.07</v>
      </c>
      <c r="C22">
        <v>0.18</v>
      </c>
      <c r="D22" s="1" t="s">
        <v>61</v>
      </c>
      <c r="E22">
        <v>5412527011</v>
      </c>
      <c r="F22" s="1" t="s">
        <v>62</v>
      </c>
      <c r="G22">
        <v>2864919221</v>
      </c>
      <c r="J22">
        <f t="shared" si="0"/>
        <v>37.235880446839445</v>
      </c>
      <c r="K22">
        <f t="shared" si="1"/>
        <v>2.3243896486863712E-3</v>
      </c>
      <c r="L22">
        <f t="shared" si="2"/>
        <v>4.8211924341249553E-2</v>
      </c>
    </row>
    <row r="23" spans="1:12" x14ac:dyDescent="0.75">
      <c r="A23" t="s">
        <v>63</v>
      </c>
      <c r="B23">
        <v>18.82</v>
      </c>
      <c r="C23">
        <v>0.22</v>
      </c>
      <c r="D23" s="1" t="s">
        <v>64</v>
      </c>
      <c r="E23">
        <v>15162970241</v>
      </c>
      <c r="F23" s="1" t="s">
        <v>65</v>
      </c>
      <c r="G23">
        <v>17420451786</v>
      </c>
      <c r="J23">
        <f t="shared" si="0"/>
        <v>37.722405386894707</v>
      </c>
      <c r="K23">
        <f t="shared" si="1"/>
        <v>9.2544339296236049E-3</v>
      </c>
      <c r="L23">
        <f t="shared" si="2"/>
        <v>9.6199968449181966E-2</v>
      </c>
    </row>
    <row r="24" spans="1:12" x14ac:dyDescent="0.75">
      <c r="A24" t="s">
        <v>66</v>
      </c>
      <c r="B24">
        <v>18.62</v>
      </c>
      <c r="C24">
        <v>7.0000000000000007E-2</v>
      </c>
      <c r="D24" s="1" t="s">
        <v>67</v>
      </c>
      <c r="E24">
        <v>14414099770</v>
      </c>
      <c r="F24" s="1" t="s">
        <v>68</v>
      </c>
      <c r="G24">
        <v>11076406267</v>
      </c>
      <c r="J24">
        <f t="shared" si="0"/>
        <v>36.780479652735032</v>
      </c>
      <c r="K24">
        <f t="shared" si="1"/>
        <v>3.047116475764669E-2</v>
      </c>
      <c r="L24">
        <f t="shared" si="2"/>
        <v>0.17455991738554041</v>
      </c>
    </row>
    <row r="25" spans="1:12" x14ac:dyDescent="0.75">
      <c r="A25" t="s">
        <v>69</v>
      </c>
      <c r="B25">
        <v>17.21</v>
      </c>
      <c r="C25">
        <v>0.41</v>
      </c>
      <c r="D25" s="1" t="s">
        <v>70</v>
      </c>
      <c r="E25">
        <v>11188771841</v>
      </c>
      <c r="F25" s="1" t="s">
        <v>71</v>
      </c>
      <c r="G25">
        <v>14822232918</v>
      </c>
      <c r="J25">
        <f t="shared" si="0"/>
        <v>38.144740345427067</v>
      </c>
      <c r="K25">
        <f t="shared" si="1"/>
        <v>2.8168058359563986E-3</v>
      </c>
      <c r="L25">
        <f t="shared" si="2"/>
        <v>5.3073588873906001E-2</v>
      </c>
    </row>
    <row r="26" spans="1:12" x14ac:dyDescent="0.75">
      <c r="A26" t="s">
        <v>72</v>
      </c>
      <c r="B26">
        <v>18.66</v>
      </c>
      <c r="C26">
        <v>0.35</v>
      </c>
      <c r="D26" s="1" t="s">
        <v>73</v>
      </c>
      <c r="E26">
        <v>13984326385</v>
      </c>
      <c r="F26" s="1" t="s">
        <v>74</v>
      </c>
      <c r="G26">
        <v>7810437923</v>
      </c>
      <c r="J26">
        <f t="shared" si="0"/>
        <v>37.636727621917771</v>
      </c>
      <c r="K26">
        <f t="shared" si="1"/>
        <v>8.8664341657628543E-3</v>
      </c>
      <c r="L26">
        <f t="shared" si="2"/>
        <v>9.4161744704327005E-2</v>
      </c>
    </row>
    <row r="27" spans="1:12" x14ac:dyDescent="0.75">
      <c r="A27" t="s">
        <v>75</v>
      </c>
      <c r="B27">
        <v>19.03</v>
      </c>
      <c r="C27">
        <v>0.6</v>
      </c>
      <c r="D27" s="1" t="s">
        <v>76</v>
      </c>
      <c r="E27">
        <v>9544486594</v>
      </c>
      <c r="F27" s="1" t="s">
        <v>77</v>
      </c>
      <c r="G27">
        <v>2959685920</v>
      </c>
      <c r="J27">
        <f t="shared" si="0"/>
        <v>36.862027741340675</v>
      </c>
      <c r="K27">
        <f t="shared" si="1"/>
        <v>1.2065632644853636E-2</v>
      </c>
      <c r="L27">
        <f t="shared" si="2"/>
        <v>0.10984367366787054</v>
      </c>
    </row>
    <row r="28" spans="1:12" x14ac:dyDescent="0.75">
      <c r="A28" t="s">
        <v>78</v>
      </c>
      <c r="B28">
        <v>18.52</v>
      </c>
      <c r="C28">
        <v>7.0000000000000007E-2</v>
      </c>
      <c r="D28" s="1" t="s">
        <v>79</v>
      </c>
      <c r="E28">
        <v>10344605978</v>
      </c>
      <c r="F28" s="1" t="s">
        <v>80</v>
      </c>
      <c r="G28">
        <v>28642077078</v>
      </c>
      <c r="J28">
        <f t="shared" si="0"/>
        <v>37.428878463039467</v>
      </c>
      <c r="K28">
        <f t="shared" si="1"/>
        <v>6.4811914477295269E-3</v>
      </c>
      <c r="L28">
        <f t="shared" si="2"/>
        <v>8.0505847289060475E-2</v>
      </c>
    </row>
    <row r="29" spans="1:12" x14ac:dyDescent="0.75">
      <c r="A29" t="s">
        <v>81</v>
      </c>
      <c r="B29">
        <v>21.09</v>
      </c>
      <c r="C29">
        <v>0.11</v>
      </c>
      <c r="D29">
        <v>94427892235</v>
      </c>
      <c r="E29">
        <v>7028484519</v>
      </c>
      <c r="F29">
        <v>62126187537</v>
      </c>
      <c r="G29">
        <v>3467292881</v>
      </c>
      <c r="J29">
        <f t="shared" si="0"/>
        <v>36.454497631414839</v>
      </c>
      <c r="K29">
        <f t="shared" si="1"/>
        <v>1.1515158993671963E-2</v>
      </c>
      <c r="L29">
        <f t="shared" si="2"/>
        <v>0.10730870884356014</v>
      </c>
    </row>
    <row r="30" spans="1:12" x14ac:dyDescent="0.75">
      <c r="A30" t="s">
        <v>82</v>
      </c>
      <c r="B30">
        <v>19.52</v>
      </c>
      <c r="C30">
        <v>0.61</v>
      </c>
      <c r="D30" s="1" t="s">
        <v>83</v>
      </c>
      <c r="E30">
        <v>20206159584</v>
      </c>
      <c r="F30" s="1" t="s">
        <v>84</v>
      </c>
      <c r="G30">
        <v>27944768448</v>
      </c>
      <c r="J30">
        <f t="shared" si="0"/>
        <v>37.810298358264752</v>
      </c>
      <c r="K30">
        <f t="shared" si="1"/>
        <v>1.4503029845663155E-2</v>
      </c>
      <c r="L30">
        <f t="shared" si="2"/>
        <v>0.12042852588013836</v>
      </c>
    </row>
    <row r="31" spans="1:12" x14ac:dyDescent="0.75">
      <c r="A31" t="s">
        <v>85</v>
      </c>
      <c r="B31">
        <v>17.170000000000002</v>
      </c>
      <c r="C31">
        <v>0.49</v>
      </c>
      <c r="D31" s="1" t="s">
        <v>86</v>
      </c>
      <c r="E31">
        <v>1653542011</v>
      </c>
      <c r="F31" s="1" t="s">
        <v>87</v>
      </c>
      <c r="G31">
        <v>10954175365</v>
      </c>
      <c r="J31">
        <f t="shared" si="0"/>
        <v>37.454523518845697</v>
      </c>
      <c r="K31">
        <f t="shared" si="1"/>
        <v>1.6042335577202762E-4</v>
      </c>
      <c r="L31">
        <f t="shared" si="2"/>
        <v>1.2665834191715429E-2</v>
      </c>
    </row>
    <row r="32" spans="1:12" x14ac:dyDescent="0.75">
      <c r="A32" t="s">
        <v>88</v>
      </c>
      <c r="B32">
        <v>17.89</v>
      </c>
      <c r="C32">
        <v>0.05</v>
      </c>
      <c r="D32">
        <v>80938406965</v>
      </c>
      <c r="E32">
        <v>3552635811</v>
      </c>
      <c r="F32">
        <v>45549190410</v>
      </c>
      <c r="G32">
        <v>4499648981</v>
      </c>
      <c r="J32">
        <f t="shared" si="0"/>
        <v>36.23471565315257</v>
      </c>
      <c r="K32">
        <f t="shared" si="1"/>
        <v>4.0080388558114749E-3</v>
      </c>
      <c r="L32">
        <f t="shared" si="2"/>
        <v>6.3309074040073229E-2</v>
      </c>
    </row>
    <row r="33" spans="1:12" x14ac:dyDescent="0.75">
      <c r="A33" t="s">
        <v>89</v>
      </c>
      <c r="B33">
        <v>18.510000000000002</v>
      </c>
      <c r="C33">
        <v>0.13</v>
      </c>
      <c r="D33" s="1" t="s">
        <v>90</v>
      </c>
      <c r="E33">
        <v>4670118352</v>
      </c>
      <c r="F33" s="1" t="s">
        <v>91</v>
      </c>
      <c r="G33">
        <v>2570768689</v>
      </c>
      <c r="J33">
        <f t="shared" si="0"/>
        <v>37.660756649241286</v>
      </c>
      <c r="K33">
        <f t="shared" si="1"/>
        <v>9.6099106503376138E-4</v>
      </c>
      <c r="L33">
        <f t="shared" si="2"/>
        <v>3.0999855887306336E-2</v>
      </c>
    </row>
    <row r="34" spans="1:12" x14ac:dyDescent="0.75">
      <c r="A34" t="s">
        <v>92</v>
      </c>
      <c r="B34">
        <v>19.23</v>
      </c>
      <c r="C34">
        <v>0.2</v>
      </c>
      <c r="D34">
        <v>89108527132</v>
      </c>
      <c r="E34">
        <v>2002836739</v>
      </c>
      <c r="F34" s="1" t="s">
        <v>93</v>
      </c>
      <c r="G34">
        <v>16523260891</v>
      </c>
      <c r="J34">
        <f t="shared" si="0"/>
        <v>36.374480028445255</v>
      </c>
      <c r="K34">
        <f t="shared" si="1"/>
        <v>1.0513487249679365E-3</v>
      </c>
      <c r="L34">
        <f t="shared" si="2"/>
        <v>3.2424508091379527E-2</v>
      </c>
    </row>
    <row r="35" spans="1:12" x14ac:dyDescent="0.75">
      <c r="A35" t="s">
        <v>94</v>
      </c>
      <c r="B35">
        <v>17.77</v>
      </c>
      <c r="C35">
        <v>0.28000000000000003</v>
      </c>
      <c r="D35" s="1" t="s">
        <v>95</v>
      </c>
      <c r="E35">
        <v>4978648290</v>
      </c>
      <c r="F35" s="1" t="s">
        <v>96</v>
      </c>
      <c r="G35">
        <v>8127451897</v>
      </c>
      <c r="J35">
        <f t="shared" si="0"/>
        <v>37.102580018672221</v>
      </c>
      <c r="K35">
        <f t="shared" si="1"/>
        <v>2.3657874529495358E-3</v>
      </c>
      <c r="L35">
        <f t="shared" si="2"/>
        <v>4.863936114865753E-2</v>
      </c>
    </row>
    <row r="36" spans="1:12" x14ac:dyDescent="0.75">
      <c r="A36" t="s">
        <v>97</v>
      </c>
      <c r="B36">
        <v>20.04</v>
      </c>
      <c r="C36">
        <v>0.34</v>
      </c>
      <c r="D36" s="1" t="s">
        <v>98</v>
      </c>
      <c r="E36">
        <v>42626396668</v>
      </c>
      <c r="F36">
        <v>95957473566</v>
      </c>
      <c r="G36">
        <v>2458707523</v>
      </c>
      <c r="J36">
        <f t="shared" si="0"/>
        <v>36.424516953079582</v>
      </c>
      <c r="K36">
        <f t="shared" si="1"/>
        <v>0.35524473456375566</v>
      </c>
      <c r="L36">
        <f t="shared" si="2"/>
        <v>0.59602410569016051</v>
      </c>
    </row>
    <row r="37" spans="1:12" x14ac:dyDescent="0.75">
      <c r="A37" t="s">
        <v>99</v>
      </c>
      <c r="B37">
        <v>18.02</v>
      </c>
      <c r="C37">
        <v>0.08</v>
      </c>
      <c r="D37" s="1" t="s">
        <v>100</v>
      </c>
      <c r="E37">
        <v>28062085963</v>
      </c>
      <c r="F37" s="1" t="s">
        <v>101</v>
      </c>
      <c r="G37">
        <v>12597777044</v>
      </c>
      <c r="J37">
        <f t="shared" si="0"/>
        <v>37.92824246107034</v>
      </c>
      <c r="K37">
        <f t="shared" si="1"/>
        <v>2.3622777192678419E-2</v>
      </c>
      <c r="L37">
        <f t="shared" si="2"/>
        <v>0.15369703052654732</v>
      </c>
    </row>
    <row r="38" spans="1:12" x14ac:dyDescent="0.75">
      <c r="A38" t="s">
        <v>102</v>
      </c>
      <c r="B38">
        <v>17.100000000000001</v>
      </c>
      <c r="C38">
        <v>0.46</v>
      </c>
      <c r="D38" s="1" t="s">
        <v>103</v>
      </c>
      <c r="E38">
        <v>20989314415</v>
      </c>
      <c r="F38" s="1" t="s">
        <v>104</v>
      </c>
      <c r="G38">
        <v>11620265552</v>
      </c>
      <c r="J38">
        <f t="shared" si="0"/>
        <v>37.987025639265838</v>
      </c>
      <c r="K38">
        <f t="shared" si="1"/>
        <v>1.2265154628254171E-2</v>
      </c>
      <c r="L38">
        <f t="shared" si="2"/>
        <v>0.1107481585772611</v>
      </c>
    </row>
    <row r="39" spans="1:12" x14ac:dyDescent="0.75">
      <c r="A39" t="s">
        <v>105</v>
      </c>
      <c r="B39">
        <v>19.87</v>
      </c>
      <c r="C39">
        <v>0.27</v>
      </c>
      <c r="D39">
        <v>37247377846</v>
      </c>
      <c r="E39">
        <v>376255335</v>
      </c>
      <c r="F39">
        <v>65448710986</v>
      </c>
      <c r="G39">
        <v>2362423244</v>
      </c>
      <c r="J39">
        <f t="shared" si="0"/>
        <v>35.116346207780722</v>
      </c>
      <c r="K39">
        <f t="shared" si="1"/>
        <v>2.123791718223101E-4</v>
      </c>
      <c r="L39">
        <f t="shared" si="2"/>
        <v>1.4573234775516041E-2</v>
      </c>
    </row>
    <row r="40" spans="1:12" x14ac:dyDescent="0.75">
      <c r="A40" t="s">
        <v>106</v>
      </c>
      <c r="B40">
        <v>19.059999999999999</v>
      </c>
      <c r="C40">
        <v>0.26</v>
      </c>
      <c r="D40">
        <v>81939437635</v>
      </c>
      <c r="E40">
        <v>40224026702</v>
      </c>
      <c r="F40" s="1" t="s">
        <v>107</v>
      </c>
      <c r="G40">
        <v>5290397816</v>
      </c>
      <c r="J40">
        <f t="shared" si="0"/>
        <v>36.080006961460228</v>
      </c>
      <c r="K40">
        <f t="shared" si="1"/>
        <v>0.47135551065093573</v>
      </c>
      <c r="L40">
        <f t="shared" si="2"/>
        <v>0.68655335601170553</v>
      </c>
    </row>
    <row r="45" spans="1:12" x14ac:dyDescent="0.75">
      <c r="E45">
        <v>47175319277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41586_2017_BFnature24460_MOESM1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Nixon, Michelle Pistner</dc:creator>
  <cp:lastModifiedBy>Nixon, Michelle Pistner</cp:lastModifiedBy>
  <dcterms:created xsi:type="dcterms:W3CDTF">2024-03-01T17:05:06Z</dcterms:created>
  <dcterms:modified xsi:type="dcterms:W3CDTF">2024-03-04T18:07:38Z</dcterms:modified>
</cp:coreProperties>
</file>