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sykim/Desktop/"/>
    </mc:Choice>
  </mc:AlternateContent>
  <xr:revisionPtr revIDLastSave="0" documentId="13_ncr:1_{E46A02F0-E4F9-9347-B063-71FEFA666BFC}" xr6:coauthVersionLast="45" xr6:coauthVersionMax="45" xr10:uidLastSave="{00000000-0000-0000-0000-000000000000}"/>
  <bookViews>
    <workbookView xWindow="0" yWindow="0" windowWidth="14360" windowHeight="18000" activeTab="1" xr2:uid="{00000000-000D-0000-FFFF-FFFF00000000}"/>
  </bookViews>
  <sheets>
    <sheet name="shown_tract_kfr_rP_gP_pall (7)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'shown_tract_kfr_rP_gP_pall (7)'!$C$1:$I$409</definedName>
    <definedName name="_xlchart.v1.0" hidden="1">Sheet1!$I$5</definedName>
    <definedName name="_xlchart.v1.1" hidden="1">Sheet1!$I$6:$I$9</definedName>
    <definedName name="_xlchart.v1.10" hidden="1">Sheet1!$I$5</definedName>
    <definedName name="_xlchart.v1.11" hidden="1">Sheet1!$I$6:$I$9</definedName>
    <definedName name="_xlchart.v1.12" hidden="1">Sheet1!$J$5</definedName>
    <definedName name="_xlchart.v1.13" hidden="1">Sheet1!$J$6:$J$9</definedName>
    <definedName name="_xlchart.v1.14" hidden="1">Sheet1!$K$5</definedName>
    <definedName name="_xlchart.v1.15" hidden="1">Sheet1!$K$6:$K$9</definedName>
    <definedName name="_xlchart.v1.16" hidden="1">Sheet1!$L$5</definedName>
    <definedName name="_xlchart.v1.17" hidden="1">Sheet1!$L$6:$L$9</definedName>
    <definedName name="_xlchart.v1.18" hidden="1">Sheet1!$M$5</definedName>
    <definedName name="_xlchart.v1.19" hidden="1">Sheet1!$M$6:$M$9</definedName>
    <definedName name="_xlchart.v1.2" hidden="1">Sheet1!$J$5</definedName>
    <definedName name="_xlchart.v1.20" hidden="1">Sheet1!$I$5</definedName>
    <definedName name="_xlchart.v1.21" hidden="1">Sheet1!$I$6:$I$9</definedName>
    <definedName name="_xlchart.v1.22" hidden="1">Sheet1!$J$5</definedName>
    <definedName name="_xlchart.v1.23" hidden="1">Sheet1!$J$6:$J$9</definedName>
    <definedName name="_xlchart.v1.24" hidden="1">Sheet1!$K$5</definedName>
    <definedName name="_xlchart.v1.25" hidden="1">Sheet1!$K$6:$K$9</definedName>
    <definedName name="_xlchart.v1.26" hidden="1">Sheet1!$L$5</definedName>
    <definedName name="_xlchart.v1.27" hidden="1">Sheet1!$L$6:$L$9</definedName>
    <definedName name="_xlchart.v1.28" hidden="1">Sheet1!$M$5</definedName>
    <definedName name="_xlchart.v1.29" hidden="1">Sheet1!$M$6:$M$9</definedName>
    <definedName name="_xlchart.v1.3" hidden="1">Sheet1!$J$6:$J$9</definedName>
    <definedName name="_xlchart.v1.4" hidden="1">Sheet1!$K$5</definedName>
    <definedName name="_xlchart.v1.5" hidden="1">Sheet1!$K$6:$K$9</definedName>
    <definedName name="_xlchart.v1.6" hidden="1">Sheet1!$L$5</definedName>
    <definedName name="_xlchart.v1.7" hidden="1">Sheet1!$L$6:$L$9</definedName>
    <definedName name="_xlchart.v1.8" hidden="1">Sheet1!$M$5</definedName>
    <definedName name="_xlchart.v1.9" hidden="1">Sheet1!$M$6:$M$9</definedName>
    <definedName name="look">Sheet1!$A$16:$M$331</definedName>
    <definedName name="lookup">Sheet1!$B$16:$M$331</definedName>
    <definedName name="solver_adj" localSheetId="1" hidden="1">Sheet1!$H$6:$H$9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Sheet1!$H$6:$H$9</definedName>
    <definedName name="solver_lhs2" localSheetId="1" hidden="1">Sheet1!$H$6:$H$9</definedName>
    <definedName name="solver_lhs3" localSheetId="1" hidden="1">Sheet1!$H$6:$H$9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Sheet1!$R$14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Sheet1!$A$331</definedName>
    <definedName name="solver_rhs2" localSheetId="1" hidden="1">integer</definedName>
    <definedName name="solver_rhs3" localSheetId="1" hidden="1">Sheet1!$A$17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7" i="2" l="1"/>
  <c r="D15" i="2"/>
  <c r="I17" i="2" s="1"/>
  <c r="G7" i="2"/>
  <c r="G8" i="2"/>
  <c r="G9" i="2"/>
  <c r="G6" i="2"/>
  <c r="F6" i="2"/>
  <c r="H18" i="2" l="1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17" i="2"/>
  <c r="F9" i="2"/>
  <c r="F7" i="2" l="1"/>
  <c r="F8" i="2"/>
  <c r="E15" i="2" l="1"/>
  <c r="F15" i="2"/>
  <c r="G15" i="2"/>
  <c r="H15" i="2"/>
  <c r="G14" i="2"/>
  <c r="H14" i="2"/>
  <c r="F14" i="2"/>
  <c r="E14" i="2"/>
  <c r="D14" i="2"/>
  <c r="C5" i="1"/>
  <c r="C7" i="1"/>
  <c r="C8" i="1"/>
  <c r="C9" i="1"/>
  <c r="C10" i="1"/>
  <c r="C12" i="1"/>
  <c r="C13" i="1"/>
  <c r="C14" i="1"/>
  <c r="C16" i="1"/>
  <c r="C18" i="1"/>
  <c r="C20" i="1"/>
  <c r="C22" i="1"/>
  <c r="C23" i="1"/>
  <c r="C24" i="1"/>
  <c r="C28" i="1"/>
  <c r="C32" i="1"/>
  <c r="C33" i="1"/>
  <c r="C36" i="1"/>
  <c r="C37" i="1"/>
  <c r="C41" i="1"/>
  <c r="C48" i="1"/>
  <c r="C49" i="1"/>
  <c r="C53" i="1"/>
  <c r="C57" i="1"/>
  <c r="C58" i="1"/>
  <c r="C59" i="1"/>
  <c r="C60" i="1"/>
  <c r="C61" i="1"/>
  <c r="C62" i="1"/>
  <c r="C64" i="1"/>
  <c r="C65" i="1"/>
  <c r="C67" i="1"/>
  <c r="C68" i="1"/>
  <c r="C70" i="1"/>
  <c r="C73" i="1"/>
  <c r="C74" i="1"/>
  <c r="C78" i="1"/>
  <c r="C79" i="1"/>
  <c r="C80" i="1"/>
  <c r="C81" i="1"/>
  <c r="C83" i="1"/>
  <c r="C85" i="1"/>
  <c r="C86" i="1"/>
  <c r="C89" i="1"/>
  <c r="C90" i="1"/>
  <c r="C91" i="1"/>
  <c r="C92" i="1"/>
  <c r="C93" i="1"/>
  <c r="C96" i="1"/>
  <c r="C97" i="1"/>
  <c r="C98" i="1"/>
  <c r="C100" i="1"/>
  <c r="C103" i="1"/>
  <c r="C105" i="1"/>
  <c r="C106" i="1"/>
  <c r="C108" i="1"/>
  <c r="C109" i="1"/>
  <c r="C110" i="1"/>
  <c r="C111" i="1"/>
  <c r="C113" i="1"/>
  <c r="C116" i="1"/>
  <c r="C117" i="1"/>
  <c r="C118" i="1"/>
  <c r="C119" i="1"/>
  <c r="C121" i="1"/>
  <c r="C122" i="1"/>
  <c r="C123" i="1"/>
  <c r="C124" i="1"/>
  <c r="C125" i="1"/>
  <c r="C126" i="1"/>
  <c r="C130" i="1"/>
  <c r="C131" i="1"/>
  <c r="C132" i="1"/>
  <c r="C133" i="1"/>
  <c r="C138" i="1"/>
  <c r="C139" i="1"/>
  <c r="C140" i="1"/>
  <c r="C141" i="1"/>
  <c r="C142" i="1"/>
  <c r="C143" i="1"/>
  <c r="C144" i="1"/>
  <c r="C145" i="1"/>
  <c r="C146" i="1"/>
  <c r="C148" i="1"/>
  <c r="C149" i="1"/>
  <c r="C151" i="1"/>
  <c r="C152" i="1"/>
  <c r="C154" i="1"/>
  <c r="C155" i="1"/>
  <c r="C156" i="1"/>
  <c r="C157" i="1"/>
  <c r="C158" i="1"/>
  <c r="C159" i="1"/>
  <c r="C160" i="1"/>
  <c r="C163" i="1"/>
  <c r="C165" i="1"/>
  <c r="C167" i="1"/>
  <c r="C168" i="1"/>
  <c r="C170" i="1"/>
  <c r="C171" i="1"/>
  <c r="C172" i="1"/>
  <c r="C173" i="1"/>
  <c r="C174" i="1"/>
  <c r="C175" i="1"/>
  <c r="C176" i="1"/>
  <c r="C177" i="1"/>
  <c r="C178" i="1"/>
  <c r="C181" i="1"/>
  <c r="C182" i="1"/>
  <c r="C183" i="1"/>
  <c r="C184" i="1"/>
  <c r="C185" i="1"/>
  <c r="C186" i="1"/>
  <c r="C187" i="1"/>
  <c r="C188" i="1"/>
  <c r="C189" i="1"/>
  <c r="C190" i="1"/>
  <c r="C192" i="1"/>
  <c r="C193" i="1"/>
  <c r="C194" i="1"/>
  <c r="C196" i="1"/>
  <c r="C197" i="1"/>
  <c r="C199" i="1"/>
  <c r="C200" i="1"/>
  <c r="C201" i="1"/>
  <c r="C202" i="1"/>
  <c r="C203" i="1"/>
  <c r="C204" i="1"/>
  <c r="C205" i="1"/>
  <c r="C206" i="1"/>
  <c r="C207" i="1"/>
  <c r="C208" i="1"/>
  <c r="C209" i="1"/>
  <c r="C212" i="1"/>
  <c r="C213" i="1"/>
  <c r="C214" i="1"/>
  <c r="C215" i="1"/>
  <c r="C216" i="1"/>
  <c r="C217" i="1"/>
  <c r="C218" i="1"/>
  <c r="C219" i="1"/>
  <c r="C220" i="1"/>
  <c r="C224" i="1"/>
  <c r="C225" i="1"/>
  <c r="C226" i="1"/>
  <c r="C227" i="1"/>
  <c r="C228" i="1"/>
  <c r="C229" i="1"/>
  <c r="C231" i="1"/>
  <c r="C232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6" i="1"/>
  <c r="C267" i="1"/>
  <c r="C269" i="1"/>
  <c r="C270" i="1"/>
  <c r="C271" i="1"/>
  <c r="C272" i="1"/>
  <c r="C273" i="1"/>
  <c r="C274" i="1"/>
  <c r="C275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I5" i="1"/>
  <c r="I7" i="1"/>
  <c r="I8" i="1"/>
  <c r="I9" i="1"/>
  <c r="I10" i="1"/>
  <c r="I12" i="1"/>
  <c r="I13" i="1"/>
  <c r="I14" i="1"/>
  <c r="I16" i="1"/>
  <c r="I18" i="1"/>
  <c r="I20" i="1"/>
  <c r="I22" i="1"/>
  <c r="I23" i="1"/>
  <c r="I24" i="1"/>
  <c r="I28" i="1"/>
  <c r="I32" i="1"/>
  <c r="I33" i="1"/>
  <c r="I36" i="1"/>
  <c r="I37" i="1"/>
  <c r="I41" i="1"/>
  <c r="I48" i="1"/>
  <c r="I49" i="1"/>
  <c r="I53" i="1"/>
  <c r="I57" i="1"/>
  <c r="I58" i="1"/>
  <c r="I59" i="1"/>
  <c r="I60" i="1"/>
  <c r="I61" i="1"/>
  <c r="I62" i="1"/>
  <c r="I64" i="1"/>
  <c r="I65" i="1"/>
  <c r="I67" i="1"/>
  <c r="I68" i="1"/>
  <c r="I70" i="1"/>
  <c r="I73" i="1"/>
  <c r="I74" i="1"/>
  <c r="I78" i="1"/>
  <c r="I79" i="1"/>
  <c r="I80" i="1"/>
  <c r="I81" i="1"/>
  <c r="I83" i="1"/>
  <c r="I85" i="1"/>
  <c r="I86" i="1"/>
  <c r="I89" i="1"/>
  <c r="I90" i="1"/>
  <c r="I91" i="1"/>
  <c r="I92" i="1"/>
  <c r="I93" i="1"/>
  <c r="I96" i="1"/>
  <c r="I97" i="1"/>
  <c r="I98" i="1"/>
  <c r="I100" i="1"/>
  <c r="I103" i="1"/>
  <c r="I105" i="1"/>
  <c r="I106" i="1"/>
  <c r="I108" i="1"/>
  <c r="I109" i="1"/>
  <c r="I110" i="1"/>
  <c r="I111" i="1"/>
  <c r="I113" i="1"/>
  <c r="I116" i="1"/>
  <c r="I117" i="1"/>
  <c r="I118" i="1"/>
  <c r="I119" i="1"/>
  <c r="I121" i="1"/>
  <c r="I122" i="1"/>
  <c r="I123" i="1"/>
  <c r="I124" i="1"/>
  <c r="I125" i="1"/>
  <c r="I126" i="1"/>
  <c r="I130" i="1"/>
  <c r="I131" i="1"/>
  <c r="I132" i="1"/>
  <c r="I133" i="1"/>
  <c r="I138" i="1"/>
  <c r="I139" i="1"/>
  <c r="I140" i="1"/>
  <c r="I141" i="1"/>
  <c r="I142" i="1"/>
  <c r="I143" i="1"/>
  <c r="I144" i="1"/>
  <c r="I145" i="1"/>
  <c r="I146" i="1"/>
  <c r="I148" i="1"/>
  <c r="I149" i="1"/>
  <c r="I151" i="1"/>
  <c r="I152" i="1"/>
  <c r="I154" i="1"/>
  <c r="I155" i="1"/>
  <c r="I156" i="1"/>
  <c r="I157" i="1"/>
  <c r="I158" i="1"/>
  <c r="I159" i="1"/>
  <c r="I160" i="1"/>
  <c r="I163" i="1"/>
  <c r="I165" i="1"/>
  <c r="I167" i="1"/>
  <c r="I168" i="1"/>
  <c r="I170" i="1"/>
  <c r="I171" i="1"/>
  <c r="I172" i="1"/>
  <c r="I173" i="1"/>
  <c r="I174" i="1"/>
  <c r="I175" i="1"/>
  <c r="I176" i="1"/>
  <c r="I177" i="1"/>
  <c r="I178" i="1"/>
  <c r="I181" i="1"/>
  <c r="I182" i="1"/>
  <c r="I183" i="1"/>
  <c r="I184" i="1"/>
  <c r="I185" i="1"/>
  <c r="I186" i="1"/>
  <c r="I187" i="1"/>
  <c r="I188" i="1"/>
  <c r="I189" i="1"/>
  <c r="I190" i="1"/>
  <c r="I192" i="1"/>
  <c r="I193" i="1"/>
  <c r="I194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I212" i="1"/>
  <c r="I213" i="1"/>
  <c r="I214" i="1"/>
  <c r="I215" i="1"/>
  <c r="I216" i="1"/>
  <c r="I217" i="1"/>
  <c r="I218" i="1"/>
  <c r="I219" i="1"/>
  <c r="I220" i="1"/>
  <c r="I224" i="1"/>
  <c r="I225" i="1"/>
  <c r="I226" i="1"/>
  <c r="I227" i="1"/>
  <c r="I228" i="1"/>
  <c r="I229" i="1"/>
  <c r="I231" i="1"/>
  <c r="I232" i="1"/>
  <c r="I236" i="1"/>
  <c r="I237" i="1"/>
  <c r="I238" i="1"/>
  <c r="I239" i="1"/>
  <c r="I240" i="1"/>
  <c r="I241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6" i="1"/>
  <c r="I267" i="1"/>
  <c r="I269" i="1"/>
  <c r="I270" i="1"/>
  <c r="I271" i="1"/>
  <c r="I272" i="1"/>
  <c r="I273" i="1"/>
  <c r="I274" i="1"/>
  <c r="I275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H5" i="1"/>
  <c r="H7" i="1"/>
  <c r="H8" i="1"/>
  <c r="H9" i="1"/>
  <c r="H10" i="1"/>
  <c r="H12" i="1"/>
  <c r="H13" i="1"/>
  <c r="H14" i="1"/>
  <c r="H16" i="1"/>
  <c r="H18" i="1"/>
  <c r="H20" i="1"/>
  <c r="H22" i="1"/>
  <c r="H23" i="1"/>
  <c r="H24" i="1"/>
  <c r="H28" i="1"/>
  <c r="H32" i="1"/>
  <c r="H33" i="1"/>
  <c r="H36" i="1"/>
  <c r="H37" i="1"/>
  <c r="H41" i="1"/>
  <c r="H48" i="1"/>
  <c r="H49" i="1"/>
  <c r="H53" i="1"/>
  <c r="H57" i="1"/>
  <c r="H58" i="1"/>
  <c r="H59" i="1"/>
  <c r="H60" i="1"/>
  <c r="H61" i="1"/>
  <c r="H62" i="1"/>
  <c r="H64" i="1"/>
  <c r="H65" i="1"/>
  <c r="H67" i="1"/>
  <c r="H68" i="1"/>
  <c r="H70" i="1"/>
  <c r="H73" i="1"/>
  <c r="H74" i="1"/>
  <c r="H78" i="1"/>
  <c r="H79" i="1"/>
  <c r="H80" i="1"/>
  <c r="H81" i="1"/>
  <c r="H83" i="1"/>
  <c r="H85" i="1"/>
  <c r="H86" i="1"/>
  <c r="H89" i="1"/>
  <c r="H90" i="1"/>
  <c r="H91" i="1"/>
  <c r="H92" i="1"/>
  <c r="H93" i="1"/>
  <c r="H96" i="1"/>
  <c r="H97" i="1"/>
  <c r="H98" i="1"/>
  <c r="H100" i="1"/>
  <c r="H103" i="1"/>
  <c r="H105" i="1"/>
  <c r="H106" i="1"/>
  <c r="H108" i="1"/>
  <c r="H109" i="1"/>
  <c r="H110" i="1"/>
  <c r="H111" i="1"/>
  <c r="H113" i="1"/>
  <c r="H116" i="1"/>
  <c r="H117" i="1"/>
  <c r="H118" i="1"/>
  <c r="H119" i="1"/>
  <c r="H121" i="1"/>
  <c r="H122" i="1"/>
  <c r="H123" i="1"/>
  <c r="H124" i="1"/>
  <c r="H125" i="1"/>
  <c r="H126" i="1"/>
  <c r="H130" i="1"/>
  <c r="H131" i="1"/>
  <c r="H132" i="1"/>
  <c r="H133" i="1"/>
  <c r="H138" i="1"/>
  <c r="H139" i="1"/>
  <c r="H140" i="1"/>
  <c r="H141" i="1"/>
  <c r="H142" i="1"/>
  <c r="H143" i="1"/>
  <c r="H144" i="1"/>
  <c r="H145" i="1"/>
  <c r="H146" i="1"/>
  <c r="H148" i="1"/>
  <c r="H149" i="1"/>
  <c r="H151" i="1"/>
  <c r="H152" i="1"/>
  <c r="H154" i="1"/>
  <c r="H155" i="1"/>
  <c r="H156" i="1"/>
  <c r="H157" i="1"/>
  <c r="H158" i="1"/>
  <c r="H159" i="1"/>
  <c r="H160" i="1"/>
  <c r="H163" i="1"/>
  <c r="H165" i="1"/>
  <c r="H167" i="1"/>
  <c r="H168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4" i="1"/>
  <c r="H196" i="1"/>
  <c r="H197" i="1"/>
  <c r="H199" i="1"/>
  <c r="H200" i="1"/>
  <c r="H201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6" i="1"/>
  <c r="H217" i="1"/>
  <c r="H218" i="1"/>
  <c r="H219" i="1"/>
  <c r="H220" i="1"/>
  <c r="H224" i="1"/>
  <c r="H225" i="1"/>
  <c r="H226" i="1"/>
  <c r="H227" i="1"/>
  <c r="H228" i="1"/>
  <c r="H229" i="1"/>
  <c r="H231" i="1"/>
  <c r="H232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6" i="1"/>
  <c r="H267" i="1"/>
  <c r="H269" i="1"/>
  <c r="H270" i="1"/>
  <c r="H271" i="1"/>
  <c r="H272" i="1"/>
  <c r="H273" i="1"/>
  <c r="H274" i="1"/>
  <c r="H275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G5" i="1"/>
  <c r="G7" i="1"/>
  <c r="G8" i="1"/>
  <c r="G9" i="1"/>
  <c r="G10" i="1"/>
  <c r="G12" i="1"/>
  <c r="G13" i="1"/>
  <c r="G14" i="1"/>
  <c r="G16" i="1"/>
  <c r="G18" i="1"/>
  <c r="G20" i="1"/>
  <c r="G22" i="1"/>
  <c r="G23" i="1"/>
  <c r="G24" i="1"/>
  <c r="G28" i="1"/>
  <c r="G32" i="1"/>
  <c r="G33" i="1"/>
  <c r="G36" i="1"/>
  <c r="G37" i="1"/>
  <c r="G41" i="1"/>
  <c r="G48" i="1"/>
  <c r="G49" i="1"/>
  <c r="G53" i="1"/>
  <c r="G57" i="1"/>
  <c r="G58" i="1"/>
  <c r="G59" i="1"/>
  <c r="G60" i="1"/>
  <c r="G61" i="1"/>
  <c r="G62" i="1"/>
  <c r="G64" i="1"/>
  <c r="G65" i="1"/>
  <c r="G67" i="1"/>
  <c r="G68" i="1"/>
  <c r="G70" i="1"/>
  <c r="G73" i="1"/>
  <c r="G74" i="1"/>
  <c r="G78" i="1"/>
  <c r="G79" i="1"/>
  <c r="G80" i="1"/>
  <c r="G81" i="1"/>
  <c r="G83" i="1"/>
  <c r="G85" i="1"/>
  <c r="G86" i="1"/>
  <c r="G89" i="1"/>
  <c r="G90" i="1"/>
  <c r="G91" i="1"/>
  <c r="G92" i="1"/>
  <c r="G93" i="1"/>
  <c r="G96" i="1"/>
  <c r="G97" i="1"/>
  <c r="G98" i="1"/>
  <c r="G100" i="1"/>
  <c r="G103" i="1"/>
  <c r="G105" i="1"/>
  <c r="G106" i="1"/>
  <c r="G108" i="1"/>
  <c r="G109" i="1"/>
  <c r="G110" i="1"/>
  <c r="G111" i="1"/>
  <c r="G113" i="1"/>
  <c r="G116" i="1"/>
  <c r="G117" i="1"/>
  <c r="G118" i="1"/>
  <c r="G119" i="1"/>
  <c r="G121" i="1"/>
  <c r="G122" i="1"/>
  <c r="G123" i="1"/>
  <c r="G124" i="1"/>
  <c r="G125" i="1"/>
  <c r="G126" i="1"/>
  <c r="G130" i="1"/>
  <c r="G131" i="1"/>
  <c r="G132" i="1"/>
  <c r="G133" i="1"/>
  <c r="G138" i="1"/>
  <c r="G139" i="1"/>
  <c r="G140" i="1"/>
  <c r="G141" i="1"/>
  <c r="G142" i="1"/>
  <c r="G143" i="1"/>
  <c r="G144" i="1"/>
  <c r="G145" i="1"/>
  <c r="G146" i="1"/>
  <c r="G148" i="1"/>
  <c r="G149" i="1"/>
  <c r="G151" i="1"/>
  <c r="G152" i="1"/>
  <c r="G154" i="1"/>
  <c r="G155" i="1"/>
  <c r="G156" i="1"/>
  <c r="G157" i="1"/>
  <c r="G158" i="1"/>
  <c r="G159" i="1"/>
  <c r="G160" i="1"/>
  <c r="G163" i="1"/>
  <c r="G165" i="1"/>
  <c r="G167" i="1"/>
  <c r="G168" i="1"/>
  <c r="G170" i="1"/>
  <c r="G171" i="1"/>
  <c r="G172" i="1"/>
  <c r="G173" i="1"/>
  <c r="G174" i="1"/>
  <c r="G175" i="1"/>
  <c r="G176" i="1"/>
  <c r="G177" i="1"/>
  <c r="G178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2" i="1"/>
  <c r="G213" i="1"/>
  <c r="G214" i="1"/>
  <c r="G215" i="1"/>
  <c r="G216" i="1"/>
  <c r="G217" i="1"/>
  <c r="G218" i="1"/>
  <c r="G219" i="1"/>
  <c r="G220" i="1"/>
  <c r="G224" i="1"/>
  <c r="G225" i="1"/>
  <c r="G226" i="1"/>
  <c r="G227" i="1"/>
  <c r="G228" i="1"/>
  <c r="G229" i="1"/>
  <c r="G231" i="1"/>
  <c r="G232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F5" i="1"/>
  <c r="F7" i="1"/>
  <c r="F8" i="1"/>
  <c r="F9" i="1"/>
  <c r="F10" i="1"/>
  <c r="F12" i="1"/>
  <c r="F13" i="1"/>
  <c r="F14" i="1"/>
  <c r="F16" i="1"/>
  <c r="F18" i="1"/>
  <c r="F20" i="1"/>
  <c r="F22" i="1"/>
  <c r="F23" i="1"/>
  <c r="F24" i="1"/>
  <c r="F28" i="1"/>
  <c r="F32" i="1"/>
  <c r="F33" i="1"/>
  <c r="F36" i="1"/>
  <c r="F37" i="1"/>
  <c r="F41" i="1"/>
  <c r="F48" i="1"/>
  <c r="F49" i="1"/>
  <c r="F53" i="1"/>
  <c r="F57" i="1"/>
  <c r="F58" i="1"/>
  <c r="F59" i="1"/>
  <c r="F60" i="1"/>
  <c r="F61" i="1"/>
  <c r="F62" i="1"/>
  <c r="F64" i="1"/>
  <c r="F65" i="1"/>
  <c r="F67" i="1"/>
  <c r="F68" i="1"/>
  <c r="F70" i="1"/>
  <c r="F73" i="1"/>
  <c r="F74" i="1"/>
  <c r="F78" i="1"/>
  <c r="F79" i="1"/>
  <c r="F80" i="1"/>
  <c r="F81" i="1"/>
  <c r="F83" i="1"/>
  <c r="F85" i="1"/>
  <c r="F86" i="1"/>
  <c r="F89" i="1"/>
  <c r="F90" i="1"/>
  <c r="F91" i="1"/>
  <c r="F92" i="1"/>
  <c r="F93" i="1"/>
  <c r="F96" i="1"/>
  <c r="F97" i="1"/>
  <c r="F98" i="1"/>
  <c r="F100" i="1"/>
  <c r="F103" i="1"/>
  <c r="F105" i="1"/>
  <c r="F106" i="1"/>
  <c r="F108" i="1"/>
  <c r="F109" i="1"/>
  <c r="F110" i="1"/>
  <c r="F111" i="1"/>
  <c r="F113" i="1"/>
  <c r="F116" i="1"/>
  <c r="F117" i="1"/>
  <c r="F118" i="1"/>
  <c r="F119" i="1"/>
  <c r="F121" i="1"/>
  <c r="F122" i="1"/>
  <c r="F123" i="1"/>
  <c r="F124" i="1"/>
  <c r="F125" i="1"/>
  <c r="F126" i="1"/>
  <c r="F130" i="1"/>
  <c r="F131" i="1"/>
  <c r="F132" i="1"/>
  <c r="F133" i="1"/>
  <c r="F138" i="1"/>
  <c r="F139" i="1"/>
  <c r="F140" i="1"/>
  <c r="F141" i="1"/>
  <c r="F142" i="1"/>
  <c r="F143" i="1"/>
  <c r="F144" i="1"/>
  <c r="F145" i="1"/>
  <c r="F146" i="1"/>
  <c r="F148" i="1"/>
  <c r="F149" i="1"/>
  <c r="F151" i="1"/>
  <c r="F152" i="1"/>
  <c r="F154" i="1"/>
  <c r="F155" i="1"/>
  <c r="F156" i="1"/>
  <c r="F157" i="1"/>
  <c r="F158" i="1"/>
  <c r="F159" i="1"/>
  <c r="F160" i="1"/>
  <c r="F163" i="1"/>
  <c r="F165" i="1"/>
  <c r="F167" i="1"/>
  <c r="F168" i="1"/>
  <c r="F170" i="1"/>
  <c r="F171" i="1"/>
  <c r="F172" i="1"/>
  <c r="F173" i="1"/>
  <c r="F174" i="1"/>
  <c r="F175" i="1"/>
  <c r="F176" i="1"/>
  <c r="F177" i="1"/>
  <c r="F178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6" i="1"/>
  <c r="F197" i="1"/>
  <c r="F199" i="1"/>
  <c r="F200" i="1"/>
  <c r="F201" i="1"/>
  <c r="F202" i="1"/>
  <c r="F203" i="1"/>
  <c r="F204" i="1"/>
  <c r="F205" i="1"/>
  <c r="F206" i="1"/>
  <c r="F207" i="1"/>
  <c r="F208" i="1"/>
  <c r="F209" i="1"/>
  <c r="F212" i="1"/>
  <c r="F213" i="1"/>
  <c r="F214" i="1"/>
  <c r="F215" i="1"/>
  <c r="F216" i="1"/>
  <c r="F217" i="1"/>
  <c r="F218" i="1"/>
  <c r="F219" i="1"/>
  <c r="F220" i="1"/>
  <c r="F224" i="1"/>
  <c r="F225" i="1"/>
  <c r="F226" i="1"/>
  <c r="F227" i="1"/>
  <c r="F228" i="1"/>
  <c r="F229" i="1"/>
  <c r="F231" i="1"/>
  <c r="F232" i="1"/>
  <c r="F236" i="1"/>
  <c r="F237" i="1"/>
  <c r="F238" i="1"/>
  <c r="F239" i="1"/>
  <c r="F240" i="1"/>
  <c r="F241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6" i="1"/>
  <c r="F267" i="1"/>
  <c r="F269" i="1"/>
  <c r="F270" i="1"/>
  <c r="F271" i="1"/>
  <c r="F272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E5" i="1"/>
  <c r="E7" i="1"/>
  <c r="E8" i="1"/>
  <c r="E9" i="1"/>
  <c r="E10" i="1"/>
  <c r="E12" i="1"/>
  <c r="E13" i="1"/>
  <c r="E14" i="1"/>
  <c r="E16" i="1"/>
  <c r="E18" i="1"/>
  <c r="E20" i="1"/>
  <c r="E22" i="1"/>
  <c r="E23" i="1"/>
  <c r="E24" i="1"/>
  <c r="E28" i="1"/>
  <c r="E32" i="1"/>
  <c r="E33" i="1"/>
  <c r="E36" i="1"/>
  <c r="E37" i="1"/>
  <c r="E41" i="1"/>
  <c r="E48" i="1"/>
  <c r="E49" i="1"/>
  <c r="E53" i="1"/>
  <c r="E57" i="1"/>
  <c r="E58" i="1"/>
  <c r="E59" i="1"/>
  <c r="E60" i="1"/>
  <c r="E61" i="1"/>
  <c r="E62" i="1"/>
  <c r="E64" i="1"/>
  <c r="E65" i="1"/>
  <c r="E67" i="1"/>
  <c r="E68" i="1"/>
  <c r="E70" i="1"/>
  <c r="E73" i="1"/>
  <c r="E74" i="1"/>
  <c r="E78" i="1"/>
  <c r="E79" i="1"/>
  <c r="E80" i="1"/>
  <c r="E81" i="1"/>
  <c r="E83" i="1"/>
  <c r="E85" i="1"/>
  <c r="E86" i="1"/>
  <c r="E89" i="1"/>
  <c r="E90" i="1"/>
  <c r="E91" i="1"/>
  <c r="E92" i="1"/>
  <c r="E93" i="1"/>
  <c r="E96" i="1"/>
  <c r="E97" i="1"/>
  <c r="E98" i="1"/>
  <c r="E100" i="1"/>
  <c r="E103" i="1"/>
  <c r="E105" i="1"/>
  <c r="E106" i="1"/>
  <c r="E108" i="1"/>
  <c r="E109" i="1"/>
  <c r="E110" i="1"/>
  <c r="E111" i="1"/>
  <c r="E113" i="1"/>
  <c r="E116" i="1"/>
  <c r="E117" i="1"/>
  <c r="E118" i="1"/>
  <c r="E119" i="1"/>
  <c r="E121" i="1"/>
  <c r="E122" i="1"/>
  <c r="E123" i="1"/>
  <c r="E124" i="1"/>
  <c r="E125" i="1"/>
  <c r="E126" i="1"/>
  <c r="E130" i="1"/>
  <c r="E131" i="1"/>
  <c r="E132" i="1"/>
  <c r="E133" i="1"/>
  <c r="E138" i="1"/>
  <c r="E139" i="1"/>
  <c r="E140" i="1"/>
  <c r="E141" i="1"/>
  <c r="E142" i="1"/>
  <c r="E143" i="1"/>
  <c r="E144" i="1"/>
  <c r="E145" i="1"/>
  <c r="E146" i="1"/>
  <c r="E148" i="1"/>
  <c r="E149" i="1"/>
  <c r="E151" i="1"/>
  <c r="E152" i="1"/>
  <c r="E154" i="1"/>
  <c r="E155" i="1"/>
  <c r="E156" i="1"/>
  <c r="E157" i="1"/>
  <c r="E158" i="1"/>
  <c r="E159" i="1"/>
  <c r="E160" i="1"/>
  <c r="E163" i="1"/>
  <c r="E165" i="1"/>
  <c r="E167" i="1"/>
  <c r="E168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2" i="1"/>
  <c r="E193" i="1"/>
  <c r="E194" i="1"/>
  <c r="E196" i="1"/>
  <c r="E197" i="1"/>
  <c r="E199" i="1"/>
  <c r="E200" i="1"/>
  <c r="E201" i="1"/>
  <c r="E202" i="1"/>
  <c r="E203" i="1"/>
  <c r="E204" i="1"/>
  <c r="E205" i="1"/>
  <c r="E206" i="1"/>
  <c r="E207" i="1"/>
  <c r="E208" i="1"/>
  <c r="E209" i="1"/>
  <c r="E212" i="1"/>
  <c r="E213" i="1"/>
  <c r="E214" i="1"/>
  <c r="E215" i="1"/>
  <c r="E216" i="1"/>
  <c r="E217" i="1"/>
  <c r="E218" i="1"/>
  <c r="E219" i="1"/>
  <c r="E220" i="1"/>
  <c r="E224" i="1"/>
  <c r="E225" i="1"/>
  <c r="E226" i="1"/>
  <c r="E227" i="1"/>
  <c r="E228" i="1"/>
  <c r="E229" i="1"/>
  <c r="E231" i="1"/>
  <c r="E232" i="1"/>
  <c r="E236" i="1"/>
  <c r="E237" i="1"/>
  <c r="E238" i="1"/>
  <c r="E239" i="1"/>
  <c r="E240" i="1"/>
  <c r="E241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6" i="1"/>
  <c r="E267" i="1"/>
  <c r="E269" i="1"/>
  <c r="E270" i="1"/>
  <c r="E271" i="1"/>
  <c r="E272" i="1"/>
  <c r="E273" i="1"/>
  <c r="E274" i="1"/>
  <c r="E275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D5" i="1"/>
  <c r="D7" i="1"/>
  <c r="D8" i="1"/>
  <c r="D9" i="1"/>
  <c r="D10" i="1"/>
  <c r="D12" i="1"/>
  <c r="D13" i="1"/>
  <c r="D14" i="1"/>
  <c r="D16" i="1"/>
  <c r="D18" i="1"/>
  <c r="D20" i="1"/>
  <c r="D22" i="1"/>
  <c r="D23" i="1"/>
  <c r="D24" i="1"/>
  <c r="D28" i="1"/>
  <c r="D32" i="1"/>
  <c r="D33" i="1"/>
  <c r="D36" i="1"/>
  <c r="D37" i="1"/>
  <c r="D41" i="1"/>
  <c r="D48" i="1"/>
  <c r="D49" i="1"/>
  <c r="D53" i="1"/>
  <c r="D57" i="1"/>
  <c r="D58" i="1"/>
  <c r="D59" i="1"/>
  <c r="D60" i="1"/>
  <c r="D61" i="1"/>
  <c r="D62" i="1"/>
  <c r="D64" i="1"/>
  <c r="D65" i="1"/>
  <c r="D67" i="1"/>
  <c r="D68" i="1"/>
  <c r="D70" i="1"/>
  <c r="D73" i="1"/>
  <c r="D74" i="1"/>
  <c r="D78" i="1"/>
  <c r="D79" i="1"/>
  <c r="D80" i="1"/>
  <c r="D81" i="1"/>
  <c r="D83" i="1"/>
  <c r="D85" i="1"/>
  <c r="D86" i="1"/>
  <c r="D89" i="1"/>
  <c r="D90" i="1"/>
  <c r="D91" i="1"/>
  <c r="D92" i="1"/>
  <c r="D93" i="1"/>
  <c r="D96" i="1"/>
  <c r="D97" i="1"/>
  <c r="D98" i="1"/>
  <c r="D100" i="1"/>
  <c r="D103" i="1"/>
  <c r="D105" i="1"/>
  <c r="D106" i="1"/>
  <c r="D108" i="1"/>
  <c r="D109" i="1"/>
  <c r="D110" i="1"/>
  <c r="D111" i="1"/>
  <c r="D113" i="1"/>
  <c r="D116" i="1"/>
  <c r="D117" i="1"/>
  <c r="D118" i="1"/>
  <c r="D119" i="1"/>
  <c r="D121" i="1"/>
  <c r="D122" i="1"/>
  <c r="D123" i="1"/>
  <c r="D124" i="1"/>
  <c r="D125" i="1"/>
  <c r="D126" i="1"/>
  <c r="D130" i="1"/>
  <c r="D131" i="1"/>
  <c r="D132" i="1"/>
  <c r="D133" i="1"/>
  <c r="D138" i="1"/>
  <c r="D139" i="1"/>
  <c r="D140" i="1"/>
  <c r="D141" i="1"/>
  <c r="D142" i="1"/>
  <c r="D143" i="1"/>
  <c r="D144" i="1"/>
  <c r="D145" i="1"/>
  <c r="D146" i="1"/>
  <c r="D148" i="1"/>
  <c r="D149" i="1"/>
  <c r="D151" i="1"/>
  <c r="D152" i="1"/>
  <c r="D154" i="1"/>
  <c r="D155" i="1"/>
  <c r="D156" i="1"/>
  <c r="D157" i="1"/>
  <c r="D158" i="1"/>
  <c r="D159" i="1"/>
  <c r="D160" i="1"/>
  <c r="D163" i="1"/>
  <c r="D165" i="1"/>
  <c r="D167" i="1"/>
  <c r="D168" i="1"/>
  <c r="D170" i="1"/>
  <c r="D171" i="1"/>
  <c r="D172" i="1"/>
  <c r="D173" i="1"/>
  <c r="D174" i="1"/>
  <c r="D175" i="1"/>
  <c r="D176" i="1"/>
  <c r="D177" i="1"/>
  <c r="D178" i="1"/>
  <c r="D181" i="1"/>
  <c r="D182" i="1"/>
  <c r="D183" i="1"/>
  <c r="D184" i="1"/>
  <c r="D185" i="1"/>
  <c r="D186" i="1"/>
  <c r="D187" i="1"/>
  <c r="D188" i="1"/>
  <c r="D189" i="1"/>
  <c r="D190" i="1"/>
  <c r="D192" i="1"/>
  <c r="D193" i="1"/>
  <c r="D194" i="1"/>
  <c r="D196" i="1"/>
  <c r="D197" i="1"/>
  <c r="D199" i="1"/>
  <c r="D200" i="1"/>
  <c r="D201" i="1"/>
  <c r="D202" i="1"/>
  <c r="D203" i="1"/>
  <c r="D204" i="1"/>
  <c r="D205" i="1"/>
  <c r="D206" i="1"/>
  <c r="D207" i="1"/>
  <c r="D208" i="1"/>
  <c r="D209" i="1"/>
  <c r="D212" i="1"/>
  <c r="D213" i="1"/>
  <c r="D214" i="1"/>
  <c r="D215" i="1"/>
  <c r="D216" i="1"/>
  <c r="D217" i="1"/>
  <c r="D218" i="1"/>
  <c r="D219" i="1"/>
  <c r="D220" i="1"/>
  <c r="D224" i="1"/>
  <c r="D225" i="1"/>
  <c r="D226" i="1"/>
  <c r="D227" i="1"/>
  <c r="D228" i="1"/>
  <c r="D229" i="1"/>
  <c r="D231" i="1"/>
  <c r="D232" i="1"/>
  <c r="D236" i="1"/>
  <c r="D237" i="1"/>
  <c r="D238" i="1"/>
  <c r="D239" i="1"/>
  <c r="D240" i="1"/>
  <c r="D241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9" i="1"/>
  <c r="D270" i="1"/>
  <c r="D271" i="1"/>
  <c r="D272" i="1"/>
  <c r="D273" i="1"/>
  <c r="D274" i="1"/>
  <c r="D275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L26" i="2" l="1"/>
  <c r="L206" i="2"/>
  <c r="M270" i="2"/>
  <c r="L331" i="2"/>
  <c r="L327" i="2"/>
  <c r="L323" i="2"/>
  <c r="L319" i="2"/>
  <c r="L315" i="2"/>
  <c r="L311" i="2"/>
  <c r="L307" i="2"/>
  <c r="L303" i="2"/>
  <c r="L299" i="2"/>
  <c r="L295" i="2"/>
  <c r="L291" i="2"/>
  <c r="L287" i="2"/>
  <c r="L283" i="2"/>
  <c r="L279" i="2"/>
  <c r="L275" i="2"/>
  <c r="L271" i="2"/>
  <c r="L267" i="2"/>
  <c r="L263" i="2"/>
  <c r="L259" i="2"/>
  <c r="L255" i="2"/>
  <c r="L251" i="2"/>
  <c r="L247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9" i="2"/>
  <c r="L175" i="2"/>
  <c r="L171" i="2"/>
  <c r="L167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7" i="2"/>
  <c r="L29" i="2"/>
  <c r="L21" i="2"/>
  <c r="M326" i="2"/>
  <c r="M318" i="2"/>
  <c r="M310" i="2"/>
  <c r="M302" i="2"/>
  <c r="M294" i="2"/>
  <c r="M286" i="2"/>
  <c r="M278" i="2"/>
  <c r="M17" i="2"/>
  <c r="M19" i="2"/>
  <c r="M24" i="2"/>
  <c r="M28" i="2"/>
  <c r="M32" i="2"/>
  <c r="M36" i="2"/>
  <c r="M40" i="2"/>
  <c r="M44" i="2"/>
  <c r="M48" i="2"/>
  <c r="M52" i="2"/>
  <c r="M56" i="2"/>
  <c r="M60" i="2"/>
  <c r="M64" i="2"/>
  <c r="M68" i="2"/>
  <c r="M72" i="2"/>
  <c r="M76" i="2"/>
  <c r="M80" i="2"/>
  <c r="M84" i="2"/>
  <c r="M88" i="2"/>
  <c r="M92" i="2"/>
  <c r="M96" i="2"/>
  <c r="M100" i="2"/>
  <c r="M104" i="2"/>
  <c r="M108" i="2"/>
  <c r="M112" i="2"/>
  <c r="M116" i="2"/>
  <c r="M120" i="2"/>
  <c r="M124" i="2"/>
  <c r="M128" i="2"/>
  <c r="M132" i="2"/>
  <c r="M136" i="2"/>
  <c r="M140" i="2"/>
  <c r="M144" i="2"/>
  <c r="M148" i="2"/>
  <c r="M152" i="2"/>
  <c r="M156" i="2"/>
  <c r="M160" i="2"/>
  <c r="M164" i="2"/>
  <c r="M168" i="2"/>
  <c r="M172" i="2"/>
  <c r="M176" i="2"/>
  <c r="M180" i="2"/>
  <c r="M184" i="2"/>
  <c r="M188" i="2"/>
  <c r="M192" i="2"/>
  <c r="M196" i="2"/>
  <c r="M200" i="2"/>
  <c r="M204" i="2"/>
  <c r="M208" i="2"/>
  <c r="M212" i="2"/>
  <c r="M216" i="2"/>
  <c r="M220" i="2"/>
  <c r="M224" i="2"/>
  <c r="M228" i="2"/>
  <c r="M232" i="2"/>
  <c r="M236" i="2"/>
  <c r="M240" i="2"/>
  <c r="M244" i="2"/>
  <c r="M248" i="2"/>
  <c r="M252" i="2"/>
  <c r="M256" i="2"/>
  <c r="M260" i="2"/>
  <c r="M264" i="2"/>
  <c r="M268" i="2"/>
  <c r="M272" i="2"/>
  <c r="M276" i="2"/>
  <c r="M280" i="2"/>
  <c r="M284" i="2"/>
  <c r="M288" i="2"/>
  <c r="M292" i="2"/>
  <c r="M296" i="2"/>
  <c r="M300" i="2"/>
  <c r="M304" i="2"/>
  <c r="M308" i="2"/>
  <c r="M312" i="2"/>
  <c r="M316" i="2"/>
  <c r="M320" i="2"/>
  <c r="M324" i="2"/>
  <c r="M328" i="2"/>
  <c r="M20" i="2"/>
  <c r="M25" i="2"/>
  <c r="M29" i="2"/>
  <c r="M33" i="2"/>
  <c r="M37" i="2"/>
  <c r="M41" i="2"/>
  <c r="M45" i="2"/>
  <c r="M49" i="2"/>
  <c r="M53" i="2"/>
  <c r="M57" i="2"/>
  <c r="M61" i="2"/>
  <c r="M65" i="2"/>
  <c r="M69" i="2"/>
  <c r="M73" i="2"/>
  <c r="M77" i="2"/>
  <c r="M81" i="2"/>
  <c r="M85" i="2"/>
  <c r="M89" i="2"/>
  <c r="M93" i="2"/>
  <c r="M97" i="2"/>
  <c r="M101" i="2"/>
  <c r="M105" i="2"/>
  <c r="M109" i="2"/>
  <c r="M113" i="2"/>
  <c r="M117" i="2"/>
  <c r="M121" i="2"/>
  <c r="M125" i="2"/>
  <c r="M129" i="2"/>
  <c r="M133" i="2"/>
  <c r="M137" i="2"/>
  <c r="M141" i="2"/>
  <c r="M145" i="2"/>
  <c r="M149" i="2"/>
  <c r="M153" i="2"/>
  <c r="M157" i="2"/>
  <c r="M161" i="2"/>
  <c r="M165" i="2"/>
  <c r="M169" i="2"/>
  <c r="M173" i="2"/>
  <c r="M177" i="2"/>
  <c r="M181" i="2"/>
  <c r="M185" i="2"/>
  <c r="M189" i="2"/>
  <c r="M193" i="2"/>
  <c r="M197" i="2"/>
  <c r="M201" i="2"/>
  <c r="M205" i="2"/>
  <c r="M209" i="2"/>
  <c r="M213" i="2"/>
  <c r="M217" i="2"/>
  <c r="M221" i="2"/>
  <c r="M225" i="2"/>
  <c r="M229" i="2"/>
  <c r="M233" i="2"/>
  <c r="M237" i="2"/>
  <c r="M241" i="2"/>
  <c r="M245" i="2"/>
  <c r="M249" i="2"/>
  <c r="M253" i="2"/>
  <c r="M257" i="2"/>
  <c r="M261" i="2"/>
  <c r="M265" i="2"/>
  <c r="M269" i="2"/>
  <c r="M273" i="2"/>
  <c r="M277" i="2"/>
  <c r="M281" i="2"/>
  <c r="M285" i="2"/>
  <c r="M289" i="2"/>
  <c r="M293" i="2"/>
  <c r="M297" i="2"/>
  <c r="M301" i="2"/>
  <c r="M305" i="2"/>
  <c r="M309" i="2"/>
  <c r="M313" i="2"/>
  <c r="M317" i="2"/>
  <c r="M321" i="2"/>
  <c r="M325" i="2"/>
  <c r="M329" i="2"/>
  <c r="M23" i="2"/>
  <c r="M21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18" i="2"/>
  <c r="M22" i="2"/>
  <c r="M27" i="2"/>
  <c r="M31" i="2"/>
  <c r="M35" i="2"/>
  <c r="M39" i="2"/>
  <c r="M43" i="2"/>
  <c r="M47" i="2"/>
  <c r="M51" i="2"/>
  <c r="M55" i="2"/>
  <c r="M59" i="2"/>
  <c r="M63" i="2"/>
  <c r="M67" i="2"/>
  <c r="M71" i="2"/>
  <c r="M75" i="2"/>
  <c r="M79" i="2"/>
  <c r="M83" i="2"/>
  <c r="M87" i="2"/>
  <c r="M91" i="2"/>
  <c r="M95" i="2"/>
  <c r="M99" i="2"/>
  <c r="M103" i="2"/>
  <c r="M107" i="2"/>
  <c r="M111" i="2"/>
  <c r="M115" i="2"/>
  <c r="M119" i="2"/>
  <c r="M123" i="2"/>
  <c r="M127" i="2"/>
  <c r="M131" i="2"/>
  <c r="M135" i="2"/>
  <c r="M139" i="2"/>
  <c r="M143" i="2"/>
  <c r="M147" i="2"/>
  <c r="M151" i="2"/>
  <c r="M155" i="2"/>
  <c r="M159" i="2"/>
  <c r="M163" i="2"/>
  <c r="M167" i="2"/>
  <c r="M171" i="2"/>
  <c r="M175" i="2"/>
  <c r="M179" i="2"/>
  <c r="M183" i="2"/>
  <c r="M187" i="2"/>
  <c r="M191" i="2"/>
  <c r="M195" i="2"/>
  <c r="M199" i="2"/>
  <c r="M203" i="2"/>
  <c r="M207" i="2"/>
  <c r="M211" i="2"/>
  <c r="M215" i="2"/>
  <c r="M219" i="2"/>
  <c r="M223" i="2"/>
  <c r="M227" i="2"/>
  <c r="M231" i="2"/>
  <c r="M235" i="2"/>
  <c r="M239" i="2"/>
  <c r="M243" i="2"/>
  <c r="M247" i="2"/>
  <c r="M251" i="2"/>
  <c r="M255" i="2"/>
  <c r="M259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8" i="2" s="1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4" i="2"/>
  <c r="M331" i="2"/>
  <c r="M323" i="2"/>
  <c r="M315" i="2"/>
  <c r="M307" i="2"/>
  <c r="M299" i="2"/>
  <c r="M291" i="2"/>
  <c r="M283" i="2"/>
  <c r="M275" i="2"/>
  <c r="M267" i="2"/>
  <c r="L17" i="2"/>
  <c r="L18" i="2"/>
  <c r="L19" i="2"/>
  <c r="L23" i="2"/>
  <c r="L27" i="2"/>
  <c r="L31" i="2"/>
  <c r="L35" i="2"/>
  <c r="L39" i="2"/>
  <c r="L20" i="2"/>
  <c r="L24" i="2"/>
  <c r="L28" i="2"/>
  <c r="L32" i="2"/>
  <c r="L36" i="2"/>
  <c r="L40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3" i="2"/>
  <c r="L25" i="2"/>
  <c r="M330" i="2"/>
  <c r="M322" i="2"/>
  <c r="M314" i="2"/>
  <c r="M306" i="2"/>
  <c r="M298" i="2"/>
  <c r="M290" i="2"/>
  <c r="M282" i="2"/>
  <c r="M274" i="2"/>
  <c r="M266" i="2"/>
  <c r="L328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4" i="2"/>
  <c r="L260" i="2"/>
  <c r="L256" i="2"/>
  <c r="L252" i="2"/>
  <c r="L248" i="2"/>
  <c r="L244" i="2"/>
  <c r="L240" i="2"/>
  <c r="L236" i="2"/>
  <c r="L232" i="2"/>
  <c r="L228" i="2"/>
  <c r="L224" i="2"/>
  <c r="L220" i="2"/>
  <c r="L216" i="2"/>
  <c r="L212" i="2"/>
  <c r="L208" i="2"/>
  <c r="L204" i="2"/>
  <c r="L200" i="2"/>
  <c r="L196" i="2"/>
  <c r="L6" i="2" s="1"/>
  <c r="L192" i="2"/>
  <c r="L188" i="2"/>
  <c r="L184" i="2"/>
  <c r="L180" i="2"/>
  <c r="L176" i="2"/>
  <c r="L172" i="2"/>
  <c r="L168" i="2"/>
  <c r="L164" i="2"/>
  <c r="L160" i="2"/>
  <c r="L156" i="2"/>
  <c r="L152" i="2"/>
  <c r="L148" i="2"/>
  <c r="L144" i="2"/>
  <c r="L140" i="2"/>
  <c r="L136" i="2"/>
  <c r="L132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60" i="2"/>
  <c r="L56" i="2"/>
  <c r="L52" i="2"/>
  <c r="L48" i="2"/>
  <c r="L44" i="2"/>
  <c r="L38" i="2"/>
  <c r="L30" i="2"/>
  <c r="L22" i="2"/>
  <c r="M327" i="2"/>
  <c r="M319" i="2"/>
  <c r="M311" i="2"/>
  <c r="M303" i="2"/>
  <c r="M295" i="2"/>
  <c r="M287" i="2"/>
  <c r="M279" i="2"/>
  <c r="M271" i="2"/>
  <c r="M263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275" i="2"/>
  <c r="I279" i="2"/>
  <c r="I283" i="2"/>
  <c r="I287" i="2"/>
  <c r="I291" i="2"/>
  <c r="I295" i="2"/>
  <c r="I299" i="2"/>
  <c r="I303" i="2"/>
  <c r="I307" i="2"/>
  <c r="I311" i="2"/>
  <c r="I315" i="2"/>
  <c r="I319" i="2"/>
  <c r="I323" i="2"/>
  <c r="I327" i="2"/>
  <c r="I331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  <c r="I172" i="2"/>
  <c r="I176" i="2"/>
  <c r="I180" i="2"/>
  <c r="I184" i="2"/>
  <c r="I188" i="2"/>
  <c r="I192" i="2"/>
  <c r="I196" i="2"/>
  <c r="I6" i="2" s="1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60" i="2"/>
  <c r="I264" i="2"/>
  <c r="I268" i="2"/>
  <c r="I272" i="2"/>
  <c r="I276" i="2"/>
  <c r="I280" i="2"/>
  <c r="I284" i="2"/>
  <c r="I288" i="2"/>
  <c r="I292" i="2"/>
  <c r="I296" i="2"/>
  <c r="I300" i="2"/>
  <c r="I304" i="2"/>
  <c r="I308" i="2"/>
  <c r="I312" i="2"/>
  <c r="I316" i="2"/>
  <c r="I320" i="2"/>
  <c r="I324" i="2"/>
  <c r="I328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133" i="2"/>
  <c r="I137" i="2"/>
  <c r="I141" i="2"/>
  <c r="I145" i="2"/>
  <c r="I149" i="2"/>
  <c r="I153" i="2"/>
  <c r="I157" i="2"/>
  <c r="I161" i="2"/>
  <c r="I165" i="2"/>
  <c r="I169" i="2"/>
  <c r="I173" i="2"/>
  <c r="I177" i="2"/>
  <c r="I181" i="2"/>
  <c r="I185" i="2"/>
  <c r="I189" i="2"/>
  <c r="I193" i="2"/>
  <c r="I197" i="2"/>
  <c r="I201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326" i="2"/>
  <c r="I318" i="2"/>
  <c r="I3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J20" i="2"/>
  <c r="J24" i="2"/>
  <c r="J28" i="2"/>
  <c r="J32" i="2"/>
  <c r="J36" i="2"/>
  <c r="J40" i="2"/>
  <c r="J21" i="2"/>
  <c r="J25" i="2"/>
  <c r="J29" i="2"/>
  <c r="J33" i="2"/>
  <c r="J37" i="2"/>
  <c r="J41" i="2"/>
  <c r="J18" i="2"/>
  <c r="J26" i="2"/>
  <c r="J34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0" i="2"/>
  <c r="J27" i="2"/>
  <c r="J38" i="2"/>
  <c r="J45" i="2"/>
  <c r="J51" i="2"/>
  <c r="J56" i="2"/>
  <c r="J61" i="2"/>
  <c r="J67" i="2"/>
  <c r="J72" i="2"/>
  <c r="J77" i="2"/>
  <c r="J83" i="2"/>
  <c r="J88" i="2"/>
  <c r="J93" i="2"/>
  <c r="J99" i="2"/>
  <c r="J104" i="2"/>
  <c r="J109" i="2"/>
  <c r="J115" i="2"/>
  <c r="J120" i="2"/>
  <c r="J125" i="2"/>
  <c r="J131" i="2"/>
  <c r="J136" i="2"/>
  <c r="J141" i="2"/>
  <c r="J147" i="2"/>
  <c r="J152" i="2"/>
  <c r="J157" i="2"/>
  <c r="J163" i="2"/>
  <c r="J168" i="2"/>
  <c r="J173" i="2"/>
  <c r="J179" i="2"/>
  <c r="J184" i="2"/>
  <c r="J189" i="2"/>
  <c r="J195" i="2"/>
  <c r="J200" i="2"/>
  <c r="J205" i="2"/>
  <c r="J211" i="2"/>
  <c r="J215" i="2"/>
  <c r="J219" i="2"/>
  <c r="J223" i="2"/>
  <c r="J227" i="2"/>
  <c r="J231" i="2"/>
  <c r="J235" i="2"/>
  <c r="J239" i="2"/>
  <c r="J243" i="2"/>
  <c r="J247" i="2"/>
  <c r="J19" i="2"/>
  <c r="J30" i="2"/>
  <c r="J39" i="2"/>
  <c r="J47" i="2"/>
  <c r="J52" i="2"/>
  <c r="J57" i="2"/>
  <c r="J63" i="2"/>
  <c r="J68" i="2"/>
  <c r="J73" i="2"/>
  <c r="J79" i="2"/>
  <c r="J84" i="2"/>
  <c r="J89" i="2"/>
  <c r="J95" i="2"/>
  <c r="J100" i="2"/>
  <c r="J105" i="2"/>
  <c r="J111" i="2"/>
  <c r="J116" i="2"/>
  <c r="J121" i="2"/>
  <c r="J127" i="2"/>
  <c r="J132" i="2"/>
  <c r="J137" i="2"/>
  <c r="J143" i="2"/>
  <c r="J148" i="2"/>
  <c r="J153" i="2"/>
  <c r="J159" i="2"/>
  <c r="J164" i="2"/>
  <c r="J169" i="2"/>
  <c r="J175" i="2"/>
  <c r="J180" i="2"/>
  <c r="J185" i="2"/>
  <c r="J191" i="2"/>
  <c r="J196" i="2"/>
  <c r="J201" i="2"/>
  <c r="J207" i="2"/>
  <c r="J212" i="2"/>
  <c r="J216" i="2"/>
  <c r="J220" i="2"/>
  <c r="J224" i="2"/>
  <c r="J228" i="2"/>
  <c r="J232" i="2"/>
  <c r="J236" i="2"/>
  <c r="J240" i="2"/>
  <c r="J244" i="2"/>
  <c r="J248" i="2"/>
  <c r="J252" i="2"/>
  <c r="J256" i="2"/>
  <c r="J260" i="2"/>
  <c r="J264" i="2"/>
  <c r="J268" i="2"/>
  <c r="J272" i="2"/>
  <c r="J276" i="2"/>
  <c r="J280" i="2"/>
  <c r="J284" i="2"/>
  <c r="J288" i="2"/>
  <c r="J292" i="2"/>
  <c r="J296" i="2"/>
  <c r="J22" i="2"/>
  <c r="J31" i="2"/>
  <c r="J43" i="2"/>
  <c r="J48" i="2"/>
  <c r="J53" i="2"/>
  <c r="J59" i="2"/>
  <c r="J64" i="2"/>
  <c r="J69" i="2"/>
  <c r="J75" i="2"/>
  <c r="J80" i="2"/>
  <c r="J85" i="2"/>
  <c r="J91" i="2"/>
  <c r="J96" i="2"/>
  <c r="J101" i="2"/>
  <c r="J107" i="2"/>
  <c r="J112" i="2"/>
  <c r="J117" i="2"/>
  <c r="J123" i="2"/>
  <c r="J128" i="2"/>
  <c r="J133" i="2"/>
  <c r="J139" i="2"/>
  <c r="J144" i="2"/>
  <c r="J149" i="2"/>
  <c r="J155" i="2"/>
  <c r="J160" i="2"/>
  <c r="J165" i="2"/>
  <c r="J171" i="2"/>
  <c r="J176" i="2"/>
  <c r="J181" i="2"/>
  <c r="J187" i="2"/>
  <c r="J192" i="2"/>
  <c r="J197" i="2"/>
  <c r="J203" i="2"/>
  <c r="J208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85" i="2"/>
  <c r="J289" i="2"/>
  <c r="J293" i="2"/>
  <c r="J297" i="2"/>
  <c r="J44" i="2"/>
  <c r="J65" i="2"/>
  <c r="J87" i="2"/>
  <c r="J108" i="2"/>
  <c r="J129" i="2"/>
  <c r="J151" i="2"/>
  <c r="J172" i="2"/>
  <c r="J193" i="2"/>
  <c r="J214" i="2"/>
  <c r="J230" i="2"/>
  <c r="J246" i="2"/>
  <c r="J255" i="2"/>
  <c r="J263" i="2"/>
  <c r="J271" i="2"/>
  <c r="J279" i="2"/>
  <c r="J287" i="2"/>
  <c r="J295" i="2"/>
  <c r="J301" i="2"/>
  <c r="J305" i="2"/>
  <c r="J309" i="2"/>
  <c r="J313" i="2"/>
  <c r="J317" i="2"/>
  <c r="J321" i="2"/>
  <c r="J325" i="2"/>
  <c r="J329" i="2"/>
  <c r="J49" i="2"/>
  <c r="J71" i="2"/>
  <c r="J92" i="2"/>
  <c r="J113" i="2"/>
  <c r="J135" i="2"/>
  <c r="J156" i="2"/>
  <c r="J177" i="2"/>
  <c r="J199" i="2"/>
  <c r="J218" i="2"/>
  <c r="J234" i="2"/>
  <c r="J250" i="2"/>
  <c r="J258" i="2"/>
  <c r="J266" i="2"/>
  <c r="J274" i="2"/>
  <c r="J282" i="2"/>
  <c r="J290" i="2"/>
  <c r="J298" i="2"/>
  <c r="J302" i="2"/>
  <c r="J306" i="2"/>
  <c r="J310" i="2"/>
  <c r="J314" i="2"/>
  <c r="J318" i="2"/>
  <c r="J322" i="2"/>
  <c r="J326" i="2"/>
  <c r="J330" i="2"/>
  <c r="J23" i="2"/>
  <c r="J55" i="2"/>
  <c r="J76" i="2"/>
  <c r="J97" i="2"/>
  <c r="J119" i="2"/>
  <c r="J140" i="2"/>
  <c r="J161" i="2"/>
  <c r="J183" i="2"/>
  <c r="J204" i="2"/>
  <c r="J222" i="2"/>
  <c r="J238" i="2"/>
  <c r="J251" i="2"/>
  <c r="J259" i="2"/>
  <c r="J267" i="2"/>
  <c r="J275" i="2"/>
  <c r="J283" i="2"/>
  <c r="J291" i="2"/>
  <c r="J299" i="2"/>
  <c r="J303" i="2"/>
  <c r="J307" i="2"/>
  <c r="J311" i="2"/>
  <c r="J315" i="2"/>
  <c r="J319" i="2"/>
  <c r="J323" i="2"/>
  <c r="J327" i="2"/>
  <c r="J331" i="2"/>
  <c r="J35" i="2"/>
  <c r="J60" i="2"/>
  <c r="J81" i="2"/>
  <c r="J103" i="2"/>
  <c r="J124" i="2"/>
  <c r="J145" i="2"/>
  <c r="J167" i="2"/>
  <c r="J188" i="2"/>
  <c r="J209" i="2"/>
  <c r="J226" i="2"/>
  <c r="J242" i="2"/>
  <c r="J254" i="2"/>
  <c r="J262" i="2"/>
  <c r="J270" i="2"/>
  <c r="J278" i="2"/>
  <c r="J286" i="2"/>
  <c r="J294" i="2"/>
  <c r="J300" i="2"/>
  <c r="J304" i="2"/>
  <c r="J308" i="2"/>
  <c r="J312" i="2"/>
  <c r="J316" i="2"/>
  <c r="J320" i="2"/>
  <c r="J324" i="2"/>
  <c r="J328" i="2"/>
  <c r="J17" i="2"/>
  <c r="I325" i="2"/>
  <c r="I317" i="2"/>
  <c r="I309" i="2"/>
  <c r="I301" i="2"/>
  <c r="I293" i="2"/>
  <c r="I285" i="2"/>
  <c r="I277" i="2"/>
  <c r="I269" i="2"/>
  <c r="I261" i="2"/>
  <c r="I253" i="2"/>
  <c r="I245" i="2"/>
  <c r="I237" i="2"/>
  <c r="I229" i="2"/>
  <c r="I221" i="2"/>
  <c r="I213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9" i="2" s="1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8" i="2" s="1"/>
  <c r="K282" i="2"/>
  <c r="K286" i="2"/>
  <c r="K290" i="2"/>
  <c r="K294" i="2"/>
  <c r="K298" i="2"/>
  <c r="K302" i="2"/>
  <c r="K306" i="2"/>
  <c r="K310" i="2"/>
  <c r="K314" i="2"/>
  <c r="K318" i="2"/>
  <c r="K322" i="2"/>
  <c r="K326" i="2"/>
  <c r="K330" i="2"/>
  <c r="K19" i="2"/>
  <c r="K23" i="2"/>
  <c r="K27" i="2"/>
  <c r="K31" i="2"/>
  <c r="K35" i="2"/>
  <c r="K7" i="2" s="1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227" i="2"/>
  <c r="K231" i="2"/>
  <c r="K235" i="2"/>
  <c r="K239" i="2"/>
  <c r="K243" i="2"/>
  <c r="K247" i="2"/>
  <c r="K251" i="2"/>
  <c r="K255" i="2"/>
  <c r="K259" i="2"/>
  <c r="K263" i="2"/>
  <c r="K267" i="2"/>
  <c r="K271" i="2"/>
  <c r="K275" i="2"/>
  <c r="K279" i="2"/>
  <c r="K283" i="2"/>
  <c r="K287" i="2"/>
  <c r="K291" i="2"/>
  <c r="K295" i="2"/>
  <c r="K299" i="2"/>
  <c r="K303" i="2"/>
  <c r="K307" i="2"/>
  <c r="K311" i="2"/>
  <c r="K315" i="2"/>
  <c r="K319" i="2"/>
  <c r="K323" i="2"/>
  <c r="K327" i="2"/>
  <c r="K331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88" i="2"/>
  <c r="K196" i="2"/>
  <c r="K204" i="2"/>
  <c r="K212" i="2"/>
  <c r="K220" i="2"/>
  <c r="K228" i="2"/>
  <c r="K236" i="2"/>
  <c r="K244" i="2"/>
  <c r="K252" i="2"/>
  <c r="K260" i="2"/>
  <c r="K268" i="2"/>
  <c r="K276" i="2"/>
  <c r="K284" i="2"/>
  <c r="K292" i="2"/>
  <c r="K300" i="2"/>
  <c r="K308" i="2"/>
  <c r="K316" i="2"/>
  <c r="K324" i="2"/>
  <c r="K21" i="2"/>
  <c r="K32" i="2"/>
  <c r="K41" i="2"/>
  <c r="K53" i="2"/>
  <c r="K64" i="2"/>
  <c r="K73" i="2"/>
  <c r="K85" i="2"/>
  <c r="K96" i="2"/>
  <c r="K105" i="2"/>
  <c r="K117" i="2"/>
  <c r="K128" i="2"/>
  <c r="K137" i="2"/>
  <c r="K149" i="2"/>
  <c r="K160" i="2"/>
  <c r="K169" i="2"/>
  <c r="K181" i="2"/>
  <c r="K192" i="2"/>
  <c r="K201" i="2"/>
  <c r="K213" i="2"/>
  <c r="K224" i="2"/>
  <c r="K233" i="2"/>
  <c r="K245" i="2"/>
  <c r="K256" i="2"/>
  <c r="K265" i="2"/>
  <c r="K277" i="2"/>
  <c r="K288" i="2"/>
  <c r="K297" i="2"/>
  <c r="K309" i="2"/>
  <c r="K320" i="2"/>
  <c r="K329" i="2"/>
  <c r="K24" i="2"/>
  <c r="K33" i="2"/>
  <c r="K45" i="2"/>
  <c r="K56" i="2"/>
  <c r="K65" i="2"/>
  <c r="K77" i="2"/>
  <c r="K88" i="2"/>
  <c r="K97" i="2"/>
  <c r="K109" i="2"/>
  <c r="K120" i="2"/>
  <c r="K129" i="2"/>
  <c r="K141" i="2"/>
  <c r="K152" i="2"/>
  <c r="K161" i="2"/>
  <c r="K173" i="2"/>
  <c r="K184" i="2"/>
  <c r="K193" i="2"/>
  <c r="K205" i="2"/>
  <c r="K216" i="2"/>
  <c r="K225" i="2"/>
  <c r="K237" i="2"/>
  <c r="K248" i="2"/>
  <c r="K257" i="2"/>
  <c r="K269" i="2"/>
  <c r="K280" i="2"/>
  <c r="K289" i="2"/>
  <c r="K301" i="2"/>
  <c r="K312" i="2"/>
  <c r="K321" i="2"/>
  <c r="K25" i="2"/>
  <c r="K37" i="2"/>
  <c r="K48" i="2"/>
  <c r="K57" i="2"/>
  <c r="K69" i="2"/>
  <c r="K80" i="2"/>
  <c r="K89" i="2"/>
  <c r="K101" i="2"/>
  <c r="K112" i="2"/>
  <c r="K121" i="2"/>
  <c r="K133" i="2"/>
  <c r="K144" i="2"/>
  <c r="K153" i="2"/>
  <c r="K165" i="2"/>
  <c r="K176" i="2"/>
  <c r="K185" i="2"/>
  <c r="K197" i="2"/>
  <c r="K208" i="2"/>
  <c r="K217" i="2"/>
  <c r="K229" i="2"/>
  <c r="K240" i="2"/>
  <c r="K249" i="2"/>
  <c r="K261" i="2"/>
  <c r="K272" i="2"/>
  <c r="K281" i="2"/>
  <c r="K293" i="2"/>
  <c r="K304" i="2"/>
  <c r="K313" i="2"/>
  <c r="K325" i="2"/>
  <c r="K29" i="2"/>
  <c r="K40" i="2"/>
  <c r="K49" i="2"/>
  <c r="K61" i="2"/>
  <c r="K72" i="2"/>
  <c r="K81" i="2"/>
  <c r="K93" i="2"/>
  <c r="K104" i="2"/>
  <c r="K113" i="2"/>
  <c r="K125" i="2"/>
  <c r="K136" i="2"/>
  <c r="K145" i="2"/>
  <c r="K157" i="2"/>
  <c r="K168" i="2"/>
  <c r="K177" i="2"/>
  <c r="K189" i="2"/>
  <c r="K232" i="2"/>
  <c r="K273" i="2"/>
  <c r="K317" i="2"/>
  <c r="K200" i="2"/>
  <c r="K241" i="2"/>
  <c r="K285" i="2"/>
  <c r="K328" i="2"/>
  <c r="K17" i="2"/>
  <c r="K209" i="2"/>
  <c r="K253" i="2"/>
  <c r="K296" i="2"/>
  <c r="K221" i="2"/>
  <c r="K264" i="2"/>
  <c r="K305" i="2"/>
  <c r="I330" i="2"/>
  <c r="I322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09" i="2"/>
  <c r="I329" i="2"/>
  <c r="I321" i="2"/>
  <c r="I313" i="2"/>
  <c r="I305" i="2"/>
  <c r="I297" i="2"/>
  <c r="I289" i="2"/>
  <c r="I281" i="2"/>
  <c r="I273" i="2"/>
  <c r="I265" i="2"/>
  <c r="I257" i="2"/>
  <c r="I249" i="2"/>
  <c r="I241" i="2"/>
  <c r="I233" i="2"/>
  <c r="I225" i="2"/>
  <c r="I217" i="2"/>
  <c r="I205" i="2"/>
  <c r="M6" i="2" l="1"/>
  <c r="L9" i="2"/>
  <c r="M7" i="2"/>
  <c r="M9" i="2"/>
  <c r="M8" i="2"/>
  <c r="L7" i="2"/>
  <c r="K6" i="2"/>
  <c r="J7" i="2"/>
  <c r="I9" i="2"/>
  <c r="J6" i="2"/>
  <c r="I7" i="2"/>
  <c r="J8" i="2"/>
  <c r="J9" i="2"/>
  <c r="I8" i="2"/>
  <c r="Q222" i="2" l="1"/>
  <c r="Q250" i="2"/>
  <c r="Q239" i="2"/>
  <c r="Q127" i="2"/>
  <c r="Q177" i="2"/>
  <c r="Q49" i="2"/>
  <c r="Q157" i="2"/>
  <c r="Q144" i="2"/>
  <c r="Q278" i="2"/>
  <c r="N307" i="2"/>
  <c r="Q256" i="2"/>
  <c r="Q178" i="2"/>
  <c r="Q266" i="2"/>
  <c r="P18" i="2"/>
  <c r="Q225" i="2"/>
  <c r="Q66" i="2"/>
  <c r="Q140" i="2"/>
  <c r="Q242" i="2"/>
  <c r="Q321" i="2"/>
  <c r="Q209" i="2"/>
  <c r="Q113" i="2"/>
  <c r="Q320" i="2"/>
  <c r="Q192" i="2"/>
  <c r="Q80" i="2"/>
  <c r="Q303" i="2"/>
  <c r="Q175" i="2"/>
  <c r="Q63" i="2"/>
  <c r="Q130" i="2"/>
  <c r="Q34" i="2"/>
  <c r="Q329" i="2"/>
  <c r="Q229" i="2"/>
  <c r="Q93" i="2"/>
  <c r="Q284" i="2"/>
  <c r="Q265" i="2"/>
  <c r="Q290" i="2"/>
  <c r="Q193" i="2"/>
  <c r="Q81" i="2"/>
  <c r="Q272" i="2"/>
  <c r="Q176" i="2"/>
  <c r="Q64" i="2"/>
  <c r="Q255" i="2"/>
  <c r="Q143" i="2"/>
  <c r="Q47" i="2"/>
  <c r="Q98" i="2"/>
  <c r="Q18" i="2"/>
  <c r="Q298" i="2"/>
  <c r="Q173" i="2"/>
  <c r="Q77" i="2"/>
  <c r="Q236" i="2"/>
  <c r="Q45" i="2"/>
  <c r="Q156" i="2"/>
  <c r="Q293" i="2"/>
  <c r="Q129" i="2"/>
  <c r="Q221" i="2"/>
  <c r="Q240" i="2"/>
  <c r="Q112" i="2"/>
  <c r="Q319" i="2"/>
  <c r="Q207" i="2"/>
  <c r="Q79" i="2"/>
  <c r="Q162" i="2"/>
  <c r="Q50" i="2"/>
  <c r="Q297" i="2"/>
  <c r="Q269" i="2"/>
  <c r="Q141" i="2"/>
  <c r="Q300" i="2"/>
  <c r="Q17" i="2"/>
  <c r="Q204" i="2"/>
  <c r="Q299" i="2"/>
  <c r="Q76" i="2"/>
  <c r="Q219" i="2"/>
  <c r="Q44" i="2"/>
  <c r="Q220" i="2"/>
  <c r="Q108" i="2"/>
  <c r="Q283" i="2"/>
  <c r="Q107" i="2"/>
  <c r="Q267" i="2"/>
  <c r="Q91" i="2"/>
  <c r="Q203" i="2"/>
  <c r="Q126" i="2"/>
  <c r="Q139" i="2"/>
  <c r="Q23" i="2"/>
  <c r="Q171" i="2"/>
  <c r="Q190" i="2"/>
  <c r="Q214" i="2"/>
  <c r="Q142" i="2"/>
  <c r="Q217" i="2"/>
  <c r="Q43" i="2"/>
  <c r="Q39" i="2"/>
  <c r="Q309" i="2"/>
  <c r="Q62" i="2"/>
  <c r="Q318" i="2"/>
  <c r="Q218" i="2"/>
  <c r="Q312" i="2"/>
  <c r="Q210" i="2"/>
  <c r="Q249" i="2"/>
  <c r="Q206" i="2"/>
  <c r="Q94" i="2"/>
  <c r="Q286" i="2"/>
  <c r="Q274" i="2"/>
  <c r="Q121" i="2"/>
  <c r="Q153" i="2"/>
  <c r="Q57" i="2"/>
  <c r="Q184" i="2"/>
  <c r="Q137" i="2"/>
  <c r="Q88" i="2"/>
  <c r="Q201" i="2"/>
  <c r="Q73" i="2"/>
  <c r="Q216" i="2"/>
  <c r="Q56" i="2"/>
  <c r="Q200" i="2"/>
  <c r="Q280" i="2"/>
  <c r="Q120" i="2"/>
  <c r="Q247" i="2"/>
  <c r="Q199" i="2"/>
  <c r="Q264" i="2"/>
  <c r="Q136" i="2"/>
  <c r="Q327" i="2"/>
  <c r="Q87" i="2"/>
  <c r="Q263" i="2"/>
  <c r="Q253" i="2"/>
  <c r="Q202" i="2"/>
  <c r="Q279" i="2"/>
  <c r="Q119" i="2"/>
  <c r="Q74" i="2"/>
  <c r="Q42" i="2"/>
  <c r="Q170" i="2"/>
  <c r="Q282" i="2"/>
  <c r="Q106" i="2"/>
  <c r="Q151" i="2"/>
  <c r="Q186" i="2"/>
  <c r="Q281" i="2"/>
  <c r="Q183" i="2"/>
  <c r="Q71" i="2"/>
  <c r="Q122" i="2"/>
  <c r="Q26" i="2"/>
  <c r="Q226" i="2"/>
  <c r="Q133" i="2"/>
  <c r="Q19" i="2"/>
  <c r="Q181" i="2"/>
  <c r="Q326" i="2"/>
  <c r="Q285" i="2"/>
  <c r="Q197" i="2"/>
  <c r="Q244" i="2"/>
  <c r="Q314" i="2"/>
  <c r="Q276" i="2"/>
  <c r="Q245" i="2"/>
  <c r="Q101" i="2"/>
  <c r="Q33" i="2"/>
  <c r="Q84" i="2"/>
  <c r="Q117" i="2"/>
  <c r="Q52" i="2"/>
  <c r="Q53" i="2"/>
  <c r="Q228" i="2"/>
  <c r="Q164" i="2"/>
  <c r="Q237" i="2"/>
  <c r="Q148" i="2"/>
  <c r="Q324" i="2"/>
  <c r="Q180" i="2"/>
  <c r="Q99" i="2"/>
  <c r="Q29" i="2"/>
  <c r="Q100" i="2"/>
  <c r="Q227" i="2"/>
  <c r="Q70" i="2"/>
  <c r="Q179" i="2"/>
  <c r="Q291" i="2"/>
  <c r="Q307" i="2"/>
  <c r="Q163" i="2"/>
  <c r="Q36" i="2"/>
  <c r="Q302" i="2"/>
  <c r="Q134" i="2"/>
  <c r="Q51" i="2"/>
  <c r="Q38" i="2"/>
  <c r="Q86" i="2"/>
  <c r="Q166" i="2"/>
  <c r="Q67" i="2"/>
  <c r="Q131" i="2"/>
  <c r="Q195" i="2"/>
  <c r="Q259" i="2"/>
  <c r="Q323" i="2"/>
  <c r="Q68" i="2"/>
  <c r="Q132" i="2"/>
  <c r="Q196" i="2"/>
  <c r="Q260" i="2"/>
  <c r="Q241" i="2"/>
  <c r="Q85" i="2"/>
  <c r="Q149" i="2"/>
  <c r="Q213" i="2"/>
  <c r="Q234" i="2"/>
  <c r="Q313" i="2"/>
  <c r="Q294" i="2"/>
  <c r="Q35" i="2"/>
  <c r="Q90" i="2"/>
  <c r="Q154" i="2"/>
  <c r="Q37" i="2"/>
  <c r="Q103" i="2"/>
  <c r="Q167" i="2"/>
  <c r="Q231" i="2"/>
  <c r="Q295" i="2"/>
  <c r="Q40" i="2"/>
  <c r="Q104" i="2"/>
  <c r="Q168" i="2"/>
  <c r="Q232" i="2"/>
  <c r="Q296" i="2"/>
  <c r="Q41" i="2"/>
  <c r="Q105" i="2"/>
  <c r="Q169" i="2"/>
  <c r="Q257" i="2"/>
  <c r="Q306" i="2"/>
  <c r="Q273" i="2"/>
  <c r="Q238" i="2"/>
  <c r="Q46" i="2"/>
  <c r="Q110" i="2"/>
  <c r="Q174" i="2"/>
  <c r="Q59" i="2"/>
  <c r="Q123" i="2"/>
  <c r="Q187" i="2"/>
  <c r="Q251" i="2"/>
  <c r="Q315" i="2"/>
  <c r="Q60" i="2"/>
  <c r="Q124" i="2"/>
  <c r="Q188" i="2"/>
  <c r="Q252" i="2"/>
  <c r="Q316" i="2"/>
  <c r="Q61" i="2"/>
  <c r="Q125" i="2"/>
  <c r="Q189" i="2"/>
  <c r="Q301" i="2"/>
  <c r="Q262" i="2"/>
  <c r="Q310" i="2"/>
  <c r="Q27" i="2"/>
  <c r="Q82" i="2"/>
  <c r="Q146" i="2"/>
  <c r="Q21" i="2"/>
  <c r="Q95" i="2"/>
  <c r="Q159" i="2"/>
  <c r="Q223" i="2"/>
  <c r="Q287" i="2"/>
  <c r="Q24" i="2"/>
  <c r="Q96" i="2"/>
  <c r="Q160" i="2"/>
  <c r="Q224" i="2"/>
  <c r="Q288" i="2"/>
  <c r="Q25" i="2"/>
  <c r="Q97" i="2"/>
  <c r="Q161" i="2"/>
  <c r="Q233" i="2"/>
  <c r="Q322" i="2"/>
  <c r="Q289" i="2"/>
  <c r="Q308" i="2"/>
  <c r="Q31" i="2"/>
  <c r="Q102" i="2"/>
  <c r="Q198" i="2"/>
  <c r="Q83" i="2"/>
  <c r="Q147" i="2"/>
  <c r="Q211" i="2"/>
  <c r="Q275" i="2"/>
  <c r="Q246" i="2"/>
  <c r="Q325" i="2"/>
  <c r="Q145" i="2"/>
  <c r="Q65" i="2"/>
  <c r="Q304" i="2"/>
  <c r="Q208" i="2"/>
  <c r="Q128" i="2"/>
  <c r="Q48" i="2"/>
  <c r="Q271" i="2"/>
  <c r="Q191" i="2"/>
  <c r="Q111" i="2"/>
  <c r="Q194" i="2"/>
  <c r="Q114" i="2"/>
  <c r="Q28" i="2"/>
  <c r="Q258" i="2"/>
  <c r="Q330" i="2"/>
  <c r="Q205" i="2"/>
  <c r="Q109" i="2"/>
  <c r="Q261" i="2"/>
  <c r="Q268" i="2"/>
  <c r="Q172" i="2"/>
  <c r="Q92" i="2"/>
  <c r="Q331" i="2"/>
  <c r="Q235" i="2"/>
  <c r="Q155" i="2"/>
  <c r="Q75" i="2"/>
  <c r="Q158" i="2"/>
  <c r="Q78" i="2"/>
  <c r="Q30" i="2"/>
  <c r="Q305" i="2"/>
  <c r="Q277" i="2"/>
  <c r="Q185" i="2"/>
  <c r="Q89" i="2"/>
  <c r="Q328" i="2"/>
  <c r="Q248" i="2"/>
  <c r="Q152" i="2"/>
  <c r="Q72" i="2"/>
  <c r="Q311" i="2"/>
  <c r="Q215" i="2"/>
  <c r="Q135" i="2"/>
  <c r="Q55" i="2"/>
  <c r="Q138" i="2"/>
  <c r="Q58" i="2"/>
  <c r="Q254" i="2"/>
  <c r="Q230" i="2"/>
  <c r="Q317" i="2"/>
  <c r="Q165" i="2"/>
  <c r="Q69" i="2"/>
  <c r="Q292" i="2"/>
  <c r="Q212" i="2"/>
  <c r="Q116" i="2"/>
  <c r="Q32" i="2"/>
  <c r="Q243" i="2"/>
  <c r="Q115" i="2"/>
  <c r="Q150" i="2"/>
  <c r="Q270" i="2"/>
  <c r="Q20" i="2"/>
  <c r="Q182" i="2"/>
  <c r="Q118" i="2"/>
  <c r="Q54" i="2"/>
  <c r="Q22" i="2"/>
  <c r="P44" i="2"/>
  <c r="P291" i="2"/>
  <c r="P321" i="2"/>
  <c r="P69" i="2"/>
  <c r="P161" i="2"/>
  <c r="P308" i="2"/>
  <c r="P192" i="2"/>
  <c r="P45" i="2"/>
  <c r="P279" i="2"/>
  <c r="P127" i="2"/>
  <c r="P70" i="2"/>
  <c r="P25" i="2"/>
  <c r="P171" i="2"/>
  <c r="P130" i="2"/>
  <c r="P61" i="2"/>
  <c r="P317" i="2"/>
  <c r="P183" i="2"/>
  <c r="P297" i="2"/>
  <c r="P211" i="2"/>
  <c r="P196" i="2"/>
  <c r="P295" i="2"/>
  <c r="P276" i="2"/>
  <c r="P63" i="2"/>
  <c r="P256" i="2"/>
  <c r="P98" i="2"/>
  <c r="P103" i="2"/>
  <c r="P284" i="2"/>
  <c r="P270" i="2"/>
  <c r="P172" i="2"/>
  <c r="P307" i="2"/>
  <c r="P197" i="2"/>
  <c r="P129" i="2"/>
  <c r="P96" i="2"/>
  <c r="P54" i="2"/>
  <c r="P107" i="2"/>
  <c r="P258" i="2"/>
  <c r="P253" i="2"/>
  <c r="P268" i="2"/>
  <c r="P46" i="2"/>
  <c r="P254" i="2"/>
  <c r="P217" i="2"/>
  <c r="P168" i="2"/>
  <c r="P250" i="2"/>
  <c r="P227" i="2"/>
  <c r="P257" i="2"/>
  <c r="P230" i="2"/>
  <c r="P215" i="2"/>
  <c r="N176" i="2"/>
  <c r="P97" i="2"/>
  <c r="P244" i="2"/>
  <c r="P32" i="2"/>
  <c r="P47" i="2"/>
  <c r="P209" i="2"/>
  <c r="P184" i="2"/>
  <c r="P91" i="2"/>
  <c r="P20" i="2"/>
  <c r="P188" i="2"/>
  <c r="P221" i="2"/>
  <c r="P144" i="2"/>
  <c r="P39" i="2"/>
  <c r="P30" i="2"/>
  <c r="P148" i="2"/>
  <c r="P105" i="2"/>
  <c r="P195" i="2"/>
  <c r="P110" i="2"/>
  <c r="P200" i="2"/>
  <c r="P309" i="2"/>
  <c r="P314" i="2"/>
  <c r="P243" i="2"/>
  <c r="P289" i="2"/>
  <c r="P294" i="2"/>
  <c r="P263" i="2"/>
  <c r="P229" i="2"/>
  <c r="P324" i="2"/>
  <c r="P212" i="2"/>
  <c r="P191" i="2"/>
  <c r="P134" i="2"/>
  <c r="P89" i="2"/>
  <c r="P152" i="2"/>
  <c r="P194" i="2"/>
  <c r="P93" i="2"/>
  <c r="P156" i="2"/>
  <c r="P81" i="2"/>
  <c r="P199" i="2"/>
  <c r="P190" i="2"/>
  <c r="P21" i="2"/>
  <c r="P329" i="2"/>
  <c r="P73" i="2"/>
  <c r="P99" i="2"/>
  <c r="P186" i="2"/>
  <c r="P122" i="2"/>
  <c r="N244" i="2"/>
  <c r="P277" i="2"/>
  <c r="P218" i="2"/>
  <c r="P109" i="2"/>
  <c r="P275" i="2"/>
  <c r="N180" i="2"/>
  <c r="P132" i="2"/>
  <c r="P326" i="2"/>
  <c r="P231" i="2"/>
  <c r="P327" i="2"/>
  <c r="P213" i="2"/>
  <c r="P33" i="2"/>
  <c r="P260" i="2"/>
  <c r="P160" i="2"/>
  <c r="P143" i="2"/>
  <c r="P166" i="2"/>
  <c r="P225" i="2"/>
  <c r="P272" i="2"/>
  <c r="P24" i="2"/>
  <c r="P27" i="2"/>
  <c r="P34" i="2"/>
  <c r="P290" i="2"/>
  <c r="P28" i="2"/>
  <c r="P113" i="2"/>
  <c r="P204" i="2"/>
  <c r="P119" i="2"/>
  <c r="P126" i="2"/>
  <c r="P85" i="2"/>
  <c r="P180" i="2"/>
  <c r="P233" i="2"/>
  <c r="P264" i="2"/>
  <c r="P131" i="2"/>
  <c r="P106" i="2"/>
  <c r="N240" i="2"/>
  <c r="P296" i="2"/>
  <c r="P40" i="2"/>
  <c r="P35" i="2"/>
  <c r="P42" i="2"/>
  <c r="P19" i="2"/>
  <c r="P234" i="2"/>
  <c r="P298" i="2"/>
  <c r="P331" i="2"/>
  <c r="P214" i="2"/>
  <c r="P37" i="2"/>
  <c r="N52" i="2"/>
  <c r="N60" i="2"/>
  <c r="N308" i="2"/>
  <c r="N304" i="2"/>
  <c r="N284" i="2"/>
  <c r="N280" i="2"/>
  <c r="N220" i="2"/>
  <c r="N173" i="2"/>
  <c r="N193" i="2"/>
  <c r="N257" i="2"/>
  <c r="N216" i="2"/>
  <c r="N213" i="2"/>
  <c r="N249" i="2"/>
  <c r="N112" i="2"/>
  <c r="N130" i="2"/>
  <c r="P261" i="2"/>
  <c r="P287" i="2"/>
  <c r="P305" i="2"/>
  <c r="P267" i="2"/>
  <c r="P140" i="2"/>
  <c r="P58" i="2"/>
  <c r="P138" i="2"/>
  <c r="P67" i="2"/>
  <c r="P147" i="2"/>
  <c r="P72" i="2"/>
  <c r="P232" i="2"/>
  <c r="P312" i="2"/>
  <c r="P137" i="2"/>
  <c r="P265" i="2"/>
  <c r="P52" i="2"/>
  <c r="P206" i="2"/>
  <c r="P302" i="2"/>
  <c r="P117" i="2"/>
  <c r="P62" i="2"/>
  <c r="P158" i="2"/>
  <c r="P55" i="2"/>
  <c r="P135" i="2"/>
  <c r="P80" i="2"/>
  <c r="P220" i="2"/>
  <c r="P300" i="2"/>
  <c r="P177" i="2"/>
  <c r="P269" i="2"/>
  <c r="P60" i="2"/>
  <c r="P226" i="2"/>
  <c r="P306" i="2"/>
  <c r="P125" i="2"/>
  <c r="P66" i="2"/>
  <c r="P146" i="2"/>
  <c r="P43" i="2"/>
  <c r="P139" i="2"/>
  <c r="P56" i="2"/>
  <c r="P208" i="2"/>
  <c r="P304" i="2"/>
  <c r="P121" i="2"/>
  <c r="P241" i="2"/>
  <c r="P102" i="2"/>
  <c r="P182" i="2"/>
  <c r="P79" i="2"/>
  <c r="P175" i="2"/>
  <c r="P128" i="2"/>
  <c r="P228" i="2"/>
  <c r="P292" i="2"/>
  <c r="P65" i="2"/>
  <c r="P193" i="2"/>
  <c r="P311" i="2"/>
  <c r="P247" i="2"/>
  <c r="P133" i="2"/>
  <c r="P262" i="2"/>
  <c r="P68" i="2"/>
  <c r="P323" i="2"/>
  <c r="P259" i="2"/>
  <c r="P173" i="2"/>
  <c r="P282" i="2"/>
  <c r="P108" i="2"/>
  <c r="P245" i="2"/>
  <c r="P325" i="2"/>
  <c r="P170" i="2"/>
  <c r="P163" i="2"/>
  <c r="P248" i="2"/>
  <c r="P201" i="2"/>
  <c r="P238" i="2"/>
  <c r="P149" i="2"/>
  <c r="P174" i="2"/>
  <c r="P167" i="2"/>
  <c r="P112" i="2"/>
  <c r="P49" i="2"/>
  <c r="P285" i="2"/>
  <c r="P124" i="2"/>
  <c r="P242" i="2"/>
  <c r="P322" i="2"/>
  <c r="P189" i="2"/>
  <c r="P82" i="2"/>
  <c r="P162" i="2"/>
  <c r="P75" i="2"/>
  <c r="P88" i="2"/>
  <c r="P320" i="2"/>
  <c r="P38" i="2"/>
  <c r="P198" i="2"/>
  <c r="P223" i="2"/>
  <c r="P203" i="2"/>
  <c r="P74" i="2"/>
  <c r="P83" i="2"/>
  <c r="P136" i="2"/>
  <c r="P328" i="2"/>
  <c r="P281" i="2"/>
  <c r="P84" i="2"/>
  <c r="P318" i="2"/>
  <c r="P94" i="2"/>
  <c r="P71" i="2"/>
  <c r="P236" i="2"/>
  <c r="P205" i="2"/>
  <c r="P155" i="2"/>
  <c r="P240" i="2"/>
  <c r="P153" i="2"/>
  <c r="P118" i="2"/>
  <c r="P111" i="2"/>
  <c r="N237" i="2"/>
  <c r="N277" i="2"/>
  <c r="N163" i="2"/>
  <c r="N81" i="2"/>
  <c r="N35" i="2"/>
  <c r="N140" i="2"/>
  <c r="N132" i="2"/>
  <c r="N301" i="2"/>
  <c r="N321" i="2"/>
  <c r="N37" i="2"/>
  <c r="N270" i="2"/>
  <c r="N295" i="2"/>
  <c r="N62" i="2"/>
  <c r="N45" i="2"/>
  <c r="N85" i="2"/>
  <c r="N125" i="2"/>
  <c r="N165" i="2"/>
  <c r="N103" i="2"/>
  <c r="N210" i="2"/>
  <c r="N246" i="2"/>
  <c r="N136" i="2"/>
  <c r="N228" i="2"/>
  <c r="N224" i="2"/>
  <c r="N200" i="2"/>
  <c r="N189" i="2"/>
  <c r="N317" i="2"/>
  <c r="N209" i="2"/>
  <c r="N29" i="2"/>
  <c r="N229" i="2"/>
  <c r="N185" i="2"/>
  <c r="N190" i="2"/>
  <c r="N55" i="2"/>
  <c r="N82" i="2"/>
  <c r="N175" i="2"/>
  <c r="N88" i="2"/>
  <c r="N258" i="2"/>
  <c r="N115" i="2"/>
  <c r="N142" i="2"/>
  <c r="N57" i="2"/>
  <c r="N326" i="2"/>
  <c r="N33" i="2"/>
  <c r="N107" i="2"/>
  <c r="N199" i="2"/>
  <c r="N138" i="2"/>
  <c r="N156" i="2"/>
  <c r="N148" i="2"/>
  <c r="N268" i="2"/>
  <c r="N108" i="2"/>
  <c r="N264" i="2"/>
  <c r="N77" i="2"/>
  <c r="N253" i="2"/>
  <c r="N117" i="2"/>
  <c r="N273" i="2"/>
  <c r="N157" i="2"/>
  <c r="N69" i="2"/>
  <c r="N297" i="2"/>
  <c r="N318" i="2"/>
  <c r="N267" i="2"/>
  <c r="N276" i="2"/>
  <c r="N212" i="2"/>
  <c r="N124" i="2"/>
  <c r="N272" i="2"/>
  <c r="N208" i="2"/>
  <c r="N116" i="2"/>
  <c r="N316" i="2"/>
  <c r="N252" i="2"/>
  <c r="N188" i="2"/>
  <c r="N76" i="2"/>
  <c r="N312" i="2"/>
  <c r="N248" i="2"/>
  <c r="N184" i="2"/>
  <c r="N68" i="2"/>
  <c r="N109" i="2"/>
  <c r="N205" i="2"/>
  <c r="N269" i="2"/>
  <c r="N21" i="2"/>
  <c r="N149" i="2"/>
  <c r="N225" i="2"/>
  <c r="N289" i="2"/>
  <c r="N61" i="2"/>
  <c r="N181" i="2"/>
  <c r="N245" i="2"/>
  <c r="N309" i="2"/>
  <c r="N101" i="2"/>
  <c r="N217" i="2"/>
  <c r="N313" i="2"/>
  <c r="N206" i="2"/>
  <c r="N167" i="2"/>
  <c r="N39" i="2"/>
  <c r="N66" i="2"/>
  <c r="N191" i="2"/>
  <c r="N120" i="2"/>
  <c r="N274" i="2"/>
  <c r="N99" i="2"/>
  <c r="N126" i="2"/>
  <c r="N89" i="2"/>
  <c r="N64" i="2"/>
  <c r="N127" i="2"/>
  <c r="N129" i="2"/>
  <c r="N251" i="2"/>
  <c r="N292" i="2"/>
  <c r="N28" i="2"/>
  <c r="N288" i="2"/>
  <c r="N20" i="2"/>
  <c r="N204" i="2"/>
  <c r="N328" i="2"/>
  <c r="N100" i="2"/>
  <c r="N293" i="2"/>
  <c r="N324" i="2"/>
  <c r="N260" i="2"/>
  <c r="N196" i="2"/>
  <c r="N92" i="2"/>
  <c r="N320" i="2"/>
  <c r="N256" i="2"/>
  <c r="N192" i="2"/>
  <c r="N84" i="2"/>
  <c r="N300" i="2"/>
  <c r="N236" i="2"/>
  <c r="N172" i="2"/>
  <c r="N44" i="2"/>
  <c r="N296" i="2"/>
  <c r="N232" i="2"/>
  <c r="N164" i="2"/>
  <c r="N36" i="2"/>
  <c r="N141" i="2"/>
  <c r="N221" i="2"/>
  <c r="N285" i="2"/>
  <c r="N53" i="2"/>
  <c r="N177" i="2"/>
  <c r="N241" i="2"/>
  <c r="N305" i="2"/>
  <c r="N93" i="2"/>
  <c r="N197" i="2"/>
  <c r="N261" i="2"/>
  <c r="N325" i="2"/>
  <c r="N133" i="2"/>
  <c r="N233" i="2"/>
  <c r="N80" i="2"/>
  <c r="N254" i="2"/>
  <c r="N119" i="2"/>
  <c r="N146" i="2"/>
  <c r="N49" i="2"/>
  <c r="N263" i="2"/>
  <c r="N194" i="2"/>
  <c r="N322" i="2"/>
  <c r="N51" i="2"/>
  <c r="N78" i="2"/>
  <c r="N179" i="2"/>
  <c r="N198" i="2"/>
  <c r="N47" i="2"/>
  <c r="N40" i="2"/>
  <c r="N134" i="2"/>
  <c r="N18" i="2"/>
  <c r="N201" i="2"/>
  <c r="N265" i="2"/>
  <c r="N329" i="2"/>
  <c r="N144" i="2"/>
  <c r="N222" i="2"/>
  <c r="N286" i="2"/>
  <c r="N151" i="2"/>
  <c r="N87" i="2"/>
  <c r="N23" i="2"/>
  <c r="N114" i="2"/>
  <c r="N50" i="2"/>
  <c r="N113" i="2"/>
  <c r="N215" i="2"/>
  <c r="N24" i="2"/>
  <c r="N152" i="2"/>
  <c r="N226" i="2"/>
  <c r="N290" i="2"/>
  <c r="N147" i="2"/>
  <c r="N83" i="2"/>
  <c r="N19" i="2"/>
  <c r="N110" i="2"/>
  <c r="N46" i="2"/>
  <c r="N121" i="2"/>
  <c r="N219" i="2"/>
  <c r="N96" i="2"/>
  <c r="N262" i="2"/>
  <c r="N111" i="2"/>
  <c r="N90" i="2"/>
  <c r="N161" i="2"/>
  <c r="N282" i="2"/>
  <c r="N54" i="2"/>
  <c r="N287" i="2"/>
  <c r="N281" i="2"/>
  <c r="N48" i="2"/>
  <c r="N174" i="2"/>
  <c r="N238" i="2"/>
  <c r="N302" i="2"/>
  <c r="N135" i="2"/>
  <c r="N71" i="2"/>
  <c r="N162" i="2"/>
  <c r="N98" i="2"/>
  <c r="N34" i="2"/>
  <c r="N145" i="2"/>
  <c r="N235" i="2"/>
  <c r="N56" i="2"/>
  <c r="N178" i="2"/>
  <c r="N242" i="2"/>
  <c r="N306" i="2"/>
  <c r="N131" i="2"/>
  <c r="N67" i="2"/>
  <c r="N158" i="2"/>
  <c r="N94" i="2"/>
  <c r="N30" i="2"/>
  <c r="N153" i="2"/>
  <c r="N239" i="2"/>
  <c r="N182" i="2"/>
  <c r="N310" i="2"/>
  <c r="N63" i="2"/>
  <c r="N74" i="2"/>
  <c r="N247" i="2"/>
  <c r="N155" i="2"/>
  <c r="N41" i="2"/>
  <c r="P293" i="2"/>
  <c r="P202" i="2"/>
  <c r="P330" i="2"/>
  <c r="P219" i="2"/>
  <c r="P283" i="2"/>
  <c r="P36" i="2"/>
  <c r="P246" i="2"/>
  <c r="P101" i="2"/>
  <c r="P239" i="2"/>
  <c r="P303" i="2"/>
  <c r="P77" i="2"/>
  <c r="P235" i="2"/>
  <c r="P299" i="2"/>
  <c r="P100" i="2"/>
  <c r="P278" i="2"/>
  <c r="P165" i="2"/>
  <c r="P255" i="2"/>
  <c r="P319" i="2"/>
  <c r="P64" i="2"/>
  <c r="P159" i="2"/>
  <c r="P95" i="2"/>
  <c r="P31" i="2"/>
  <c r="P150" i="2"/>
  <c r="P86" i="2"/>
  <c r="P22" i="2"/>
  <c r="P185" i="2"/>
  <c r="P57" i="2"/>
  <c r="P288" i="2"/>
  <c r="P224" i="2"/>
  <c r="P120" i="2"/>
  <c r="P187" i="2"/>
  <c r="P123" i="2"/>
  <c r="P59" i="2"/>
  <c r="P178" i="2"/>
  <c r="P114" i="2"/>
  <c r="P50" i="2"/>
  <c r="P157" i="2"/>
  <c r="P29" i="2"/>
  <c r="P274" i="2"/>
  <c r="P210" i="2"/>
  <c r="P92" i="2"/>
  <c r="P301" i="2"/>
  <c r="P237" i="2"/>
  <c r="P145" i="2"/>
  <c r="P316" i="2"/>
  <c r="P252" i="2"/>
  <c r="P176" i="2"/>
  <c r="P48" i="2"/>
  <c r="P151" i="2"/>
  <c r="P87" i="2"/>
  <c r="P23" i="2"/>
  <c r="P142" i="2"/>
  <c r="P78" i="2"/>
  <c r="P181" i="2"/>
  <c r="P53" i="2"/>
  <c r="P286" i="2"/>
  <c r="P222" i="2"/>
  <c r="P116" i="2"/>
  <c r="P313" i="2"/>
  <c r="P249" i="2"/>
  <c r="P169" i="2"/>
  <c r="P41" i="2"/>
  <c r="P280" i="2"/>
  <c r="P216" i="2"/>
  <c r="P104" i="2"/>
  <c r="P179" i="2"/>
  <c r="P115" i="2"/>
  <c r="P51" i="2"/>
  <c r="P154" i="2"/>
  <c r="P90" i="2"/>
  <c r="P26" i="2"/>
  <c r="P76" i="2"/>
  <c r="P266" i="2"/>
  <c r="P141" i="2"/>
  <c r="P251" i="2"/>
  <c r="P315" i="2"/>
  <c r="P273" i="2"/>
  <c r="P164" i="2"/>
  <c r="P310" i="2"/>
  <c r="P207" i="2"/>
  <c r="P271" i="2"/>
  <c r="N154" i="2"/>
  <c r="N26" i="2"/>
  <c r="N223" i="2"/>
  <c r="N234" i="2"/>
  <c r="N27" i="2"/>
  <c r="N187" i="2"/>
  <c r="N211" i="2"/>
  <c r="N259" i="2"/>
  <c r="N311" i="2"/>
  <c r="N128" i="2"/>
  <c r="N214" i="2"/>
  <c r="N278" i="2"/>
  <c r="N159" i="2"/>
  <c r="N95" i="2"/>
  <c r="N31" i="2"/>
  <c r="N122" i="2"/>
  <c r="N58" i="2"/>
  <c r="N65" i="2"/>
  <c r="N183" i="2"/>
  <c r="N279" i="2"/>
  <c r="N168" i="2"/>
  <c r="N298" i="2"/>
  <c r="N91" i="2"/>
  <c r="N118" i="2"/>
  <c r="N73" i="2"/>
  <c r="N283" i="2"/>
  <c r="N303" i="2"/>
  <c r="N323" i="2"/>
  <c r="N32" i="2"/>
  <c r="N160" i="2"/>
  <c r="N230" i="2"/>
  <c r="N294" i="2"/>
  <c r="N143" i="2"/>
  <c r="N79" i="2"/>
  <c r="N170" i="2"/>
  <c r="N106" i="2"/>
  <c r="N42" i="2"/>
  <c r="N97" i="2"/>
  <c r="N203" i="2"/>
  <c r="N327" i="2"/>
  <c r="N218" i="2"/>
  <c r="N171" i="2"/>
  <c r="N43" i="2"/>
  <c r="N70" i="2"/>
  <c r="N169" i="2"/>
  <c r="N331" i="2"/>
  <c r="N195" i="2"/>
  <c r="N275" i="2"/>
  <c r="N17" i="2"/>
  <c r="N72" i="2"/>
  <c r="N186" i="2"/>
  <c r="N250" i="2"/>
  <c r="N314" i="2"/>
  <c r="N139" i="2"/>
  <c r="N75" i="2"/>
  <c r="N166" i="2"/>
  <c r="N102" i="2"/>
  <c r="N38" i="2"/>
  <c r="N105" i="2"/>
  <c r="N207" i="2"/>
  <c r="N299" i="2"/>
  <c r="N255" i="2"/>
  <c r="N319" i="2"/>
  <c r="N227" i="2"/>
  <c r="N291" i="2"/>
  <c r="N104" i="2"/>
  <c r="N202" i="2"/>
  <c r="N266" i="2"/>
  <c r="N330" i="2"/>
  <c r="N123" i="2"/>
  <c r="N59" i="2"/>
  <c r="N150" i="2"/>
  <c r="N86" i="2"/>
  <c r="N22" i="2"/>
  <c r="N137" i="2"/>
  <c r="N231" i="2"/>
  <c r="N315" i="2"/>
  <c r="N271" i="2"/>
  <c r="N25" i="2"/>
  <c r="N243" i="2"/>
  <c r="P17" i="2"/>
  <c r="O216" i="2"/>
  <c r="O310" i="2"/>
  <c r="O256" i="2"/>
  <c r="O231" i="2"/>
  <c r="O281" i="2"/>
  <c r="O19" i="2"/>
  <c r="O37" i="2"/>
  <c r="O191" i="2"/>
  <c r="O258" i="2"/>
  <c r="O59" i="2"/>
  <c r="O171" i="2"/>
  <c r="O79" i="2"/>
  <c r="O211" i="2"/>
  <c r="O236" i="2"/>
  <c r="O261" i="2"/>
  <c r="O276" i="2"/>
  <c r="O301" i="2"/>
  <c r="O330" i="2"/>
  <c r="O39" i="2"/>
  <c r="O105" i="2"/>
  <c r="O210" i="2"/>
  <c r="O128" i="2"/>
  <c r="O295" i="2"/>
  <c r="O32" i="2"/>
  <c r="O101" i="2"/>
  <c r="O158" i="2"/>
  <c r="O320" i="2"/>
  <c r="O275" i="2"/>
  <c r="O123" i="2"/>
  <c r="O81" i="2"/>
  <c r="O138" i="2"/>
  <c r="O300" i="2"/>
  <c r="O255" i="2"/>
  <c r="O103" i="2"/>
  <c r="O61" i="2"/>
  <c r="R61" i="2" s="1"/>
  <c r="S61" i="2" s="1"/>
  <c r="O325" i="2"/>
  <c r="O280" i="2"/>
  <c r="O235" i="2"/>
  <c r="O83" i="2"/>
  <c r="O41" i="2"/>
  <c r="O242" i="2"/>
  <c r="O257" i="2"/>
  <c r="O212" i="2"/>
  <c r="O167" i="2"/>
  <c r="O114" i="2"/>
  <c r="O286" i="2"/>
  <c r="O237" i="2"/>
  <c r="O192" i="2"/>
  <c r="O147" i="2"/>
  <c r="O94" i="2"/>
  <c r="O266" i="2"/>
  <c r="O217" i="2"/>
  <c r="O172" i="2"/>
  <c r="O124" i="2"/>
  <c r="O74" i="2"/>
  <c r="O246" i="2"/>
  <c r="O197" i="2"/>
  <c r="O152" i="2"/>
  <c r="O100" i="2"/>
  <c r="O54" i="2"/>
  <c r="O226" i="2"/>
  <c r="O193" i="2"/>
  <c r="O148" i="2"/>
  <c r="O96" i="2"/>
  <c r="O50" i="2"/>
  <c r="O222" i="2"/>
  <c r="O173" i="2"/>
  <c r="O126" i="2"/>
  <c r="O76" i="2"/>
  <c r="O30" i="2"/>
  <c r="O202" i="2"/>
  <c r="O153" i="2"/>
  <c r="O319" i="2"/>
  <c r="O56" i="2"/>
  <c r="O125" i="2"/>
  <c r="O182" i="2"/>
  <c r="O133" i="2"/>
  <c r="O299" i="2"/>
  <c r="O36" i="2"/>
  <c r="O57" i="2"/>
  <c r="O178" i="2"/>
  <c r="O162" i="2"/>
  <c r="O146" i="2"/>
  <c r="O194" i="2"/>
  <c r="O241" i="2"/>
  <c r="O177" i="2"/>
  <c r="O324" i="2"/>
  <c r="O260" i="2"/>
  <c r="O196" i="2"/>
  <c r="O132" i="2"/>
  <c r="O279" i="2"/>
  <c r="O215" i="2"/>
  <c r="O151" i="2"/>
  <c r="O80" i="2"/>
  <c r="O127" i="2"/>
  <c r="O63" i="2"/>
  <c r="O98" i="2"/>
  <c r="O34" i="2"/>
  <c r="O85" i="2"/>
  <c r="O21" i="2"/>
  <c r="O270" i="2"/>
  <c r="O206" i="2"/>
  <c r="O142" i="2"/>
  <c r="O285" i="2"/>
  <c r="O221" i="2"/>
  <c r="O157" i="2"/>
  <c r="O304" i="2"/>
  <c r="O240" i="2"/>
  <c r="O176" i="2"/>
  <c r="O323" i="2"/>
  <c r="O259" i="2"/>
  <c r="O195" i="2"/>
  <c r="O131" i="2"/>
  <c r="O60" i="2"/>
  <c r="O107" i="2"/>
  <c r="O43" i="2"/>
  <c r="O78" i="2"/>
  <c r="O129" i="2"/>
  <c r="O65" i="2"/>
  <c r="O314" i="2"/>
  <c r="O250" i="2"/>
  <c r="O186" i="2"/>
  <c r="O329" i="2"/>
  <c r="O265" i="2"/>
  <c r="O201" i="2"/>
  <c r="O137" i="2"/>
  <c r="O284" i="2"/>
  <c r="O220" i="2"/>
  <c r="O156" i="2"/>
  <c r="O303" i="2"/>
  <c r="O239" i="2"/>
  <c r="O175" i="2"/>
  <c r="O104" i="2"/>
  <c r="O40" i="2"/>
  <c r="O87" i="2"/>
  <c r="O23" i="2"/>
  <c r="O58" i="2"/>
  <c r="O109" i="2"/>
  <c r="O45" i="2"/>
  <c r="O294" i="2"/>
  <c r="O230" i="2"/>
  <c r="O166" i="2"/>
  <c r="O309" i="2"/>
  <c r="O245" i="2"/>
  <c r="O181" i="2"/>
  <c r="O328" i="2"/>
  <c r="O264" i="2"/>
  <c r="O200" i="2"/>
  <c r="O136" i="2"/>
  <c r="O283" i="2"/>
  <c r="O219" i="2"/>
  <c r="O155" i="2"/>
  <c r="O84" i="2"/>
  <c r="O20" i="2"/>
  <c r="O67" i="2"/>
  <c r="O102" i="2"/>
  <c r="O38" i="2"/>
  <c r="O89" i="2"/>
  <c r="O25" i="2"/>
  <c r="O321" i="2"/>
  <c r="O305" i="2"/>
  <c r="O289" i="2"/>
  <c r="O130" i="2"/>
  <c r="O225" i="2"/>
  <c r="O161" i="2"/>
  <c r="O308" i="2"/>
  <c r="O244" i="2"/>
  <c r="O180" i="2"/>
  <c r="O327" i="2"/>
  <c r="O263" i="2"/>
  <c r="O199" i="2"/>
  <c r="O135" i="2"/>
  <c r="O64" i="2"/>
  <c r="O111" i="2"/>
  <c r="O47" i="2"/>
  <c r="O82" i="2"/>
  <c r="O18" i="2"/>
  <c r="O69" i="2"/>
  <c r="O318" i="2"/>
  <c r="O254" i="2"/>
  <c r="O190" i="2"/>
  <c r="O122" i="2"/>
  <c r="O269" i="2"/>
  <c r="O205" i="2"/>
  <c r="O141" i="2"/>
  <c r="O288" i="2"/>
  <c r="O224" i="2"/>
  <c r="O160" i="2"/>
  <c r="O307" i="2"/>
  <c r="O243" i="2"/>
  <c r="O179" i="2"/>
  <c r="O108" i="2"/>
  <c r="O44" i="2"/>
  <c r="O91" i="2"/>
  <c r="O27" i="2"/>
  <c r="O62" i="2"/>
  <c r="O113" i="2"/>
  <c r="O49" i="2"/>
  <c r="O298" i="2"/>
  <c r="O234" i="2"/>
  <c r="O170" i="2"/>
  <c r="O313" i="2"/>
  <c r="O249" i="2"/>
  <c r="O185" i="2"/>
  <c r="O17" i="2"/>
  <c r="O268" i="2"/>
  <c r="O204" i="2"/>
  <c r="O140" i="2"/>
  <c r="O287" i="2"/>
  <c r="O223" i="2"/>
  <c r="O159" i="2"/>
  <c r="O88" i="2"/>
  <c r="O24" i="2"/>
  <c r="O71" i="2"/>
  <c r="O106" i="2"/>
  <c r="O42" i="2"/>
  <c r="O93" i="2"/>
  <c r="O29" i="2"/>
  <c r="O278" i="2"/>
  <c r="O214" i="2"/>
  <c r="O150" i="2"/>
  <c r="O293" i="2"/>
  <c r="O229" i="2"/>
  <c r="O165" i="2"/>
  <c r="O312" i="2"/>
  <c r="O248" i="2"/>
  <c r="O184" i="2"/>
  <c r="O331" i="2"/>
  <c r="O267" i="2"/>
  <c r="O203" i="2"/>
  <c r="O139" i="2"/>
  <c r="O68" i="2"/>
  <c r="O115" i="2"/>
  <c r="O51" i="2"/>
  <c r="O86" i="2"/>
  <c r="O22" i="2"/>
  <c r="O73" i="2"/>
  <c r="O306" i="2"/>
  <c r="O290" i="2"/>
  <c r="O274" i="2"/>
  <c r="O322" i="2"/>
  <c r="O273" i="2"/>
  <c r="O209" i="2"/>
  <c r="O145" i="2"/>
  <c r="O292" i="2"/>
  <c r="O228" i="2"/>
  <c r="O164" i="2"/>
  <c r="O311" i="2"/>
  <c r="O247" i="2"/>
  <c r="O183" i="2"/>
  <c r="O112" i="2"/>
  <c r="O48" i="2"/>
  <c r="O95" i="2"/>
  <c r="O31" i="2"/>
  <c r="O66" i="2"/>
  <c r="O117" i="2"/>
  <c r="O53" i="2"/>
  <c r="O302" i="2"/>
  <c r="O238" i="2"/>
  <c r="O174" i="2"/>
  <c r="O317" i="2"/>
  <c r="O253" i="2"/>
  <c r="O189" i="2"/>
  <c r="O120" i="2"/>
  <c r="O272" i="2"/>
  <c r="R272" i="2" s="1"/>
  <c r="S272" i="2" s="1"/>
  <c r="O208" i="2"/>
  <c r="O144" i="2"/>
  <c r="O291" i="2"/>
  <c r="O227" i="2"/>
  <c r="O163" i="2"/>
  <c r="O92" i="2"/>
  <c r="O28" i="2"/>
  <c r="O75" i="2"/>
  <c r="O110" i="2"/>
  <c r="O46" i="2"/>
  <c r="O97" i="2"/>
  <c r="O33" i="2"/>
  <c r="O282" i="2"/>
  <c r="O218" i="2"/>
  <c r="O154" i="2"/>
  <c r="O297" i="2"/>
  <c r="O233" i="2"/>
  <c r="O169" i="2"/>
  <c r="O316" i="2"/>
  <c r="O252" i="2"/>
  <c r="O188" i="2"/>
  <c r="O118" i="2"/>
  <c r="O271" i="2"/>
  <c r="O207" i="2"/>
  <c r="O143" i="2"/>
  <c r="O72" i="2"/>
  <c r="O119" i="2"/>
  <c r="O55" i="2"/>
  <c r="O90" i="2"/>
  <c r="O26" i="2"/>
  <c r="O77" i="2"/>
  <c r="O326" i="2"/>
  <c r="O262" i="2"/>
  <c r="O198" i="2"/>
  <c r="O134" i="2"/>
  <c r="O277" i="2"/>
  <c r="O213" i="2"/>
  <c r="O149" i="2"/>
  <c r="O296" i="2"/>
  <c r="O232" i="2"/>
  <c r="O168" i="2"/>
  <c r="O315" i="2"/>
  <c r="O251" i="2"/>
  <c r="O187" i="2"/>
  <c r="O116" i="2"/>
  <c r="O52" i="2"/>
  <c r="O99" i="2"/>
  <c r="O35" i="2"/>
  <c r="O70" i="2"/>
  <c r="O121" i="2"/>
  <c r="R17" i="2" l="1"/>
  <c r="R232" i="2"/>
  <c r="S232" i="2" s="1"/>
  <c r="R329" i="2"/>
  <c r="S329" i="2" s="1"/>
  <c r="R92" i="2"/>
  <c r="S92" i="2" s="1"/>
  <c r="R266" i="2"/>
  <c r="S266" i="2" s="1"/>
  <c r="R311" i="2"/>
  <c r="S311" i="2" s="1"/>
  <c r="R98" i="2"/>
  <c r="S98" i="2" s="1"/>
  <c r="R173" i="2"/>
  <c r="S173" i="2" s="1"/>
  <c r="R223" i="2"/>
  <c r="S223" i="2" s="1"/>
  <c r="R268" i="2"/>
  <c r="S268" i="2" s="1"/>
  <c r="R308" i="2"/>
  <c r="S308" i="2" s="1"/>
  <c r="R132" i="2"/>
  <c r="S132" i="2" s="1"/>
  <c r="R187" i="2"/>
  <c r="S187" i="2" s="1"/>
  <c r="R277" i="2"/>
  <c r="S277" i="2" s="1"/>
  <c r="R161" i="2"/>
  <c r="S161" i="2" s="1"/>
  <c r="R212" i="2"/>
  <c r="S212" i="2" s="1"/>
  <c r="R280" i="2"/>
  <c r="S280" i="2" s="1"/>
  <c r="R239" i="2"/>
  <c r="S239" i="2" s="1"/>
  <c r="R291" i="2"/>
  <c r="S291" i="2" s="1"/>
  <c r="R321" i="2"/>
  <c r="S321" i="2" s="1"/>
  <c r="R317" i="2"/>
  <c r="S317" i="2" s="1"/>
  <c r="R176" i="2"/>
  <c r="S176" i="2" s="1"/>
  <c r="R118" i="2"/>
  <c r="S118" i="2" s="1"/>
  <c r="R130" i="2"/>
  <c r="S130" i="2" s="1"/>
  <c r="R259" i="2"/>
  <c r="S259" i="2" s="1"/>
  <c r="R85" i="2"/>
  <c r="S85" i="2" s="1"/>
  <c r="R279" i="2"/>
  <c r="S279" i="2" s="1"/>
  <c r="R267" i="2"/>
  <c r="S267" i="2" s="1"/>
  <c r="R24" i="2"/>
  <c r="S24" i="2" s="1"/>
  <c r="R307" i="2"/>
  <c r="S307" i="2" s="1"/>
  <c r="R190" i="2"/>
  <c r="S190" i="2" s="1"/>
  <c r="R305" i="2"/>
  <c r="S305" i="2" s="1"/>
  <c r="R230" i="2"/>
  <c r="S230" i="2" s="1"/>
  <c r="R221" i="2"/>
  <c r="S221" i="2" s="1"/>
  <c r="R270" i="2"/>
  <c r="S270" i="2" s="1"/>
  <c r="R196" i="2"/>
  <c r="S196" i="2" s="1"/>
  <c r="E6" i="2" s="1"/>
  <c r="R241" i="2"/>
  <c r="S241" i="2" s="1"/>
  <c r="R172" i="2"/>
  <c r="S172" i="2" s="1"/>
  <c r="R114" i="2"/>
  <c r="S114" i="2" s="1"/>
  <c r="R123" i="2"/>
  <c r="S123" i="2" s="1"/>
  <c r="R210" i="2"/>
  <c r="S210" i="2" s="1"/>
  <c r="R75" i="2"/>
  <c r="S75" i="2" s="1"/>
  <c r="R296" i="2"/>
  <c r="S296" i="2" s="1"/>
  <c r="R220" i="2"/>
  <c r="S220" i="2" s="1"/>
  <c r="R290" i="2"/>
  <c r="S290" i="2" s="1"/>
  <c r="R139" i="2"/>
  <c r="S139" i="2" s="1"/>
  <c r="R278" i="2"/>
  <c r="S278" i="2" s="1"/>
  <c r="E8" i="2" s="1"/>
  <c r="R47" i="2"/>
  <c r="S47" i="2" s="1"/>
  <c r="R45" i="2"/>
  <c r="S45" i="2" s="1"/>
  <c r="R65" i="2"/>
  <c r="S65" i="2" s="1"/>
  <c r="R107" i="2"/>
  <c r="S107" i="2" s="1"/>
  <c r="R127" i="2"/>
  <c r="S127" i="2" s="1"/>
  <c r="R125" i="2"/>
  <c r="S125" i="2" s="1"/>
  <c r="R148" i="2"/>
  <c r="S148" i="2" s="1"/>
  <c r="R83" i="2"/>
  <c r="S83" i="2" s="1"/>
  <c r="R138" i="2"/>
  <c r="S138" i="2" s="1"/>
  <c r="R295" i="2"/>
  <c r="S295" i="2" s="1"/>
  <c r="R261" i="2"/>
  <c r="S261" i="2" s="1"/>
  <c r="R37" i="2"/>
  <c r="S37" i="2" s="1"/>
  <c r="R256" i="2"/>
  <c r="S256" i="2" s="1"/>
  <c r="R121" i="2"/>
  <c r="S121" i="2" s="1"/>
  <c r="R26" i="2"/>
  <c r="S26" i="2" s="1"/>
  <c r="R66" i="2"/>
  <c r="S66" i="2" s="1"/>
  <c r="R188" i="2"/>
  <c r="S188" i="2" s="1"/>
  <c r="R110" i="2"/>
  <c r="S110" i="2" s="1"/>
  <c r="R163" i="2"/>
  <c r="S163" i="2" s="1"/>
  <c r="R253" i="2"/>
  <c r="S253" i="2" s="1"/>
  <c r="R183" i="2"/>
  <c r="S183" i="2" s="1"/>
  <c r="R51" i="2"/>
  <c r="S51" i="2" s="1"/>
  <c r="R248" i="2"/>
  <c r="S248" i="2" s="1"/>
  <c r="R313" i="2"/>
  <c r="S313" i="2" s="1"/>
  <c r="R49" i="2"/>
  <c r="S49" i="2" s="1"/>
  <c r="R60" i="2"/>
  <c r="S60" i="2" s="1"/>
  <c r="R80" i="2"/>
  <c r="S80" i="2" s="1"/>
  <c r="R56" i="2"/>
  <c r="S56" i="2" s="1"/>
  <c r="R30" i="2"/>
  <c r="S30" i="2" s="1"/>
  <c r="R257" i="2"/>
  <c r="S257" i="2" s="1"/>
  <c r="R103" i="2"/>
  <c r="S103" i="2" s="1"/>
  <c r="R236" i="2"/>
  <c r="S236" i="2" s="1"/>
  <c r="R99" i="2"/>
  <c r="S99" i="2" s="1"/>
  <c r="R77" i="2"/>
  <c r="S77" i="2" s="1"/>
  <c r="R97" i="2"/>
  <c r="S97" i="2" s="1"/>
  <c r="R28" i="2"/>
  <c r="S28" i="2" s="1"/>
  <c r="R274" i="2"/>
  <c r="S274" i="2" s="1"/>
  <c r="R331" i="2"/>
  <c r="S331" i="2" s="1"/>
  <c r="R42" i="2"/>
  <c r="S42" i="2" s="1"/>
  <c r="R185" i="2"/>
  <c r="S185" i="2" s="1"/>
  <c r="R62" i="2"/>
  <c r="S62" i="2" s="1"/>
  <c r="R160" i="2"/>
  <c r="S160" i="2" s="1"/>
  <c r="R205" i="2"/>
  <c r="S205" i="2" s="1"/>
  <c r="R180" i="2"/>
  <c r="S180" i="2" s="1"/>
  <c r="R225" i="2"/>
  <c r="S225" i="2" s="1"/>
  <c r="R245" i="2"/>
  <c r="S245" i="2" s="1"/>
  <c r="R23" i="2"/>
  <c r="S23" i="2" s="1"/>
  <c r="R175" i="2"/>
  <c r="S175" i="2" s="1"/>
  <c r="R240" i="2"/>
  <c r="S240" i="2" s="1"/>
  <c r="R260" i="2"/>
  <c r="S260" i="2" s="1"/>
  <c r="R96" i="2"/>
  <c r="S96" i="2" s="1"/>
  <c r="R217" i="2"/>
  <c r="S217" i="2" s="1"/>
  <c r="R79" i="2"/>
  <c r="S79" i="2" s="1"/>
  <c r="R215" i="2"/>
  <c r="S215" i="2" s="1"/>
  <c r="R35" i="2"/>
  <c r="S35" i="2" s="1"/>
  <c r="E7" i="2" s="1"/>
  <c r="R252" i="2"/>
  <c r="S252" i="2" s="1"/>
  <c r="R33" i="2"/>
  <c r="S33" i="2" s="1"/>
  <c r="R247" i="2"/>
  <c r="S247" i="2" s="1"/>
  <c r="R292" i="2"/>
  <c r="S292" i="2" s="1"/>
  <c r="R322" i="2"/>
  <c r="S322" i="2" s="1"/>
  <c r="R73" i="2"/>
  <c r="S73" i="2" s="1"/>
  <c r="R115" i="2"/>
  <c r="S115" i="2" s="1"/>
  <c r="R312" i="2"/>
  <c r="S312" i="2" s="1"/>
  <c r="R287" i="2"/>
  <c r="S287" i="2" s="1"/>
  <c r="R170" i="2"/>
  <c r="S170" i="2" s="1"/>
  <c r="R113" i="2"/>
  <c r="S113" i="2" s="1"/>
  <c r="R141" i="2"/>
  <c r="S141" i="2" s="1"/>
  <c r="R18" i="2"/>
  <c r="S18" i="2" s="1"/>
  <c r="R64" i="2"/>
  <c r="S64" i="2" s="1"/>
  <c r="R38" i="2"/>
  <c r="S38" i="2" s="1"/>
  <c r="R136" i="2"/>
  <c r="S136" i="2" s="1"/>
  <c r="R181" i="2"/>
  <c r="S181" i="2" s="1"/>
  <c r="R58" i="2"/>
  <c r="S58" i="2" s="1"/>
  <c r="R156" i="2"/>
  <c r="S156" i="2" s="1"/>
  <c r="R178" i="2"/>
  <c r="S178" i="2" s="1"/>
  <c r="R197" i="2"/>
  <c r="S197" i="2" s="1"/>
  <c r="R281" i="2"/>
  <c r="S281" i="2" s="1"/>
  <c r="R149" i="2"/>
  <c r="S149" i="2" s="1"/>
  <c r="R198" i="2"/>
  <c r="S198" i="2" s="1"/>
  <c r="R218" i="2"/>
  <c r="S218" i="2" s="1"/>
  <c r="R189" i="2"/>
  <c r="S189" i="2" s="1"/>
  <c r="R238" i="2"/>
  <c r="S238" i="2" s="1"/>
  <c r="R112" i="2"/>
  <c r="S112" i="2" s="1"/>
  <c r="R229" i="2"/>
  <c r="S229" i="2" s="1"/>
  <c r="R106" i="2"/>
  <c r="S106" i="2" s="1"/>
  <c r="R204" i="2"/>
  <c r="S204" i="2" s="1"/>
  <c r="R298" i="2"/>
  <c r="S298" i="2" s="1"/>
  <c r="R27" i="2"/>
  <c r="S27" i="2" s="1"/>
  <c r="R179" i="2"/>
  <c r="S179" i="2" s="1"/>
  <c r="R318" i="2"/>
  <c r="S318" i="2" s="1"/>
  <c r="R244" i="2"/>
  <c r="S244" i="2" s="1"/>
  <c r="R264" i="2"/>
  <c r="S264" i="2" s="1"/>
  <c r="R87" i="2"/>
  <c r="S87" i="2" s="1"/>
  <c r="R284" i="2"/>
  <c r="S284" i="2" s="1"/>
  <c r="R304" i="2"/>
  <c r="S304" i="2" s="1"/>
  <c r="R324" i="2"/>
  <c r="S324" i="2" s="1"/>
  <c r="R146" i="2"/>
  <c r="S146" i="2" s="1"/>
  <c r="R36" i="2"/>
  <c r="S36" i="2" s="1"/>
  <c r="R74" i="2"/>
  <c r="S74" i="2" s="1"/>
  <c r="R320" i="2"/>
  <c r="S320" i="2" s="1"/>
  <c r="R39" i="2"/>
  <c r="S39" i="2" s="1"/>
  <c r="R52" i="2"/>
  <c r="S52" i="2" s="1"/>
  <c r="R72" i="2"/>
  <c r="S72" i="2" s="1"/>
  <c r="R169" i="2"/>
  <c r="S169" i="2" s="1"/>
  <c r="R144" i="2"/>
  <c r="S144" i="2" s="1"/>
  <c r="R168" i="2"/>
  <c r="S168" i="2" s="1"/>
  <c r="R90" i="2"/>
  <c r="S90" i="2" s="1"/>
  <c r="R143" i="2"/>
  <c r="S143" i="2" s="1"/>
  <c r="R233" i="2"/>
  <c r="S233" i="2" s="1"/>
  <c r="R282" i="2"/>
  <c r="S282" i="2" s="1"/>
  <c r="R31" i="2"/>
  <c r="S31" i="2" s="1"/>
  <c r="R228" i="2"/>
  <c r="S228" i="2" s="1"/>
  <c r="R306" i="2"/>
  <c r="S306" i="2" s="1"/>
  <c r="R177" i="2"/>
  <c r="S177" i="2" s="1"/>
  <c r="R162" i="2"/>
  <c r="S162" i="2" s="1"/>
  <c r="R131" i="2"/>
  <c r="S131" i="2" s="1"/>
  <c r="R262" i="2"/>
  <c r="S262" i="2" s="1"/>
  <c r="R109" i="2"/>
  <c r="S109" i="2" s="1"/>
  <c r="R302" i="2"/>
  <c r="S302" i="2" s="1"/>
  <c r="R203" i="2"/>
  <c r="S203" i="2" s="1"/>
  <c r="R29" i="2"/>
  <c r="S29" i="2" s="1"/>
  <c r="R328" i="2"/>
  <c r="S328" i="2" s="1"/>
  <c r="R193" i="2"/>
  <c r="S193" i="2" s="1"/>
  <c r="R124" i="2"/>
  <c r="S124" i="2" s="1"/>
  <c r="R94" i="2"/>
  <c r="S94" i="2" s="1"/>
  <c r="R81" i="2"/>
  <c r="S81" i="2" s="1"/>
  <c r="R208" i="2"/>
  <c r="S208" i="2" s="1"/>
  <c r="R326" i="2"/>
  <c r="S326" i="2" s="1"/>
  <c r="R55" i="2"/>
  <c r="S55" i="2" s="1"/>
  <c r="R297" i="2"/>
  <c r="S297" i="2" s="1"/>
  <c r="R201" i="2"/>
  <c r="S201" i="2" s="1"/>
  <c r="R76" i="2"/>
  <c r="S76" i="2" s="1"/>
  <c r="R226" i="2"/>
  <c r="S226" i="2" s="1"/>
  <c r="R147" i="2"/>
  <c r="S147" i="2" s="1"/>
  <c r="R101" i="2"/>
  <c r="S101" i="2" s="1"/>
  <c r="R211" i="2"/>
  <c r="S211" i="2" s="1"/>
  <c r="R258" i="2"/>
  <c r="S258" i="2" s="1"/>
  <c r="R216" i="2"/>
  <c r="S216" i="2" s="1"/>
  <c r="R116" i="2"/>
  <c r="S116" i="2" s="1"/>
  <c r="R213" i="2"/>
  <c r="S213" i="2" s="1"/>
  <c r="R117" i="2"/>
  <c r="S117" i="2" s="1"/>
  <c r="R68" i="2"/>
  <c r="S68" i="2" s="1"/>
  <c r="R140" i="2"/>
  <c r="S140" i="2" s="1"/>
  <c r="R108" i="2"/>
  <c r="S108" i="2" s="1"/>
  <c r="R82" i="2"/>
  <c r="S82" i="2" s="1"/>
  <c r="R155" i="2"/>
  <c r="S155" i="2" s="1"/>
  <c r="R200" i="2"/>
  <c r="S200" i="2" s="1"/>
  <c r="R21" i="2"/>
  <c r="S21" i="2" s="1"/>
  <c r="R246" i="2"/>
  <c r="S246" i="2" s="1"/>
  <c r="R167" i="2"/>
  <c r="S167" i="2" s="1"/>
  <c r="R300" i="2"/>
  <c r="S300" i="2" s="1"/>
  <c r="R319" i="2"/>
  <c r="S319" i="2" s="1"/>
  <c r="R301" i="2"/>
  <c r="S301" i="2" s="1"/>
  <c r="R70" i="2"/>
  <c r="S70" i="2" s="1"/>
  <c r="R273" i="2"/>
  <c r="S273" i="2" s="1"/>
  <c r="R293" i="2"/>
  <c r="S293" i="2" s="1"/>
  <c r="R71" i="2"/>
  <c r="S71" i="2" s="1"/>
  <c r="R243" i="2"/>
  <c r="S243" i="2" s="1"/>
  <c r="R122" i="2"/>
  <c r="S122" i="2" s="1"/>
  <c r="E9" i="2" s="1"/>
  <c r="R111" i="2"/>
  <c r="S111" i="2" s="1"/>
  <c r="R89" i="2"/>
  <c r="S89" i="2" s="1"/>
  <c r="R20" i="2"/>
  <c r="S20" i="2" s="1"/>
  <c r="R283" i="2"/>
  <c r="S283" i="2" s="1"/>
  <c r="R166" i="2"/>
  <c r="S166" i="2" s="1"/>
  <c r="R323" i="2"/>
  <c r="S323" i="2" s="1"/>
  <c r="R157" i="2"/>
  <c r="S157" i="2" s="1"/>
  <c r="R222" i="2"/>
  <c r="S222" i="2" s="1"/>
  <c r="R152" i="2"/>
  <c r="S152" i="2" s="1"/>
  <c r="R158" i="2"/>
  <c r="S158" i="2" s="1"/>
  <c r="R227" i="2"/>
  <c r="S227" i="2" s="1"/>
  <c r="R53" i="2"/>
  <c r="S53" i="2" s="1"/>
  <c r="R95" i="2"/>
  <c r="S95" i="2" s="1"/>
  <c r="R150" i="2"/>
  <c r="S150" i="2" s="1"/>
  <c r="R93" i="2"/>
  <c r="S93" i="2" s="1"/>
  <c r="R44" i="2"/>
  <c r="S44" i="2" s="1"/>
  <c r="R327" i="2"/>
  <c r="S327" i="2" s="1"/>
  <c r="R84" i="2"/>
  <c r="S84" i="2" s="1"/>
  <c r="R104" i="2"/>
  <c r="S104" i="2" s="1"/>
  <c r="R250" i="2"/>
  <c r="S250" i="2" s="1"/>
  <c r="R78" i="2"/>
  <c r="S78" i="2" s="1"/>
  <c r="R151" i="2"/>
  <c r="S151" i="2" s="1"/>
  <c r="R133" i="2"/>
  <c r="S133" i="2" s="1"/>
  <c r="R50" i="2"/>
  <c r="S50" i="2" s="1"/>
  <c r="R242" i="2"/>
  <c r="S242" i="2" s="1"/>
  <c r="R255" i="2"/>
  <c r="S255" i="2" s="1"/>
  <c r="R207" i="2"/>
  <c r="S207" i="2" s="1"/>
  <c r="R251" i="2"/>
  <c r="S251" i="2" s="1"/>
  <c r="R134" i="2"/>
  <c r="S134" i="2" s="1"/>
  <c r="R119" i="2"/>
  <c r="S119" i="2" s="1"/>
  <c r="R271" i="2"/>
  <c r="S271" i="2" s="1"/>
  <c r="R316" i="2"/>
  <c r="S316" i="2" s="1"/>
  <c r="R154" i="2"/>
  <c r="S154" i="2" s="1"/>
  <c r="R120" i="2"/>
  <c r="S120" i="2" s="1"/>
  <c r="R174" i="2"/>
  <c r="S174" i="2" s="1"/>
  <c r="R22" i="2"/>
  <c r="S22" i="2" s="1"/>
  <c r="R234" i="2"/>
  <c r="S234" i="2" s="1"/>
  <c r="R294" i="2"/>
  <c r="S294" i="2" s="1"/>
  <c r="R194" i="2"/>
  <c r="S194" i="2" s="1"/>
  <c r="R54" i="2"/>
  <c r="S54" i="2" s="1"/>
  <c r="R275" i="2"/>
  <c r="S275" i="2" s="1"/>
  <c r="R237" i="2"/>
  <c r="S237" i="2" s="1"/>
  <c r="R171" i="2"/>
  <c r="S171" i="2" s="1"/>
  <c r="R128" i="2"/>
  <c r="S128" i="2" s="1"/>
  <c r="R310" i="2"/>
  <c r="S310" i="2" s="1"/>
  <c r="R102" i="2"/>
  <c r="S102" i="2" s="1"/>
  <c r="R314" i="2"/>
  <c r="S314" i="2" s="1"/>
  <c r="R182" i="2"/>
  <c r="S182" i="2" s="1"/>
  <c r="R32" i="2"/>
  <c r="S32" i="2" s="1"/>
  <c r="R299" i="2"/>
  <c r="S299" i="2" s="1"/>
  <c r="R19" i="2"/>
  <c r="S19" i="2" s="1"/>
  <c r="R48" i="2"/>
  <c r="S48" i="2" s="1"/>
  <c r="R145" i="2"/>
  <c r="S145" i="2" s="1"/>
  <c r="R165" i="2"/>
  <c r="S165" i="2" s="1"/>
  <c r="R214" i="2"/>
  <c r="S214" i="2" s="1"/>
  <c r="R88" i="2"/>
  <c r="S88" i="2" s="1"/>
  <c r="R254" i="2"/>
  <c r="S254" i="2" s="1"/>
  <c r="R135" i="2"/>
  <c r="S135" i="2" s="1"/>
  <c r="R265" i="2"/>
  <c r="S265" i="2" s="1"/>
  <c r="R43" i="2"/>
  <c r="S43" i="2" s="1"/>
  <c r="R195" i="2"/>
  <c r="S195" i="2" s="1"/>
  <c r="R285" i="2"/>
  <c r="S285" i="2" s="1"/>
  <c r="R63" i="2"/>
  <c r="S63" i="2" s="1"/>
  <c r="R57" i="2"/>
  <c r="S57" i="2" s="1"/>
  <c r="R153" i="2"/>
  <c r="S153" i="2" s="1"/>
  <c r="R126" i="2"/>
  <c r="S126" i="2" s="1"/>
  <c r="R192" i="2"/>
  <c r="S192" i="2" s="1"/>
  <c r="R41" i="2"/>
  <c r="S41" i="2" s="1"/>
  <c r="R325" i="2"/>
  <c r="S325" i="2" s="1"/>
  <c r="R276" i="2"/>
  <c r="S276" i="2" s="1"/>
  <c r="R191" i="2"/>
  <c r="S191" i="2" s="1"/>
  <c r="R315" i="2"/>
  <c r="S315" i="2" s="1"/>
  <c r="R46" i="2"/>
  <c r="S46" i="2" s="1"/>
  <c r="R164" i="2"/>
  <c r="S164" i="2" s="1"/>
  <c r="R209" i="2"/>
  <c r="S209" i="2" s="1"/>
  <c r="R86" i="2"/>
  <c r="S86" i="2" s="1"/>
  <c r="R184" i="2"/>
  <c r="S184" i="2" s="1"/>
  <c r="R159" i="2"/>
  <c r="S159" i="2" s="1"/>
  <c r="R249" i="2"/>
  <c r="S249" i="2" s="1"/>
  <c r="R224" i="2"/>
  <c r="S224" i="2" s="1"/>
  <c r="R269" i="2"/>
  <c r="S269" i="2" s="1"/>
  <c r="R199" i="2"/>
  <c r="S199" i="2" s="1"/>
  <c r="R25" i="2"/>
  <c r="S25" i="2" s="1"/>
  <c r="R67" i="2"/>
  <c r="S67" i="2" s="1"/>
  <c r="R219" i="2"/>
  <c r="S219" i="2" s="1"/>
  <c r="R309" i="2"/>
  <c r="S309" i="2" s="1"/>
  <c r="R142" i="2"/>
  <c r="S142" i="2" s="1"/>
  <c r="R202" i="2"/>
  <c r="S202" i="2" s="1"/>
  <c r="R100" i="2"/>
  <c r="S100" i="2" s="1"/>
  <c r="R91" i="2"/>
  <c r="S91" i="2" s="1"/>
  <c r="R288" i="2"/>
  <c r="S288" i="2" s="1"/>
  <c r="R69" i="2"/>
  <c r="S69" i="2" s="1"/>
  <c r="R263" i="2"/>
  <c r="S263" i="2" s="1"/>
  <c r="R289" i="2"/>
  <c r="S289" i="2" s="1"/>
  <c r="R40" i="2"/>
  <c r="S40" i="2" s="1"/>
  <c r="R303" i="2"/>
  <c r="S303" i="2" s="1"/>
  <c r="R137" i="2"/>
  <c r="S137" i="2" s="1"/>
  <c r="R186" i="2"/>
  <c r="S186" i="2" s="1"/>
  <c r="R129" i="2"/>
  <c r="S129" i="2" s="1"/>
  <c r="R206" i="2"/>
  <c r="S206" i="2" s="1"/>
  <c r="R34" i="2"/>
  <c r="S34" i="2" s="1"/>
  <c r="R286" i="2"/>
  <c r="S286" i="2" s="1"/>
  <c r="R235" i="2"/>
  <c r="S235" i="2" s="1"/>
  <c r="R59" i="2"/>
  <c r="S59" i="2" s="1"/>
  <c r="R105" i="2"/>
  <c r="S105" i="2" s="1"/>
  <c r="R231" i="2"/>
  <c r="S231" i="2" s="1"/>
  <c r="R330" i="2"/>
  <c r="S330" i="2" s="1"/>
  <c r="R14" i="2" l="1"/>
  <c r="V20" i="2"/>
  <c r="V18" i="2"/>
  <c r="V17" i="2" l="1"/>
  <c r="V19" i="2"/>
</calcChain>
</file>

<file path=xl/sharedStrings.xml><?xml version="1.0" encoding="utf-8"?>
<sst xmlns="http://schemas.openxmlformats.org/spreadsheetml/2006/main" count="676" uniqueCount="190">
  <si>
    <t>tract</t>
  </si>
  <si>
    <t>Name</t>
  </si>
  <si>
    <t>Pikesville, MD</t>
  </si>
  <si>
    <t>Towson, MD</t>
  </si>
  <si>
    <t>Baltimore, MD</t>
  </si>
  <si>
    <t>Evergreen, Baltimore, MD</t>
  </si>
  <si>
    <t>Mount Washington, Baltimore, MD</t>
  </si>
  <si>
    <t>Ellicott City, MD</t>
  </si>
  <si>
    <t>Roland Park, Baltimore, MD</t>
  </si>
  <si>
    <t>Homeland, Baltimore, MD</t>
  </si>
  <si>
    <t>Catonsville, MD</t>
  </si>
  <si>
    <t>Mid-Charles, Baltimore, MD</t>
  </si>
  <si>
    <t>Nottingham, MD</t>
  </si>
  <si>
    <t>Tuscany - Canterbury, Baltimore, MD</t>
  </si>
  <si>
    <t>Linthicum Heights, MD</t>
  </si>
  <si>
    <t>Relay, Halethorpe, MD</t>
  </si>
  <si>
    <t>Parkville, MD</t>
  </si>
  <si>
    <t>Cross Country, Baltimore, MD</t>
  </si>
  <si>
    <t>Fells Point, Baltimore, MD</t>
  </si>
  <si>
    <t>Middle River, MD</t>
  </si>
  <si>
    <t>Elkridge, MD</t>
  </si>
  <si>
    <t>Rosedale, MD</t>
  </si>
  <si>
    <t>Riverside, Baltimore, MD</t>
  </si>
  <si>
    <t>North Harford Road, Baltimore, MD</t>
  </si>
  <si>
    <t>Dundalk, MD</t>
  </si>
  <si>
    <t>Halethorpe, MD</t>
  </si>
  <si>
    <t>White Marsh, MD</t>
  </si>
  <si>
    <t>Edgemere, MD</t>
  </si>
  <si>
    <t>Cheswolde, Baltimore, MD</t>
  </si>
  <si>
    <t>Essex, MD</t>
  </si>
  <si>
    <t>Woodring, Baltimore, MD</t>
  </si>
  <si>
    <t>Sparrows Point, MD</t>
  </si>
  <si>
    <t>Cross Keys, Baltimore, MD</t>
  </si>
  <si>
    <t>Lochearn, Pikesville, MD</t>
  </si>
  <si>
    <t>Brooklyn Park, MD</t>
  </si>
  <si>
    <t>Canton, Baltimore, MD</t>
  </si>
  <si>
    <t>Glenham-Belford, Baltimore, MD</t>
  </si>
  <si>
    <t>Locust Point, Baltimore, MD</t>
  </si>
  <si>
    <t>Lake Walker, Baltimore, MD</t>
  </si>
  <si>
    <t>Violetville, Baltimore, MD</t>
  </si>
  <si>
    <t>Waltherson, Baltimore, MD</t>
  </si>
  <si>
    <t>Lansdowne - Baltimore Highlands, Halethorpe, MD</t>
  </si>
  <si>
    <t>Arcadia, Baltimore, MD</t>
  </si>
  <si>
    <t>Radnor - Winston, Baltimore, MD</t>
  </si>
  <si>
    <t>Gwynn Oak, Pikesville, MD</t>
  </si>
  <si>
    <t>Harford - Echodale - Perring Parkway, Baltimore, MD</t>
  </si>
  <si>
    <t>Lansdowne - Baltimore Highlands, Lansdowne, MD</t>
  </si>
  <si>
    <t>Glen, Baltimore, MD</t>
  </si>
  <si>
    <t>Hampden, Baltimore, MD</t>
  </si>
  <si>
    <t>Cold Springs, Baltimore, MD</t>
  </si>
  <si>
    <t>Lauraville, Baltimore, MD</t>
  </si>
  <si>
    <t>Fallstaff, Baltimore, MD</t>
  </si>
  <si>
    <t>Westgate, Baltimore, MD</t>
  </si>
  <si>
    <t>Bolton Hill, Baltimore, MD</t>
  </si>
  <si>
    <t>Riverside Park, Baltimore, MD</t>
  </si>
  <si>
    <t>Woodlawn, MD</t>
  </si>
  <si>
    <t>Brooklyn, Baltimore, MD</t>
  </si>
  <si>
    <t>Joseph Lee, Baltimore, MD</t>
  </si>
  <si>
    <t>Medfield, Baltimore, MD</t>
  </si>
  <si>
    <t>Gwynn Oak, Woodlawn, MD</t>
  </si>
  <si>
    <t>Gwynn Oak, Baltimore, MD</t>
  </si>
  <si>
    <t>Medford - Broening, Baltimore, MD</t>
  </si>
  <si>
    <t>Cedmont, Baltimore, MD</t>
  </si>
  <si>
    <t>South Baltimore, Baltimore, MD</t>
  </si>
  <si>
    <t>Gwynn Oak, Lochearn, MD</t>
  </si>
  <si>
    <t>Morrell Park, Baltimore, MD</t>
  </si>
  <si>
    <t>Upper Fells Point, Baltimore, MD</t>
  </si>
  <si>
    <t>Downtown, Baltimore, MD</t>
  </si>
  <si>
    <t>Woodberry, Baltimore, MD</t>
  </si>
  <si>
    <t>Fifteenth Street, Baltimore, MD</t>
  </si>
  <si>
    <t>Hillen, Baltimore, MD</t>
  </si>
  <si>
    <t>Belair - Edison, Baltimore, MD</t>
  </si>
  <si>
    <t>Ednor Gardens - Lakeside, Baltimore, MD</t>
  </si>
  <si>
    <t>Ramblewood, Baltimore, MD</t>
  </si>
  <si>
    <t>Patterson Park, Baltimore, MD</t>
  </si>
  <si>
    <t>Frankford, Baltimore, MD</t>
  </si>
  <si>
    <t>Loch Raven, Baltimore, MD</t>
  </si>
  <si>
    <t>Baltimore Highlands, Baltimore, MD</t>
  </si>
  <si>
    <t>Armistead Gardens, Baltimore, MD</t>
  </si>
  <si>
    <t>Idlewood, Baltimore, MD</t>
  </si>
  <si>
    <t>Perring Loch, Baltimore, MD</t>
  </si>
  <si>
    <t>East Arlington, Baltimore, MD</t>
  </si>
  <si>
    <t>Beechfield, Baltimore, MD</t>
  </si>
  <si>
    <t>New Northwood, Baltimore, MD</t>
  </si>
  <si>
    <t>Mid-Govans, Baltimore, MD</t>
  </si>
  <si>
    <t>Little Italy, Baltimore, MD</t>
  </si>
  <si>
    <t>Rognel Heights, Baltimore, MD</t>
  </si>
  <si>
    <t>Walbrook, Baltimore, MD</t>
  </si>
  <si>
    <t>Irvington, Baltimore, MD</t>
  </si>
  <si>
    <t>West Forest Park, Baltimore, MD</t>
  </si>
  <si>
    <t>Hanlon Longwood, Baltimore, MD</t>
  </si>
  <si>
    <t>Lakeland, Baltimore, MD</t>
  </si>
  <si>
    <t>Parkside, Baltimore, MD</t>
  </si>
  <si>
    <t>Yale Heights, Baltimore, MD</t>
  </si>
  <si>
    <t>Garwyn Oaks, Baltimore, MD</t>
  </si>
  <si>
    <t>Pigtown, Baltimore, MD</t>
  </si>
  <si>
    <t>Remington, Baltimore, MD</t>
  </si>
  <si>
    <t>Allendale, Baltimore, MD</t>
  </si>
  <si>
    <t>Windsor Hills, Baltimore, MD</t>
  </si>
  <si>
    <t>Curtis Bay, Baltimore, MD</t>
  </si>
  <si>
    <t>Burleith-Leighton, Baltimore, MD</t>
  </si>
  <si>
    <t>Winston - Govans, Baltimore, MD</t>
  </si>
  <si>
    <t>Better Waverly, Baltimore, MD</t>
  </si>
  <si>
    <t>Reisterstown Station, Baltimore, MD</t>
  </si>
  <si>
    <t>Edmondson, Baltimore, MD</t>
  </si>
  <si>
    <t>Dorchester, Baltimore, MD</t>
  </si>
  <si>
    <t>Central Park Heights, Baltimore, MD</t>
  </si>
  <si>
    <t>Woodbrook, Baltimore, MD</t>
  </si>
  <si>
    <t>Old Goucher, Baltimore, MD</t>
  </si>
  <si>
    <t>Saint Joseph's, Baltimore, MD</t>
  </si>
  <si>
    <t>Darley Park, Baltimore, MD</t>
  </si>
  <si>
    <t>Poppleton, Baltimore, MD</t>
  </si>
  <si>
    <t>Cedonia, Baltimore, MD</t>
  </si>
  <si>
    <t>Arlington, Baltimore, MD</t>
  </si>
  <si>
    <t>Mosher, Baltimore, MD</t>
  </si>
  <si>
    <t>Coppin Heights, Baltimore, MD</t>
  </si>
  <si>
    <t>Harwood, Baltimore, MD</t>
  </si>
  <si>
    <t>Hollins Market, Baltimore, MD</t>
  </si>
  <si>
    <t>Park Circle, Baltimore, MD</t>
  </si>
  <si>
    <t>Cherry Hill, Baltimore, MD</t>
  </si>
  <si>
    <t>Bridgeview-Greenlawn, Baltimore, MD</t>
  </si>
  <si>
    <t>Coldstream - Homestead - Montebello, Baltimore, MD</t>
  </si>
  <si>
    <t>Berea, Baltimore, MD</t>
  </si>
  <si>
    <t>Rosemont, Baltimore, MD</t>
  </si>
  <si>
    <t>Lexington, Baltimore, MD</t>
  </si>
  <si>
    <t>Edgecomb, Baltimore, MD</t>
  </si>
  <si>
    <t>Reservoir Hill, Baltimore, MD</t>
  </si>
  <si>
    <t>Pratt Monroe, Baltimore, MD</t>
  </si>
  <si>
    <t>Greenmount West, Baltimore, MD</t>
  </si>
  <si>
    <t>Barclay, Baltimore, MD</t>
  </si>
  <si>
    <t>Langston Hughes, Baltimore, MD</t>
  </si>
  <si>
    <t>Butchers Hill, Baltimore, MD</t>
  </si>
  <si>
    <t>Broadway East, Baltimore, MD</t>
  </si>
  <si>
    <t>Penn North, Baltimore, MD</t>
  </si>
  <si>
    <t>Mondawmin, Baltimore, MD</t>
  </si>
  <si>
    <t>Harlem Park, Baltimore, MD</t>
  </si>
  <si>
    <t>Sandtown-Winchester, Baltimore, MD</t>
  </si>
  <si>
    <t>NW Community Action, Baltimore, MD</t>
  </si>
  <si>
    <t>Mill Hill, Baltimore, MD</t>
  </si>
  <si>
    <t>Madison - Eastend, Baltimore, MD</t>
  </si>
  <si>
    <t>Perkins Homes, Baltimore, MD</t>
  </si>
  <si>
    <t>Midtown Edmondson, Baltimore, MD</t>
  </si>
  <si>
    <t>Mount Clare, Baltimore, MD</t>
  </si>
  <si>
    <t>East Baltimore Midway, Baltimore, MD</t>
  </si>
  <si>
    <t>O'Donnell Heights, Baltimore, MD</t>
  </si>
  <si>
    <t>Upton, Baltimore, MD</t>
  </si>
  <si>
    <t>Gay Street, Baltimore, MD</t>
  </si>
  <si>
    <t>Bentalou-Smallwood, Baltimore, MD</t>
  </si>
  <si>
    <t>Oliver, Baltimore, MD</t>
  </si>
  <si>
    <t>Westport, Baltimore, MD</t>
  </si>
  <si>
    <t>McCulloh Homes, Baltimore, MD</t>
  </si>
  <si>
    <t>Claremont - Freedom, Baltimore, MD</t>
  </si>
  <si>
    <t>Druid Heights, Baltimore, MD</t>
  </si>
  <si>
    <t>Pleasant View Gardens, Baltimore, MD</t>
  </si>
  <si>
    <t>Franklin Square, Baltimore, MD</t>
  </si>
  <si>
    <t>Shipley Hill, Baltimore, MD</t>
  </si>
  <si>
    <t>Johnson Square, Baltimore, MD</t>
  </si>
  <si>
    <t>Milton - Montford, Baltimore, MD</t>
  </si>
  <si>
    <t>incarceration</t>
  </si>
  <si>
    <t>teenage</t>
  </si>
  <si>
    <t>poverty rate</t>
  </si>
  <si>
    <t>Fraction of non-white</t>
  </si>
  <si>
    <t>median rent</t>
  </si>
  <si>
    <t>fraction of single parent</t>
  </si>
  <si>
    <t>individual income</t>
  </si>
  <si>
    <t>z incarceration</t>
  </si>
  <si>
    <t>z teenage birth rate</t>
  </si>
  <si>
    <t>z poverty rate</t>
  </si>
  <si>
    <t>z median rent</t>
  </si>
  <si>
    <t>distance^2 to 1</t>
  </si>
  <si>
    <t>distance^2 to 2</t>
  </si>
  <si>
    <t>distance^2 to 3</t>
  </si>
  <si>
    <t>distance^2 to 4</t>
  </si>
  <si>
    <t>min distance</t>
  </si>
  <si>
    <t>#</t>
  </si>
  <si>
    <t>sum of dis^2</t>
  </si>
  <si>
    <t>Anchor</t>
  </si>
  <si>
    <t>Mean</t>
  </si>
  <si>
    <t>Standard Deviation</t>
  </si>
  <si>
    <t>Tract</t>
  </si>
  <si>
    <t>Incarceration rate</t>
  </si>
  <si>
    <t>Teenage birth rate</t>
  </si>
  <si>
    <t>Poverty rate</t>
  </si>
  <si>
    <t>Median rent</t>
  </si>
  <si>
    <t>z non-white</t>
  </si>
  <si>
    <t>Anchor4: Slightly low incarceration rate, slightly low teenage birth rate, slightly low poverty rate, low percentage of non-white, average rent</t>
  </si>
  <si>
    <t>Anchor3: High incarceration rate, high teenage birth rate, high poverty rate, high percentage of non-white, and low median rent</t>
  </si>
  <si>
    <t>Anchor2: Low incarceration rate, low teenage birth rate, low poverty rate, low percentage of non-white, and high median rent</t>
  </si>
  <si>
    <t>Anchor1: Slightly low incarceration rate, slightly high teenage birth rate, average poverty rate, slightly high percentage of non-white, slightly high median rent</t>
  </si>
  <si>
    <t>Number of 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</si>
</sst>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6" borderId="18" xfId="0" applyFill="1" applyBorder="1"/>
    <xf numFmtId="0" fontId="0" fillId="36" borderId="19" xfId="0" applyFill="1" applyBorder="1"/>
    <xf numFmtId="0" fontId="0" fillId="37" borderId="11" xfId="0" applyFill="1" applyBorder="1"/>
    <xf numFmtId="0" fontId="0" fillId="37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E97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Different</a:t>
            </a:r>
            <a:r>
              <a:rPr lang="en-US" b="1" baseline="0">
                <a:solidFill>
                  <a:schemeClr val="tx1"/>
                </a:solidFill>
              </a:rPr>
              <a:t> </a:t>
            </a:r>
            <a:r>
              <a:rPr lang="en-US" b="1">
                <a:solidFill>
                  <a:schemeClr val="tx1"/>
                </a:solidFill>
              </a:rPr>
              <a:t>Population Metrics</a:t>
            </a:r>
            <a:r>
              <a:rPr lang="en-US" b="1" baseline="0">
                <a:solidFill>
                  <a:schemeClr val="tx1"/>
                </a:solidFill>
              </a:rPr>
              <a:t> in Each Anchor</a:t>
            </a:r>
            <a:r>
              <a:rPr lang="en-US" b="1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z incarceration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Sheet1!$I$6:$I$9</c:f>
              <c:numCache>
                <c:formatCode>General</c:formatCode>
                <c:ptCount val="4"/>
                <c:pt idx="0">
                  <c:v>-0.19010046933676736</c:v>
                </c:pt>
                <c:pt idx="1">
                  <c:v>-0.92158982480202556</c:v>
                </c:pt>
                <c:pt idx="2">
                  <c:v>1.2487632078970921</c:v>
                </c:pt>
                <c:pt idx="3">
                  <c:v>-0.24636888129563345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9-B744-9C27-BAB4CF4394F5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z teenage birth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Sheet1!$J$6:$J$9</c:f>
              <c:numCache>
                <c:formatCode>General</c:formatCode>
                <c:ptCount val="4"/>
                <c:pt idx="0">
                  <c:v>0.19672775797888026</c:v>
                </c:pt>
                <c:pt idx="1">
                  <c:v>-1.5249272019249802</c:v>
                </c:pt>
                <c:pt idx="2">
                  <c:v>1.1049737008095184</c:v>
                </c:pt>
                <c:pt idx="3">
                  <c:v>-0.59965924677890825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9-B744-9C27-BAB4CF4394F5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z poverty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Sheet1!$K$6:$K$9</c:f>
              <c:numCache>
                <c:formatCode>General</c:formatCode>
                <c:ptCount val="4"/>
                <c:pt idx="0">
                  <c:v>-8.2759536434467984E-2</c:v>
                </c:pt>
                <c:pt idx="1">
                  <c:v>-1.117923159846355</c:v>
                </c:pt>
                <c:pt idx="2">
                  <c:v>1.1640375388749604</c:v>
                </c:pt>
                <c:pt idx="3">
                  <c:v>-0.58730595436411359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9-B744-9C27-BAB4CF4394F5}"/>
            </c:ext>
          </c:extLst>
        </c:ser>
        <c:ser>
          <c:idx val="3"/>
          <c:order val="3"/>
          <c:tx>
            <c:strRef>
              <c:f>Sheet1!$L$5</c:f>
              <c:strCache>
                <c:ptCount val="1"/>
                <c:pt idx="0">
                  <c:v>z non-white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Sheet1!$L$6:$L$9</c:f>
              <c:numCache>
                <c:formatCode>General</c:formatCode>
                <c:ptCount val="4"/>
                <c:pt idx="0">
                  <c:v>0.34014367993088995</c:v>
                </c:pt>
                <c:pt idx="1">
                  <c:v>-1.0535940586450736</c:v>
                </c:pt>
                <c:pt idx="2">
                  <c:v>1.178524595336802</c:v>
                </c:pt>
                <c:pt idx="3">
                  <c:v>-0.99063381986857579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9-B744-9C27-BAB4CF4394F5}"/>
            </c:ext>
          </c:extLst>
        </c:ser>
        <c:ser>
          <c:idx val="4"/>
          <c:order val="4"/>
          <c:tx>
            <c:strRef>
              <c:f>Sheet1!$M$5</c:f>
              <c:strCache>
                <c:ptCount val="1"/>
                <c:pt idx="0">
                  <c:v>z median rent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Sheet1!$M$6:$M$9</c:f>
              <c:numCache>
                <c:formatCode>General</c:formatCode>
                <c:ptCount val="4"/>
                <c:pt idx="0">
                  <c:v>0.10651598495215554</c:v>
                </c:pt>
                <c:pt idx="1">
                  <c:v>0.4186732993432864</c:v>
                </c:pt>
                <c:pt idx="2">
                  <c:v>-0.35734394951690807</c:v>
                </c:pt>
                <c:pt idx="3">
                  <c:v>5.1086181462141653E-2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59-B744-9C27-BAB4CF43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549471"/>
        <c:axId val="1932537567"/>
      </c:barChart>
      <c:catAx>
        <c:axId val="193254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Anchors</a:t>
                </a:r>
              </a:p>
            </c:rich>
          </c:tx>
          <c:layout>
            <c:manualLayout>
              <c:xMode val="edge"/>
              <c:yMode val="edge"/>
              <c:x val="0.48791693268071218"/>
              <c:y val="0.871882595615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37567"/>
        <c:crosses val="autoZero"/>
        <c:auto val="1"/>
        <c:lblAlgn val="ctr"/>
        <c:lblOffset val="100"/>
        <c:noMultiLvlLbl val="0"/>
      </c:catAx>
      <c:valAx>
        <c:axId val="1932537567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4947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Number of Tracts in</a:t>
            </a:r>
            <a:r>
              <a:rPr lang="en-US" b="1" baseline="0">
                <a:solidFill>
                  <a:schemeClr val="tx1"/>
                </a:solidFill>
              </a:rPr>
              <a:t> Each Anchor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28-464B-9064-AF630E85AD9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D28-464B-9064-AF630E85AD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28-464B-9064-AF630E85AD9D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D28-464B-9064-AF630E85AD9D}"/>
              </c:ext>
            </c:extLst>
          </c:dPt>
          <c:dLbls>
            <c:dLbl>
              <c:idx val="0"/>
              <c:layout>
                <c:manualLayout>
                  <c:x val="-7.9842569420503148E-2"/>
                  <c:y val="0.12372441121765174"/>
                </c:manualLayout>
              </c:layout>
              <c:tx>
                <c:rich>
                  <a:bodyPr/>
                  <a:lstStyle/>
                  <a:p>
                    <a:fld id="{309DAE6F-CD4B-CE4A-B46A-7345715E9523}" type="VALUE">
                      <a:rPr lang="en-US"/>
                      <a:pPr/>
                      <a:t>[VALUE]</a:t>
                    </a:fld>
                    <a:r>
                      <a:rPr lang="en-US" baseline="0"/>
                      <a:t>(</a:t>
                    </a:r>
                    <a:fld id="{3A6850EE-6FF4-FA4B-9B52-89C00C88BD36}" type="PERCENTAGE">
                      <a:rPr lang="en-US"/>
                      <a:pPr/>
                      <a:t>[PERCENTAGE]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D28-464B-9064-AF630E85AD9D}"/>
                </c:ext>
              </c:extLst>
            </c:dLbl>
            <c:dLbl>
              <c:idx val="1"/>
              <c:layout>
                <c:manualLayout>
                  <c:x val="-7.2690867973655135E-2"/>
                  <c:y val="-0.12454239351139987"/>
                </c:manualLayout>
              </c:layout>
              <c:tx>
                <c:rich>
                  <a:bodyPr/>
                  <a:lstStyle/>
                  <a:p>
                    <a:fld id="{D8ECEC19-0503-524F-9466-CD83D90EAE43}" type="VALUE">
                      <a:rPr lang="en-US"/>
                      <a:pPr/>
                      <a:t>[VALUE]</a:t>
                    </a:fld>
                    <a:r>
                      <a:rPr lang="en-US" baseline="0"/>
                      <a:t>(</a:t>
                    </a:r>
                    <a:fld id="{4E529CA6-088F-CD41-BC5A-C363338906B4}" type="PERCENTAGE">
                      <a:rPr lang="en-US"/>
                      <a:pPr/>
                      <a:t>[PERCENTAGE]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D28-464B-9064-AF630E85AD9D}"/>
                </c:ext>
              </c:extLst>
            </c:dLbl>
            <c:dLbl>
              <c:idx val="2"/>
              <c:layout>
                <c:manualLayout>
                  <c:x val="7.4445792054173357E-2"/>
                  <c:y val="-0.1534673550702767"/>
                </c:manualLayout>
              </c:layout>
              <c:tx>
                <c:rich>
                  <a:bodyPr/>
                  <a:lstStyle/>
                  <a:p>
                    <a:fld id="{486B89A1-9B1A-0E4F-8BDD-CF381968A884}" type="VALUE">
                      <a:rPr lang="en-US"/>
                      <a:pPr/>
                      <a:t>[VALUE]</a:t>
                    </a:fld>
                    <a:r>
                      <a:rPr lang="en-US" baseline="0"/>
                      <a:t>(</a:t>
                    </a:r>
                    <a:fld id="{4EE8EAF6-0750-BE41-AD44-F83DC600E2A2}" type="PERCENTAGE">
                      <a:rPr lang="en-US"/>
                      <a:pPr/>
                      <a:t>[PERCENTAGE]</a:t>
                    </a:fld>
                    <a:r>
                      <a:rPr lang="en-US"/>
                      <a:t>)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D28-464B-9064-AF630E85AD9D}"/>
                </c:ext>
              </c:extLst>
            </c:dLbl>
            <c:dLbl>
              <c:idx val="3"/>
              <c:layout>
                <c:manualLayout>
                  <c:x val="7.5380024565630116E-2"/>
                  <c:y val="0.14262854518628776"/>
                </c:manualLayout>
              </c:layout>
              <c:tx>
                <c:rich>
                  <a:bodyPr/>
                  <a:lstStyle/>
                  <a:p>
                    <a:fld id="{5AB3ECB4-A04E-4541-B103-E4886C9C0D03}" type="VALUE">
                      <a:rPr lang="en-US"/>
                      <a:pPr/>
                      <a:t>[VALUE]</a:t>
                    </a:fld>
                    <a:r>
                      <a:rPr lang="en-US" baseline="0"/>
                      <a:t>(</a:t>
                    </a:r>
                    <a:fld id="{9B94AF76-5749-114C-911E-092D2E0A18BD}" type="PERCENTAGE">
                      <a:rPr lang="en-US"/>
                      <a:pPr/>
                      <a:t>[PERCENTAGE]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D28-464B-9064-AF630E85A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Sheet1!$V$17:$V$20</c:f>
              <c:numCache>
                <c:formatCode>General</c:formatCode>
                <c:ptCount val="4"/>
                <c:pt idx="0">
                  <c:v>83</c:v>
                </c:pt>
                <c:pt idx="1">
                  <c:v>65</c:v>
                </c:pt>
                <c:pt idx="2">
                  <c:v>94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8-464B-9064-AF630E85A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2308645619152"/>
          <c:y val="0.77873127803743991"/>
          <c:w val="0.30213093199751861"/>
          <c:h val="0.21784402393772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778933</xdr:colOff>
      <xdr:row>20</xdr:row>
      <xdr:rowOff>169334</xdr:rowOff>
    </xdr:from>
    <xdr:to>
      <xdr:col>29</xdr:col>
      <xdr:colOff>626533</xdr:colOff>
      <xdr:row>41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4B950-61FF-584E-B1CF-AC0F32B8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575734</xdr:colOff>
      <xdr:row>43</xdr:row>
      <xdr:rowOff>93133</xdr:rowOff>
    </xdr:from>
    <xdr:to>
      <xdr:col>29</xdr:col>
      <xdr:colOff>29634</xdr:colOff>
      <xdr:row>59</xdr:row>
      <xdr:rowOff>42332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140E5-FD80-6440-B67A-E591DCED4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kir_rP_gP_pall%20(2)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shown_tract_poor_share2016%20(2)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shown_tract_nonwhite_share2010%20(4)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shown_tract_median_rent2016%20(2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jail_rP_gP_pall%20(13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teenbirth_rP_gF_pall%20(1)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poor_share2016%20(1)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nonwhite_share2010%20(3)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median_rent2016%20(1)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singleparent_share2016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shown_tract_jail_rP_gP_pall%20(14)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shown_tract_teenbirth_rP_gF_pall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kir_rP_gP_pall (2)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Individual_Income_Excluding_Spouse_rP_gP_pall</v>
          </cell>
        </row>
        <row r="2">
          <cell r="A2">
            <v>24510271501</v>
          </cell>
          <cell r="B2" t="str">
            <v>Mount Washington, Baltimore, MD</v>
          </cell>
          <cell r="C2">
            <v>46558</v>
          </cell>
        </row>
        <row r="3">
          <cell r="A3">
            <v>24005490500</v>
          </cell>
          <cell r="B3" t="str">
            <v>Towson, MD</v>
          </cell>
          <cell r="C3">
            <v>46133</v>
          </cell>
        </row>
        <row r="4">
          <cell r="A4">
            <v>24005491000</v>
          </cell>
          <cell r="B4" t="str">
            <v>Baltimore, MD</v>
          </cell>
          <cell r="C4">
            <v>43934</v>
          </cell>
        </row>
        <row r="5">
          <cell r="A5">
            <v>24005403500</v>
          </cell>
          <cell r="B5" t="str">
            <v>Pikesville, MD</v>
          </cell>
          <cell r="C5">
            <v>43776</v>
          </cell>
        </row>
        <row r="6">
          <cell r="A6">
            <v>24005403601</v>
          </cell>
          <cell r="B6" t="str">
            <v>Baltimore, MD</v>
          </cell>
          <cell r="C6">
            <v>43547</v>
          </cell>
        </row>
        <row r="7">
          <cell r="A7">
            <v>24510271400</v>
          </cell>
          <cell r="B7" t="str">
            <v>Evergreen, Baltimore, MD</v>
          </cell>
          <cell r="C7">
            <v>43522</v>
          </cell>
        </row>
        <row r="8">
          <cell r="A8">
            <v>24510120100</v>
          </cell>
          <cell r="B8" t="str">
            <v>Tuscany - Canterbury, Baltimore, MD</v>
          </cell>
          <cell r="C8">
            <v>43386</v>
          </cell>
        </row>
        <row r="9">
          <cell r="A9">
            <v>24510271300</v>
          </cell>
          <cell r="B9" t="str">
            <v>Roland Park, Baltimore, MD</v>
          </cell>
          <cell r="C9">
            <v>42781</v>
          </cell>
        </row>
        <row r="10">
          <cell r="A10">
            <v>24027601104</v>
          </cell>
          <cell r="B10" t="str">
            <v>Ellicott City, MD</v>
          </cell>
          <cell r="C10">
            <v>42510</v>
          </cell>
        </row>
        <row r="11">
          <cell r="A11">
            <v>24510271200</v>
          </cell>
          <cell r="B11" t="str">
            <v>Homeland, Baltimore, MD</v>
          </cell>
          <cell r="C11">
            <v>42081</v>
          </cell>
        </row>
        <row r="12">
          <cell r="A12">
            <v>24005400400</v>
          </cell>
          <cell r="B12" t="str">
            <v>Catonsville, MD</v>
          </cell>
          <cell r="C12">
            <v>41230</v>
          </cell>
        </row>
        <row r="13">
          <cell r="A13">
            <v>24005400500</v>
          </cell>
          <cell r="B13" t="str">
            <v>Catonsville, MD</v>
          </cell>
          <cell r="C13">
            <v>40992</v>
          </cell>
        </row>
        <row r="14">
          <cell r="A14">
            <v>24005490603</v>
          </cell>
          <cell r="B14" t="str">
            <v>Baltimore, MD</v>
          </cell>
          <cell r="C14">
            <v>40963</v>
          </cell>
        </row>
        <row r="15">
          <cell r="A15">
            <v>24005490601</v>
          </cell>
          <cell r="B15" t="str">
            <v>Baltimore, MD</v>
          </cell>
          <cell r="C15">
            <v>40410</v>
          </cell>
        </row>
        <row r="16">
          <cell r="A16">
            <v>24005403602</v>
          </cell>
          <cell r="B16" t="str">
            <v>Baltimore, MD</v>
          </cell>
          <cell r="C16">
            <v>39635</v>
          </cell>
        </row>
        <row r="17">
          <cell r="A17">
            <v>24005403401</v>
          </cell>
          <cell r="B17" t="str">
            <v>Pikesville, MD</v>
          </cell>
          <cell r="C17">
            <v>39346</v>
          </cell>
        </row>
        <row r="18">
          <cell r="A18">
            <v>24510020300</v>
          </cell>
          <cell r="B18" t="str">
            <v>Fells Point, Baltimore, MD</v>
          </cell>
          <cell r="C18">
            <v>39150</v>
          </cell>
        </row>
        <row r="19">
          <cell r="A19">
            <v>24005430600</v>
          </cell>
          <cell r="B19" t="str">
            <v>Relay, Halethorpe, MD</v>
          </cell>
          <cell r="C19">
            <v>38297</v>
          </cell>
        </row>
        <row r="20">
          <cell r="A20">
            <v>24003750400</v>
          </cell>
          <cell r="B20" t="str">
            <v>Linthicum Heights, MD</v>
          </cell>
          <cell r="C20">
            <v>38044</v>
          </cell>
        </row>
        <row r="21">
          <cell r="A21">
            <v>24005491300</v>
          </cell>
          <cell r="B21" t="str">
            <v>Baltimore, MD</v>
          </cell>
          <cell r="C21">
            <v>37912</v>
          </cell>
        </row>
        <row r="22">
          <cell r="A22">
            <v>24510271102</v>
          </cell>
          <cell r="B22" t="str">
            <v>Mid-Charles, Baltimore, MD</v>
          </cell>
          <cell r="C22">
            <v>37888</v>
          </cell>
        </row>
        <row r="23">
          <cell r="A23">
            <v>24005401000</v>
          </cell>
          <cell r="B23" t="str">
            <v>Catonsville, MD</v>
          </cell>
          <cell r="C23">
            <v>37804</v>
          </cell>
        </row>
        <row r="24">
          <cell r="A24">
            <v>24005411307</v>
          </cell>
          <cell r="B24" t="str">
            <v>Nottingham, MD</v>
          </cell>
          <cell r="C24">
            <v>37748</v>
          </cell>
        </row>
        <row r="25">
          <cell r="A25">
            <v>24510120202</v>
          </cell>
          <cell r="B25" t="str">
            <v>Baltimore, MD</v>
          </cell>
          <cell r="C25">
            <v>37232</v>
          </cell>
        </row>
        <row r="26">
          <cell r="A26">
            <v>24510240200</v>
          </cell>
          <cell r="B26" t="str">
            <v>Riverside, Baltimore, MD</v>
          </cell>
          <cell r="C26">
            <v>37172</v>
          </cell>
        </row>
        <row r="27">
          <cell r="A27">
            <v>24005491100</v>
          </cell>
          <cell r="B27" t="str">
            <v>Baltimore, MD</v>
          </cell>
          <cell r="C27">
            <v>36799</v>
          </cell>
        </row>
        <row r="28">
          <cell r="A28">
            <v>24510220100</v>
          </cell>
          <cell r="B28" t="str">
            <v>Baltimore, MD</v>
          </cell>
          <cell r="C28">
            <v>36380</v>
          </cell>
        </row>
        <row r="29">
          <cell r="A29">
            <v>24005440500</v>
          </cell>
          <cell r="B29" t="str">
            <v>Nottingham, MD</v>
          </cell>
          <cell r="C29">
            <v>35798</v>
          </cell>
        </row>
        <row r="30">
          <cell r="A30">
            <v>24510130805</v>
          </cell>
          <cell r="B30" t="str">
            <v>Cold Springs, Baltimore, MD</v>
          </cell>
          <cell r="C30">
            <v>35573</v>
          </cell>
        </row>
        <row r="31">
          <cell r="A31">
            <v>24027601201</v>
          </cell>
          <cell r="B31" t="str">
            <v>Elkridge, MD</v>
          </cell>
          <cell r="C31">
            <v>35434</v>
          </cell>
        </row>
        <row r="32">
          <cell r="A32">
            <v>24510271503</v>
          </cell>
          <cell r="B32" t="str">
            <v>Cross Keys, Baltimore, MD</v>
          </cell>
          <cell r="C32">
            <v>35185</v>
          </cell>
        </row>
        <row r="33">
          <cell r="A33">
            <v>24005492101</v>
          </cell>
          <cell r="B33" t="str">
            <v>Parkville, MD</v>
          </cell>
          <cell r="C33">
            <v>34980</v>
          </cell>
        </row>
        <row r="34">
          <cell r="A34">
            <v>24510270703</v>
          </cell>
          <cell r="B34" t="str">
            <v>North Harford Road, Baltimore, MD</v>
          </cell>
          <cell r="C34">
            <v>34890</v>
          </cell>
        </row>
        <row r="35">
          <cell r="A35">
            <v>24005440600</v>
          </cell>
          <cell r="B35" t="str">
            <v>Rosedale, MD</v>
          </cell>
          <cell r="C35">
            <v>34850</v>
          </cell>
        </row>
        <row r="36">
          <cell r="A36">
            <v>24005440100</v>
          </cell>
          <cell r="B36" t="str">
            <v>Baltimore, MD</v>
          </cell>
          <cell r="C36">
            <v>34814</v>
          </cell>
        </row>
        <row r="37">
          <cell r="A37">
            <v>24005441101</v>
          </cell>
          <cell r="B37" t="str">
            <v>Rosedale, MD</v>
          </cell>
          <cell r="C37">
            <v>34686</v>
          </cell>
        </row>
        <row r="38">
          <cell r="A38">
            <v>24005440200</v>
          </cell>
          <cell r="B38" t="str">
            <v>Nottingham, MD</v>
          </cell>
          <cell r="C38">
            <v>34384</v>
          </cell>
        </row>
        <row r="39">
          <cell r="A39">
            <v>24005451200</v>
          </cell>
          <cell r="B39" t="str">
            <v>Middle River, MD</v>
          </cell>
          <cell r="C39">
            <v>34306</v>
          </cell>
        </row>
        <row r="40">
          <cell r="A40">
            <v>24005430400</v>
          </cell>
          <cell r="B40" t="str">
            <v>Halethorpe, MD</v>
          </cell>
          <cell r="C40">
            <v>34191</v>
          </cell>
        </row>
        <row r="41">
          <cell r="A41">
            <v>24005440900</v>
          </cell>
          <cell r="B41" t="str">
            <v>Rosedale, MD</v>
          </cell>
          <cell r="C41">
            <v>34159</v>
          </cell>
        </row>
        <row r="42">
          <cell r="A42">
            <v>24005400200</v>
          </cell>
          <cell r="B42" t="str">
            <v>Catonsville, MD</v>
          </cell>
          <cell r="C42">
            <v>34020</v>
          </cell>
        </row>
        <row r="43">
          <cell r="A43">
            <v>24005400702</v>
          </cell>
          <cell r="B43" t="str">
            <v>Baltimore, MD</v>
          </cell>
          <cell r="C43">
            <v>33897</v>
          </cell>
        </row>
        <row r="44">
          <cell r="A44">
            <v>24005400100</v>
          </cell>
          <cell r="B44" t="str">
            <v>Catonsville, MD</v>
          </cell>
          <cell r="C44">
            <v>33761</v>
          </cell>
        </row>
        <row r="45">
          <cell r="A45">
            <v>24005440800</v>
          </cell>
          <cell r="B45" t="str">
            <v>Rosedale, MD</v>
          </cell>
          <cell r="C45">
            <v>33678</v>
          </cell>
        </row>
        <row r="46">
          <cell r="A46">
            <v>24005451900</v>
          </cell>
          <cell r="B46" t="str">
            <v>Edgemere, MD</v>
          </cell>
          <cell r="C46">
            <v>33497</v>
          </cell>
        </row>
        <row r="47">
          <cell r="A47">
            <v>24005401505</v>
          </cell>
          <cell r="B47" t="str">
            <v>Catonsville, MD</v>
          </cell>
          <cell r="C47">
            <v>33398</v>
          </cell>
        </row>
        <row r="48">
          <cell r="A48">
            <v>24005450900</v>
          </cell>
          <cell r="B48" t="str">
            <v>Essex, MD</v>
          </cell>
          <cell r="C48">
            <v>33061</v>
          </cell>
        </row>
        <row r="49">
          <cell r="A49">
            <v>24005451000</v>
          </cell>
          <cell r="B49" t="str">
            <v>Essex, MD</v>
          </cell>
          <cell r="C49">
            <v>32941</v>
          </cell>
        </row>
        <row r="50">
          <cell r="A50">
            <v>24005452100</v>
          </cell>
          <cell r="B50" t="str">
            <v>Sparrows Point, MD</v>
          </cell>
          <cell r="C50">
            <v>32937</v>
          </cell>
        </row>
        <row r="51">
          <cell r="A51">
            <v>24005441102</v>
          </cell>
          <cell r="B51" t="str">
            <v>Rosedale, MD</v>
          </cell>
          <cell r="C51">
            <v>32927</v>
          </cell>
        </row>
        <row r="52">
          <cell r="A52">
            <v>24005403300</v>
          </cell>
          <cell r="B52" t="str">
            <v>Lochearn, Pikesville, MD</v>
          </cell>
          <cell r="C52">
            <v>32866</v>
          </cell>
        </row>
        <row r="53">
          <cell r="A53">
            <v>24005440400</v>
          </cell>
          <cell r="B53" t="str">
            <v>Baltimore, MD</v>
          </cell>
          <cell r="C53">
            <v>32836</v>
          </cell>
        </row>
        <row r="54">
          <cell r="A54">
            <v>24003750300</v>
          </cell>
          <cell r="B54" t="str">
            <v>Linthicum Heights, MD</v>
          </cell>
          <cell r="C54">
            <v>32826</v>
          </cell>
        </row>
        <row r="55">
          <cell r="A55">
            <v>24005411302</v>
          </cell>
          <cell r="B55" t="str">
            <v>White Marsh, MD</v>
          </cell>
          <cell r="C55">
            <v>32739</v>
          </cell>
        </row>
        <row r="56">
          <cell r="A56">
            <v>24005451701</v>
          </cell>
          <cell r="B56" t="str">
            <v>Middle River, MD</v>
          </cell>
          <cell r="C56">
            <v>32715</v>
          </cell>
        </row>
        <row r="57">
          <cell r="A57">
            <v>24510270302</v>
          </cell>
          <cell r="B57" t="str">
            <v>Waltherson, Baltimore, MD</v>
          </cell>
          <cell r="C57">
            <v>32647</v>
          </cell>
        </row>
        <row r="58">
          <cell r="A58">
            <v>24005420702</v>
          </cell>
          <cell r="B58" t="str">
            <v>Dundalk, MD</v>
          </cell>
          <cell r="C58">
            <v>32609</v>
          </cell>
        </row>
        <row r="59">
          <cell r="A59">
            <v>24005492102</v>
          </cell>
          <cell r="B59" t="str">
            <v>Parkville, MD</v>
          </cell>
          <cell r="C59">
            <v>32408</v>
          </cell>
        </row>
        <row r="60">
          <cell r="A60">
            <v>24510270402</v>
          </cell>
          <cell r="B60" t="str">
            <v>Glenham-Belford, Baltimore, MD</v>
          </cell>
          <cell r="C60">
            <v>32371</v>
          </cell>
        </row>
        <row r="61">
          <cell r="A61">
            <v>24005400800</v>
          </cell>
          <cell r="B61" t="str">
            <v>Catonsville, MD</v>
          </cell>
          <cell r="C61">
            <v>32364</v>
          </cell>
        </row>
        <row r="62">
          <cell r="A62">
            <v>24005430700</v>
          </cell>
          <cell r="B62" t="str">
            <v>Halethorpe, MD</v>
          </cell>
          <cell r="C62">
            <v>32287</v>
          </cell>
        </row>
        <row r="63">
          <cell r="A63">
            <v>24510272004</v>
          </cell>
          <cell r="B63" t="str">
            <v>Cheswolde, Baltimore, MD</v>
          </cell>
          <cell r="C63">
            <v>32277</v>
          </cell>
        </row>
        <row r="64">
          <cell r="A64">
            <v>24003751200</v>
          </cell>
          <cell r="B64" t="str">
            <v>Linthicum Heights, MD</v>
          </cell>
          <cell r="C64">
            <v>32175</v>
          </cell>
        </row>
        <row r="65">
          <cell r="A65">
            <v>24005420200</v>
          </cell>
          <cell r="B65" t="str">
            <v>Dundalk, MD</v>
          </cell>
          <cell r="C65">
            <v>32036</v>
          </cell>
        </row>
        <row r="66">
          <cell r="A66">
            <v>24005402403</v>
          </cell>
          <cell r="B66" t="str">
            <v>Gwynn Oak, Baltimore, MD</v>
          </cell>
          <cell r="C66">
            <v>31968</v>
          </cell>
        </row>
        <row r="67">
          <cell r="A67">
            <v>24005403402</v>
          </cell>
          <cell r="B67" t="str">
            <v>Pikesville, MD</v>
          </cell>
          <cell r="C67">
            <v>31653</v>
          </cell>
        </row>
        <row r="68">
          <cell r="A68">
            <v>24005400701</v>
          </cell>
          <cell r="B68" t="str">
            <v>Catonsville, MD</v>
          </cell>
          <cell r="C68">
            <v>31587</v>
          </cell>
        </row>
        <row r="69">
          <cell r="A69">
            <v>24005403100</v>
          </cell>
          <cell r="B69" t="str">
            <v>Gwynn Oak, Pikesville, MD</v>
          </cell>
          <cell r="C69">
            <v>31558</v>
          </cell>
        </row>
        <row r="70">
          <cell r="A70">
            <v>24510270502</v>
          </cell>
          <cell r="B70" t="str">
            <v>North Harford Road, Baltimore, MD</v>
          </cell>
          <cell r="C70">
            <v>31310</v>
          </cell>
        </row>
        <row r="71">
          <cell r="A71">
            <v>24510270200</v>
          </cell>
          <cell r="B71" t="str">
            <v>Lauraville, Baltimore, MD</v>
          </cell>
          <cell r="C71">
            <v>31128</v>
          </cell>
        </row>
        <row r="72">
          <cell r="A72">
            <v>24005430800</v>
          </cell>
          <cell r="B72" t="str">
            <v>Halethorpe, MD</v>
          </cell>
          <cell r="C72">
            <v>31115</v>
          </cell>
        </row>
        <row r="73">
          <cell r="A73">
            <v>24510270501</v>
          </cell>
          <cell r="B73" t="str">
            <v>Woodring, Baltimore, MD</v>
          </cell>
          <cell r="C73">
            <v>31089</v>
          </cell>
        </row>
        <row r="74">
          <cell r="A74">
            <v>24005400600</v>
          </cell>
          <cell r="B74" t="str">
            <v>Catonsville, MD</v>
          </cell>
          <cell r="C74">
            <v>30815</v>
          </cell>
        </row>
        <row r="75">
          <cell r="A75">
            <v>24005452400</v>
          </cell>
          <cell r="B75" t="str">
            <v>Dundalk, MD</v>
          </cell>
          <cell r="C75">
            <v>30813</v>
          </cell>
        </row>
        <row r="76">
          <cell r="A76">
            <v>24510270600</v>
          </cell>
          <cell r="B76" t="str">
            <v>Harford - Echodale - Perring Parkway, Baltimore, MD</v>
          </cell>
          <cell r="C76">
            <v>30776</v>
          </cell>
        </row>
        <row r="77">
          <cell r="A77">
            <v>24005420900</v>
          </cell>
          <cell r="B77" t="str">
            <v>Dundalk, MD</v>
          </cell>
          <cell r="C77">
            <v>30337</v>
          </cell>
        </row>
        <row r="78">
          <cell r="A78">
            <v>24005450300</v>
          </cell>
          <cell r="B78" t="str">
            <v>Essex, MD</v>
          </cell>
          <cell r="C78">
            <v>30206</v>
          </cell>
        </row>
        <row r="79">
          <cell r="A79">
            <v>24005440300</v>
          </cell>
          <cell r="B79" t="str">
            <v>Nottingham, MD</v>
          </cell>
          <cell r="C79">
            <v>30188</v>
          </cell>
        </row>
        <row r="80">
          <cell r="A80">
            <v>24005450100</v>
          </cell>
          <cell r="B80" t="str">
            <v>Rosedale, MD</v>
          </cell>
          <cell r="C80">
            <v>30180</v>
          </cell>
        </row>
        <row r="81">
          <cell r="A81">
            <v>24510272005</v>
          </cell>
          <cell r="B81" t="str">
            <v>Cross Country, Baltimore, MD</v>
          </cell>
          <cell r="C81">
            <v>30136</v>
          </cell>
        </row>
        <row r="82">
          <cell r="A82">
            <v>24510280403</v>
          </cell>
          <cell r="B82" t="str">
            <v>Westgate, Baltimore, MD</v>
          </cell>
          <cell r="C82">
            <v>30115</v>
          </cell>
        </row>
        <row r="83">
          <cell r="A83">
            <v>24510270804</v>
          </cell>
          <cell r="B83" t="str">
            <v>Lake Walker, Baltimore, MD</v>
          </cell>
          <cell r="C83">
            <v>30017</v>
          </cell>
        </row>
        <row r="84">
          <cell r="A84">
            <v>24510270101</v>
          </cell>
          <cell r="B84" t="str">
            <v>Arcadia, Baltimore, MD</v>
          </cell>
          <cell r="C84">
            <v>30012</v>
          </cell>
        </row>
        <row r="85">
          <cell r="A85">
            <v>24005451600</v>
          </cell>
          <cell r="B85" t="str">
            <v>Middle River, MD</v>
          </cell>
          <cell r="C85">
            <v>30003</v>
          </cell>
        </row>
        <row r="86">
          <cell r="A86">
            <v>24510010400</v>
          </cell>
          <cell r="B86" t="str">
            <v>Canton, Baltimore, MD</v>
          </cell>
          <cell r="C86">
            <v>29977</v>
          </cell>
        </row>
        <row r="87">
          <cell r="A87">
            <v>24005420800</v>
          </cell>
          <cell r="B87" t="str">
            <v>Dundalk, MD</v>
          </cell>
          <cell r="C87">
            <v>29817</v>
          </cell>
        </row>
        <row r="88">
          <cell r="A88">
            <v>24005401301</v>
          </cell>
          <cell r="B88" t="str">
            <v>Woodlawn, MD</v>
          </cell>
          <cell r="C88">
            <v>29678</v>
          </cell>
        </row>
        <row r="89">
          <cell r="A89">
            <v>24005420500</v>
          </cell>
          <cell r="B89" t="str">
            <v>Baltimore, MD</v>
          </cell>
          <cell r="C89">
            <v>29589</v>
          </cell>
        </row>
        <row r="90">
          <cell r="A90">
            <v>24005401101</v>
          </cell>
          <cell r="B90" t="str">
            <v>Woodlawn, MD</v>
          </cell>
          <cell r="C90">
            <v>29384</v>
          </cell>
        </row>
        <row r="91">
          <cell r="A91">
            <v>24510270102</v>
          </cell>
          <cell r="B91" t="str">
            <v>Waltherson, Baltimore, MD</v>
          </cell>
          <cell r="C91">
            <v>29343</v>
          </cell>
        </row>
        <row r="92">
          <cell r="A92">
            <v>24005403201</v>
          </cell>
          <cell r="B92" t="str">
            <v>Gwynn Oak, Lochearn, MD</v>
          </cell>
          <cell r="C92">
            <v>29333</v>
          </cell>
        </row>
        <row r="93">
          <cell r="A93">
            <v>24003750202</v>
          </cell>
          <cell r="B93" t="str">
            <v>Brooklyn Park, MD</v>
          </cell>
          <cell r="C93">
            <v>29299</v>
          </cell>
        </row>
        <row r="94">
          <cell r="A94">
            <v>24003750201</v>
          </cell>
          <cell r="B94" t="str">
            <v>Brooklyn, Baltimore, MD</v>
          </cell>
          <cell r="C94">
            <v>29204</v>
          </cell>
        </row>
        <row r="95">
          <cell r="A95">
            <v>24510280401</v>
          </cell>
          <cell r="B95" t="str">
            <v>Baltimore, MD</v>
          </cell>
          <cell r="C95">
            <v>29085</v>
          </cell>
        </row>
        <row r="96">
          <cell r="A96">
            <v>24005430104</v>
          </cell>
          <cell r="B96" t="str">
            <v>Lansdowne - Baltimore Highlands, Halethorpe, MD</v>
          </cell>
          <cell r="C96">
            <v>29071</v>
          </cell>
        </row>
        <row r="97">
          <cell r="A97">
            <v>24510130803</v>
          </cell>
          <cell r="B97" t="str">
            <v>Medfield, Baltimore, MD</v>
          </cell>
          <cell r="C97">
            <v>29004</v>
          </cell>
        </row>
        <row r="98">
          <cell r="A98">
            <v>24510271101</v>
          </cell>
          <cell r="B98" t="str">
            <v>Radnor - Winston, Baltimore, MD</v>
          </cell>
          <cell r="C98">
            <v>28958</v>
          </cell>
        </row>
        <row r="99">
          <cell r="A99">
            <v>24510140100</v>
          </cell>
          <cell r="B99" t="str">
            <v>Bolton Hill, Baltimore, MD</v>
          </cell>
          <cell r="C99">
            <v>28926</v>
          </cell>
        </row>
        <row r="100">
          <cell r="A100">
            <v>24005450200</v>
          </cell>
          <cell r="B100" t="str">
            <v>Essex, MD</v>
          </cell>
          <cell r="C100">
            <v>28863</v>
          </cell>
        </row>
        <row r="101">
          <cell r="A101">
            <v>24005440702</v>
          </cell>
          <cell r="B101" t="str">
            <v>Rosedale, MD</v>
          </cell>
          <cell r="C101">
            <v>28852</v>
          </cell>
        </row>
        <row r="102">
          <cell r="A102">
            <v>24510090200</v>
          </cell>
          <cell r="B102" t="str">
            <v>Ednor Gardens - Lakeside, Baltimore, MD</v>
          </cell>
          <cell r="C102">
            <v>28832</v>
          </cell>
        </row>
        <row r="103">
          <cell r="A103">
            <v>24005401102</v>
          </cell>
          <cell r="B103" t="str">
            <v>Gwynn Oak, Woodlawn, MD</v>
          </cell>
          <cell r="C103">
            <v>28800</v>
          </cell>
        </row>
        <row r="104">
          <cell r="A104">
            <v>24005420701</v>
          </cell>
          <cell r="B104" t="str">
            <v>Dundalk, MD</v>
          </cell>
          <cell r="C104">
            <v>28706</v>
          </cell>
        </row>
        <row r="105">
          <cell r="A105">
            <v>24005451300</v>
          </cell>
          <cell r="B105" t="str">
            <v>Middle River, MD</v>
          </cell>
          <cell r="C105">
            <v>28691</v>
          </cell>
        </row>
        <row r="106">
          <cell r="A106">
            <v>24005452000</v>
          </cell>
          <cell r="B106" t="str">
            <v>Sparrows Point, MD</v>
          </cell>
          <cell r="C106">
            <v>28669</v>
          </cell>
        </row>
        <row r="107">
          <cell r="A107">
            <v>24510010100</v>
          </cell>
          <cell r="B107" t="str">
            <v>Canton, Baltimore, MD</v>
          </cell>
          <cell r="C107">
            <v>28566</v>
          </cell>
        </row>
        <row r="108">
          <cell r="A108">
            <v>24510272003</v>
          </cell>
          <cell r="B108" t="str">
            <v>Baltimore, MD</v>
          </cell>
          <cell r="C108">
            <v>28544</v>
          </cell>
        </row>
        <row r="109">
          <cell r="A109">
            <v>24510240100</v>
          </cell>
          <cell r="B109" t="str">
            <v>Locust Point, Baltimore, MD</v>
          </cell>
          <cell r="C109">
            <v>28528</v>
          </cell>
        </row>
        <row r="110">
          <cell r="A110">
            <v>24005491402</v>
          </cell>
          <cell r="B110" t="str">
            <v>Parkville, MD</v>
          </cell>
          <cell r="C110">
            <v>28515</v>
          </cell>
        </row>
        <row r="111">
          <cell r="A111">
            <v>24005440701</v>
          </cell>
          <cell r="B111" t="str">
            <v>Rosedale, MD</v>
          </cell>
          <cell r="C111">
            <v>28461</v>
          </cell>
        </row>
        <row r="112">
          <cell r="A112">
            <v>24005420600</v>
          </cell>
          <cell r="B112" t="str">
            <v>Baltimore, MD</v>
          </cell>
          <cell r="C112">
            <v>28423</v>
          </cell>
        </row>
        <row r="113">
          <cell r="A113">
            <v>24005402304</v>
          </cell>
          <cell r="B113" t="str">
            <v>Gwynn Oak, Baltimore, MD</v>
          </cell>
          <cell r="C113">
            <v>28418</v>
          </cell>
        </row>
        <row r="114">
          <cell r="A114">
            <v>24510270802</v>
          </cell>
          <cell r="B114" t="str">
            <v>Ramblewood, Baltimore, MD</v>
          </cell>
          <cell r="C114">
            <v>28407</v>
          </cell>
        </row>
        <row r="115">
          <cell r="A115">
            <v>24005450400</v>
          </cell>
          <cell r="B115" t="str">
            <v>Essex, MD</v>
          </cell>
          <cell r="C115">
            <v>28369</v>
          </cell>
        </row>
        <row r="116">
          <cell r="A116">
            <v>24510250103</v>
          </cell>
          <cell r="B116" t="str">
            <v>Violetville, Baltimore, MD</v>
          </cell>
          <cell r="C116">
            <v>28314</v>
          </cell>
        </row>
        <row r="117">
          <cell r="A117">
            <v>24005420100</v>
          </cell>
          <cell r="B117" t="str">
            <v>Dundalk, MD</v>
          </cell>
          <cell r="C117">
            <v>28294</v>
          </cell>
        </row>
        <row r="118">
          <cell r="A118">
            <v>24005420402</v>
          </cell>
          <cell r="B118" t="str">
            <v>Dundalk, MD</v>
          </cell>
          <cell r="C118">
            <v>28245</v>
          </cell>
        </row>
        <row r="119">
          <cell r="A119">
            <v>24510270301</v>
          </cell>
          <cell r="B119" t="str">
            <v>Lauraville, Baltimore, MD</v>
          </cell>
          <cell r="C119">
            <v>28209</v>
          </cell>
        </row>
        <row r="120">
          <cell r="A120">
            <v>24003750203</v>
          </cell>
          <cell r="B120" t="str">
            <v>Baltimore, MD</v>
          </cell>
          <cell r="C120">
            <v>28109</v>
          </cell>
        </row>
        <row r="121">
          <cell r="A121">
            <v>24005420303</v>
          </cell>
          <cell r="B121" t="str">
            <v>Dundalk, MD</v>
          </cell>
          <cell r="C121">
            <v>28023</v>
          </cell>
        </row>
        <row r="122">
          <cell r="A122">
            <v>24510120201</v>
          </cell>
          <cell r="B122" t="str">
            <v>Baltimore, MD</v>
          </cell>
          <cell r="C122">
            <v>27931</v>
          </cell>
        </row>
        <row r="123">
          <cell r="A123">
            <v>24005430900</v>
          </cell>
          <cell r="B123" t="str">
            <v>Baltimore, MD</v>
          </cell>
          <cell r="C123">
            <v>27911</v>
          </cell>
        </row>
        <row r="124">
          <cell r="A124">
            <v>24510272006</v>
          </cell>
          <cell r="B124" t="str">
            <v>Glen, Baltimore, MD</v>
          </cell>
          <cell r="C124">
            <v>27663</v>
          </cell>
        </row>
        <row r="125">
          <cell r="A125">
            <v>24510130700</v>
          </cell>
          <cell r="B125" t="str">
            <v>Hampden, Baltimore, MD</v>
          </cell>
          <cell r="C125">
            <v>27631</v>
          </cell>
        </row>
        <row r="126">
          <cell r="A126">
            <v>24510270903</v>
          </cell>
          <cell r="B126" t="str">
            <v>Hillen, Baltimore, MD</v>
          </cell>
          <cell r="C126">
            <v>27612</v>
          </cell>
        </row>
        <row r="127">
          <cell r="A127">
            <v>24510040100</v>
          </cell>
          <cell r="B127" t="str">
            <v>Downtown, Baltimore, MD</v>
          </cell>
          <cell r="C127">
            <v>27593</v>
          </cell>
        </row>
        <row r="128">
          <cell r="A128">
            <v>24510261100</v>
          </cell>
          <cell r="B128" t="str">
            <v>Canton, Baltimore, MD</v>
          </cell>
          <cell r="C128">
            <v>27541</v>
          </cell>
        </row>
        <row r="129">
          <cell r="A129">
            <v>24005451100</v>
          </cell>
          <cell r="B129" t="str">
            <v>Essex, MD</v>
          </cell>
          <cell r="C129">
            <v>27540</v>
          </cell>
        </row>
        <row r="130">
          <cell r="A130">
            <v>24005402404</v>
          </cell>
          <cell r="B130" t="str">
            <v>Gwynn Oak, Lochearn, MD</v>
          </cell>
          <cell r="C130">
            <v>27519</v>
          </cell>
        </row>
        <row r="131">
          <cell r="A131">
            <v>24005452500</v>
          </cell>
          <cell r="B131" t="str">
            <v>Dundalk, MD</v>
          </cell>
          <cell r="C131">
            <v>27437</v>
          </cell>
        </row>
        <row r="132">
          <cell r="A132">
            <v>24005491401</v>
          </cell>
          <cell r="B132" t="str">
            <v>Parkville, MD</v>
          </cell>
          <cell r="C132">
            <v>27391</v>
          </cell>
        </row>
        <row r="133">
          <cell r="A133">
            <v>24005421102</v>
          </cell>
          <cell r="B133" t="str">
            <v>Dundalk, MD</v>
          </cell>
          <cell r="C133">
            <v>27266</v>
          </cell>
        </row>
        <row r="134">
          <cell r="A134">
            <v>24005401200</v>
          </cell>
          <cell r="B134" t="str">
            <v>Woodlawn, MD</v>
          </cell>
          <cell r="C134">
            <v>27260</v>
          </cell>
        </row>
        <row r="135">
          <cell r="A135">
            <v>24510260101</v>
          </cell>
          <cell r="B135" t="str">
            <v>Cedmont, Baltimore, MD</v>
          </cell>
          <cell r="C135">
            <v>27213</v>
          </cell>
        </row>
        <row r="136">
          <cell r="A136">
            <v>24005441000</v>
          </cell>
          <cell r="B136" t="str">
            <v>Baltimore, MD</v>
          </cell>
          <cell r="C136">
            <v>27180</v>
          </cell>
        </row>
        <row r="137">
          <cell r="A137">
            <v>24510270702</v>
          </cell>
          <cell r="B137" t="str">
            <v>Harford - Echodale - Perring Parkway, Baltimore, MD</v>
          </cell>
          <cell r="C137">
            <v>27141</v>
          </cell>
        </row>
        <row r="138">
          <cell r="A138">
            <v>24510080101</v>
          </cell>
          <cell r="B138" t="str">
            <v>Belair - Edison, Baltimore, MD</v>
          </cell>
          <cell r="C138">
            <v>27120</v>
          </cell>
        </row>
        <row r="139">
          <cell r="A139">
            <v>24510260102</v>
          </cell>
          <cell r="B139" t="str">
            <v>Frankford, Baltimore, MD</v>
          </cell>
          <cell r="C139">
            <v>27066</v>
          </cell>
        </row>
        <row r="140">
          <cell r="A140">
            <v>24510240400</v>
          </cell>
          <cell r="B140" t="str">
            <v>Riverside Park, Baltimore, MD</v>
          </cell>
          <cell r="C140">
            <v>27057</v>
          </cell>
        </row>
        <row r="141">
          <cell r="A141">
            <v>24005420302</v>
          </cell>
          <cell r="B141" t="str">
            <v>Dundalk, MD</v>
          </cell>
          <cell r="C141">
            <v>27040</v>
          </cell>
        </row>
        <row r="142">
          <cell r="A142">
            <v>24510270401</v>
          </cell>
          <cell r="B142" t="str">
            <v>Glenham-Belford, Baltimore, MD</v>
          </cell>
          <cell r="C142">
            <v>27033</v>
          </cell>
        </row>
        <row r="143">
          <cell r="A143">
            <v>24510270902</v>
          </cell>
          <cell r="B143" t="str">
            <v>Perring Loch, Baltimore, MD</v>
          </cell>
          <cell r="C143">
            <v>27017</v>
          </cell>
        </row>
        <row r="144">
          <cell r="A144">
            <v>24005451500</v>
          </cell>
          <cell r="B144" t="str">
            <v>Middle River, MD</v>
          </cell>
          <cell r="C144">
            <v>27001</v>
          </cell>
        </row>
        <row r="145">
          <cell r="A145">
            <v>24005401302</v>
          </cell>
          <cell r="B145" t="str">
            <v>Gwynn Oak, Baltimore, MD</v>
          </cell>
          <cell r="C145">
            <v>26999</v>
          </cell>
        </row>
        <row r="146">
          <cell r="A146">
            <v>24005421200</v>
          </cell>
          <cell r="B146" t="str">
            <v>Dundalk, MD</v>
          </cell>
          <cell r="C146">
            <v>26996</v>
          </cell>
        </row>
        <row r="147">
          <cell r="A147">
            <v>24510270801</v>
          </cell>
          <cell r="B147" t="str">
            <v>Idlewood, Baltimore, MD</v>
          </cell>
          <cell r="C147">
            <v>26874</v>
          </cell>
        </row>
        <row r="148">
          <cell r="A148">
            <v>24510270803</v>
          </cell>
          <cell r="B148" t="str">
            <v>Loch Raven, Baltimore, MD</v>
          </cell>
          <cell r="C148">
            <v>26856</v>
          </cell>
        </row>
        <row r="149">
          <cell r="A149">
            <v>24510260501</v>
          </cell>
          <cell r="B149" t="str">
            <v>Joseph Lee, Baltimore, MD</v>
          </cell>
          <cell r="C149">
            <v>26814</v>
          </cell>
        </row>
        <row r="150">
          <cell r="A150">
            <v>24005402405</v>
          </cell>
          <cell r="B150" t="str">
            <v>Gwynn Oak, Baltimore, MD</v>
          </cell>
          <cell r="C150">
            <v>26757</v>
          </cell>
        </row>
        <row r="151">
          <cell r="A151">
            <v>24005450501</v>
          </cell>
          <cell r="B151" t="str">
            <v>Essex, MD</v>
          </cell>
          <cell r="C151">
            <v>26745</v>
          </cell>
        </row>
        <row r="152">
          <cell r="A152">
            <v>24510150702</v>
          </cell>
          <cell r="B152" t="str">
            <v>Walbrook, Baltimore, MD</v>
          </cell>
          <cell r="C152">
            <v>26666</v>
          </cell>
        </row>
        <row r="153">
          <cell r="A153">
            <v>24005402305</v>
          </cell>
          <cell r="B153" t="str">
            <v>Lochearn, Pikesville, MD</v>
          </cell>
          <cell r="C153">
            <v>26651</v>
          </cell>
        </row>
        <row r="154">
          <cell r="A154">
            <v>24005420301</v>
          </cell>
          <cell r="B154" t="str">
            <v>Dundalk, MD</v>
          </cell>
          <cell r="C154">
            <v>26408</v>
          </cell>
        </row>
        <row r="155">
          <cell r="A155">
            <v>24005430200</v>
          </cell>
          <cell r="B155" t="str">
            <v>Lansdowne - Baltimore Highlands, Lansdowne, MD</v>
          </cell>
          <cell r="C155">
            <v>26372</v>
          </cell>
        </row>
        <row r="156">
          <cell r="A156">
            <v>24510151100</v>
          </cell>
          <cell r="B156" t="str">
            <v>East Arlington, Baltimore, MD</v>
          </cell>
          <cell r="C156">
            <v>26312</v>
          </cell>
        </row>
        <row r="157">
          <cell r="A157">
            <v>24510270901</v>
          </cell>
          <cell r="B157" t="str">
            <v>New Northwood, Baltimore, MD</v>
          </cell>
          <cell r="C157">
            <v>26246</v>
          </cell>
        </row>
        <row r="158">
          <cell r="A158">
            <v>24510010500</v>
          </cell>
          <cell r="B158" t="str">
            <v>Upper Fells Point, Baltimore, MD</v>
          </cell>
          <cell r="C158">
            <v>26226</v>
          </cell>
        </row>
        <row r="159">
          <cell r="A159">
            <v>24510250101</v>
          </cell>
          <cell r="B159" t="str">
            <v>Beechfield, Baltimore, MD</v>
          </cell>
          <cell r="C159">
            <v>26218</v>
          </cell>
        </row>
        <row r="160">
          <cell r="A160">
            <v>24510271900</v>
          </cell>
          <cell r="B160" t="str">
            <v>Glen, Baltimore, MD</v>
          </cell>
          <cell r="C160">
            <v>26015</v>
          </cell>
        </row>
        <row r="161">
          <cell r="A161">
            <v>24510280200</v>
          </cell>
          <cell r="B161" t="str">
            <v>Gwynn Oak, Baltimore, MD</v>
          </cell>
          <cell r="C161">
            <v>25949</v>
          </cell>
        </row>
        <row r="162">
          <cell r="A162">
            <v>24005420401</v>
          </cell>
          <cell r="B162" t="str">
            <v>Dundalk, MD</v>
          </cell>
          <cell r="C162">
            <v>25926</v>
          </cell>
        </row>
        <row r="163">
          <cell r="A163">
            <v>24510272007</v>
          </cell>
          <cell r="B163" t="str">
            <v>Fallstaff, Baltimore, MD</v>
          </cell>
          <cell r="C163">
            <v>25872</v>
          </cell>
        </row>
        <row r="164">
          <cell r="A164">
            <v>24510130600</v>
          </cell>
          <cell r="B164" t="str">
            <v>Hampden, Baltimore, MD</v>
          </cell>
          <cell r="C164">
            <v>25718</v>
          </cell>
        </row>
        <row r="165">
          <cell r="A165">
            <v>24510260302</v>
          </cell>
          <cell r="B165" t="str">
            <v>Belair - Edison, Baltimore, MD</v>
          </cell>
          <cell r="C165">
            <v>25686</v>
          </cell>
        </row>
        <row r="166">
          <cell r="A166">
            <v>24510260605</v>
          </cell>
          <cell r="B166" t="str">
            <v>Medford - Broening, Baltimore, MD</v>
          </cell>
          <cell r="C166">
            <v>25520</v>
          </cell>
        </row>
        <row r="167">
          <cell r="A167">
            <v>24510250206</v>
          </cell>
          <cell r="B167" t="str">
            <v>Morrell Park, Baltimore, MD</v>
          </cell>
          <cell r="C167">
            <v>25518</v>
          </cell>
        </row>
        <row r="168">
          <cell r="A168">
            <v>24510130806</v>
          </cell>
          <cell r="B168" t="str">
            <v>Woodberry, Baltimore, MD</v>
          </cell>
          <cell r="C168">
            <v>25508</v>
          </cell>
        </row>
        <row r="169">
          <cell r="A169">
            <v>24510270805</v>
          </cell>
          <cell r="B169" t="str">
            <v>Mid-Govans, Baltimore, MD</v>
          </cell>
          <cell r="C169">
            <v>25372</v>
          </cell>
        </row>
        <row r="170">
          <cell r="A170">
            <v>24005403202</v>
          </cell>
          <cell r="B170" t="str">
            <v>Gwynn Oak, Baltimore, MD</v>
          </cell>
          <cell r="C170">
            <v>25215</v>
          </cell>
        </row>
        <row r="171">
          <cell r="A171">
            <v>24510260900</v>
          </cell>
          <cell r="B171" t="str">
            <v>Baltimore, MD</v>
          </cell>
          <cell r="C171">
            <v>25060</v>
          </cell>
        </row>
        <row r="172">
          <cell r="A172">
            <v>24005421101</v>
          </cell>
          <cell r="B172" t="str">
            <v>Baltimore, MD</v>
          </cell>
          <cell r="C172">
            <v>25013</v>
          </cell>
        </row>
        <row r="173">
          <cell r="A173">
            <v>24510010300</v>
          </cell>
          <cell r="B173" t="str">
            <v>Canton, Baltimore, MD</v>
          </cell>
          <cell r="C173">
            <v>24983</v>
          </cell>
        </row>
        <row r="174">
          <cell r="A174">
            <v>24510090300</v>
          </cell>
          <cell r="B174" t="str">
            <v>Ednor Gardens - Lakeside, Baltimore, MD</v>
          </cell>
          <cell r="C174">
            <v>24958</v>
          </cell>
        </row>
        <row r="175">
          <cell r="A175">
            <v>24005451402</v>
          </cell>
          <cell r="B175" t="str">
            <v>Middle River, MD</v>
          </cell>
          <cell r="C175">
            <v>24946</v>
          </cell>
        </row>
        <row r="176">
          <cell r="A176">
            <v>24510280402</v>
          </cell>
          <cell r="B176" t="str">
            <v>Rognel Heights, Baltimore, MD</v>
          </cell>
          <cell r="C176">
            <v>24832</v>
          </cell>
        </row>
        <row r="177">
          <cell r="A177">
            <v>24510280404</v>
          </cell>
          <cell r="B177" t="str">
            <v>Irvington, Baltimore, MD</v>
          </cell>
          <cell r="C177">
            <v>24782</v>
          </cell>
        </row>
        <row r="178">
          <cell r="A178">
            <v>24003750102</v>
          </cell>
          <cell r="B178" t="str">
            <v>Baltimore, MD</v>
          </cell>
          <cell r="C178">
            <v>24781</v>
          </cell>
        </row>
        <row r="179">
          <cell r="A179">
            <v>24003750101</v>
          </cell>
          <cell r="B179" t="str">
            <v>Brooklyn Park, MD</v>
          </cell>
          <cell r="C179">
            <v>24486</v>
          </cell>
        </row>
        <row r="180">
          <cell r="A180">
            <v>24510150800</v>
          </cell>
          <cell r="B180" t="str">
            <v>Garwyn Oaks, Baltimore, MD</v>
          </cell>
          <cell r="C180">
            <v>24478</v>
          </cell>
        </row>
        <row r="181">
          <cell r="A181">
            <v>24510280301</v>
          </cell>
          <cell r="B181" t="str">
            <v>Gwynn Oak, Baltimore, MD</v>
          </cell>
          <cell r="C181">
            <v>24477</v>
          </cell>
        </row>
        <row r="182">
          <cell r="A182">
            <v>24005450800</v>
          </cell>
          <cell r="B182" t="str">
            <v>Essex, MD</v>
          </cell>
          <cell r="C182">
            <v>24447</v>
          </cell>
        </row>
        <row r="183">
          <cell r="A183">
            <v>24005421000</v>
          </cell>
          <cell r="B183" t="str">
            <v>Dundalk, MD</v>
          </cell>
          <cell r="C183">
            <v>24289</v>
          </cell>
        </row>
        <row r="184">
          <cell r="A184">
            <v>24510010200</v>
          </cell>
          <cell r="B184" t="str">
            <v>Patterson Park, Baltimore, MD</v>
          </cell>
          <cell r="C184">
            <v>24247</v>
          </cell>
        </row>
        <row r="185">
          <cell r="A185">
            <v>24510230200</v>
          </cell>
          <cell r="B185" t="str">
            <v>South Baltimore, Baltimore, MD</v>
          </cell>
          <cell r="C185">
            <v>24138</v>
          </cell>
        </row>
        <row r="186">
          <cell r="A186">
            <v>24005492300</v>
          </cell>
          <cell r="B186" t="str">
            <v>Essex, MD</v>
          </cell>
          <cell r="C186">
            <v>24131</v>
          </cell>
        </row>
        <row r="187">
          <cell r="A187">
            <v>24005450504</v>
          </cell>
          <cell r="B187" t="str">
            <v>Essex, MD</v>
          </cell>
          <cell r="C187">
            <v>24129</v>
          </cell>
        </row>
        <row r="188">
          <cell r="A188">
            <v>24510280302</v>
          </cell>
          <cell r="B188" t="str">
            <v>West Forest Park, Baltimore, MD</v>
          </cell>
          <cell r="C188">
            <v>24058</v>
          </cell>
        </row>
        <row r="189">
          <cell r="A189">
            <v>24510260700</v>
          </cell>
          <cell r="B189" t="str">
            <v>Fifteenth Street, Baltimore, MD</v>
          </cell>
          <cell r="C189">
            <v>24042</v>
          </cell>
        </row>
        <row r="190">
          <cell r="A190">
            <v>24005452300</v>
          </cell>
          <cell r="B190" t="str">
            <v>Baltimore, MD</v>
          </cell>
          <cell r="C190">
            <v>23964</v>
          </cell>
        </row>
        <row r="191">
          <cell r="A191">
            <v>24510250102</v>
          </cell>
          <cell r="B191" t="str">
            <v>Yale Heights, Baltimore, MD</v>
          </cell>
          <cell r="C191">
            <v>23958</v>
          </cell>
        </row>
        <row r="192">
          <cell r="A192">
            <v>24005450503</v>
          </cell>
          <cell r="B192" t="str">
            <v>Essex, MD</v>
          </cell>
          <cell r="C192">
            <v>23950</v>
          </cell>
        </row>
        <row r="193">
          <cell r="A193">
            <v>24510260201</v>
          </cell>
          <cell r="B193" t="str">
            <v>Frankford, Baltimore, MD</v>
          </cell>
          <cell r="C193">
            <v>23780</v>
          </cell>
        </row>
        <row r="194">
          <cell r="A194">
            <v>24510200800</v>
          </cell>
          <cell r="B194" t="str">
            <v>Irvington, Baltimore, MD</v>
          </cell>
          <cell r="C194">
            <v>23633</v>
          </cell>
        </row>
        <row r="195">
          <cell r="A195">
            <v>24005451401</v>
          </cell>
          <cell r="B195" t="str">
            <v>Middle River, MD</v>
          </cell>
          <cell r="C195">
            <v>23621</v>
          </cell>
        </row>
        <row r="196">
          <cell r="A196">
            <v>24005430300</v>
          </cell>
          <cell r="B196" t="str">
            <v>Lansdowne - Baltimore Highlands, Halethorpe, MD</v>
          </cell>
          <cell r="C196">
            <v>23559</v>
          </cell>
        </row>
        <row r="197">
          <cell r="A197">
            <v>24510150900</v>
          </cell>
          <cell r="B197" t="str">
            <v>Windsor Hills, Baltimore, MD</v>
          </cell>
          <cell r="C197">
            <v>23512</v>
          </cell>
        </row>
        <row r="198">
          <cell r="A198">
            <v>24005430101</v>
          </cell>
          <cell r="B198" t="str">
            <v>Lansdowne - Baltimore Highlands, Lansdowne, MD</v>
          </cell>
          <cell r="C198">
            <v>23360</v>
          </cell>
        </row>
        <row r="199">
          <cell r="A199">
            <v>24005421300</v>
          </cell>
          <cell r="B199" t="str">
            <v>Dundalk, MD</v>
          </cell>
          <cell r="C199">
            <v>23272</v>
          </cell>
        </row>
        <row r="200">
          <cell r="A200">
            <v>24510250303</v>
          </cell>
          <cell r="B200" t="str">
            <v>Morrell Park, Baltimore, MD</v>
          </cell>
          <cell r="C200">
            <v>23272</v>
          </cell>
        </row>
        <row r="201">
          <cell r="A201">
            <v>24510150701</v>
          </cell>
          <cell r="B201" t="str">
            <v>Hanlon Longwood, Baltimore, MD</v>
          </cell>
          <cell r="C201">
            <v>23244</v>
          </cell>
        </row>
        <row r="202">
          <cell r="A202">
            <v>24510090100</v>
          </cell>
          <cell r="B202" t="str">
            <v>Ednor Gardens - Lakeside, Baltimore, MD</v>
          </cell>
          <cell r="C202">
            <v>23212</v>
          </cell>
        </row>
        <row r="203">
          <cell r="A203">
            <v>24510260202</v>
          </cell>
          <cell r="B203" t="str">
            <v>Parkside, Baltimore, MD</v>
          </cell>
          <cell r="C203">
            <v>23197</v>
          </cell>
        </row>
        <row r="204">
          <cell r="A204">
            <v>24510030200</v>
          </cell>
          <cell r="B204" t="str">
            <v>Little Italy, Baltimore, MD</v>
          </cell>
          <cell r="C204">
            <v>23163</v>
          </cell>
        </row>
        <row r="205">
          <cell r="A205">
            <v>24510170100</v>
          </cell>
          <cell r="B205" t="str">
            <v>Downtown, Baltimore, MD</v>
          </cell>
          <cell r="C205">
            <v>23163</v>
          </cell>
        </row>
        <row r="206">
          <cell r="A206">
            <v>24510280102</v>
          </cell>
          <cell r="B206" t="str">
            <v>Gwynn Oak, Baltimore, MD</v>
          </cell>
          <cell r="C206">
            <v>23149</v>
          </cell>
        </row>
        <row r="207">
          <cell r="A207">
            <v>24510200701</v>
          </cell>
          <cell r="B207" t="str">
            <v>Allendale, Baltimore, MD</v>
          </cell>
          <cell r="C207">
            <v>23051</v>
          </cell>
        </row>
        <row r="208">
          <cell r="A208">
            <v>24510260203</v>
          </cell>
          <cell r="B208" t="str">
            <v>Frankford, Baltimore, MD</v>
          </cell>
          <cell r="C208">
            <v>22966</v>
          </cell>
        </row>
        <row r="209">
          <cell r="A209">
            <v>24510150500</v>
          </cell>
          <cell r="B209" t="str">
            <v>Burleith-Leighton, Baltimore, MD</v>
          </cell>
          <cell r="C209">
            <v>22829</v>
          </cell>
        </row>
        <row r="210">
          <cell r="A210">
            <v>24510130804</v>
          </cell>
          <cell r="B210" t="str">
            <v>Hampden, Baltimore, MD</v>
          </cell>
          <cell r="C210">
            <v>22770</v>
          </cell>
        </row>
        <row r="211">
          <cell r="A211">
            <v>24510020100</v>
          </cell>
          <cell r="B211" t="str">
            <v>Upper Fells Point, Baltimore, MD</v>
          </cell>
          <cell r="C211">
            <v>22647</v>
          </cell>
        </row>
        <row r="212">
          <cell r="A212">
            <v>24510260402</v>
          </cell>
          <cell r="B212" t="str">
            <v>Frankford, Baltimore, MD</v>
          </cell>
          <cell r="C212">
            <v>22371</v>
          </cell>
        </row>
        <row r="213">
          <cell r="A213">
            <v>24510271002</v>
          </cell>
          <cell r="B213" t="str">
            <v>Winston - Govans, Baltimore, MD</v>
          </cell>
          <cell r="C213">
            <v>22368</v>
          </cell>
        </row>
        <row r="214">
          <cell r="A214">
            <v>24510160801</v>
          </cell>
          <cell r="B214" t="str">
            <v>Edmondson, Baltimore, MD</v>
          </cell>
          <cell r="C214">
            <v>22336</v>
          </cell>
        </row>
        <row r="215">
          <cell r="A215">
            <v>24510200100</v>
          </cell>
          <cell r="B215" t="str">
            <v>Lexington, Baltimore, MD</v>
          </cell>
          <cell r="C215">
            <v>22333</v>
          </cell>
        </row>
        <row r="216">
          <cell r="A216">
            <v>24510271700</v>
          </cell>
          <cell r="B216" t="str">
            <v>Central Park Heights, Baltimore, MD</v>
          </cell>
          <cell r="C216">
            <v>22274</v>
          </cell>
        </row>
        <row r="217">
          <cell r="A217">
            <v>24510180200</v>
          </cell>
          <cell r="B217" t="str">
            <v>Poppleton, Baltimore, MD</v>
          </cell>
          <cell r="C217">
            <v>22255</v>
          </cell>
        </row>
        <row r="218">
          <cell r="A218">
            <v>24510250401</v>
          </cell>
          <cell r="B218" t="str">
            <v>Brooklyn, Baltimore, MD</v>
          </cell>
          <cell r="C218">
            <v>22234</v>
          </cell>
        </row>
        <row r="219">
          <cell r="A219">
            <v>24510260403</v>
          </cell>
          <cell r="B219" t="str">
            <v>Cedonia, Baltimore, MD</v>
          </cell>
          <cell r="C219">
            <v>22133</v>
          </cell>
        </row>
        <row r="220">
          <cell r="A220">
            <v>24510280101</v>
          </cell>
          <cell r="B220" t="str">
            <v>Reisterstown Station, Baltimore, MD</v>
          </cell>
          <cell r="C220">
            <v>22077</v>
          </cell>
        </row>
        <row r="221">
          <cell r="A221">
            <v>24510260800</v>
          </cell>
          <cell r="B221" t="str">
            <v>Baltimore Highlands, Baltimore, MD</v>
          </cell>
          <cell r="C221">
            <v>22071</v>
          </cell>
        </row>
        <row r="222">
          <cell r="A222">
            <v>24510151000</v>
          </cell>
          <cell r="B222" t="str">
            <v>Dorchester, Baltimore, MD</v>
          </cell>
          <cell r="C222">
            <v>22013</v>
          </cell>
        </row>
        <row r="223">
          <cell r="A223">
            <v>24510090400</v>
          </cell>
          <cell r="B223" t="str">
            <v>Better Waverly, Baltimore, MD</v>
          </cell>
          <cell r="C223">
            <v>21902</v>
          </cell>
        </row>
        <row r="224">
          <cell r="A224">
            <v>24510160500</v>
          </cell>
          <cell r="B224" t="str">
            <v>Bridgeview-Greenlawn, Baltimore, MD</v>
          </cell>
          <cell r="C224">
            <v>21639</v>
          </cell>
        </row>
        <row r="225">
          <cell r="A225">
            <v>24510260301</v>
          </cell>
          <cell r="B225" t="str">
            <v>Belair - Edison, Baltimore, MD</v>
          </cell>
          <cell r="C225">
            <v>21636</v>
          </cell>
        </row>
        <row r="226">
          <cell r="A226">
            <v>24510020200</v>
          </cell>
          <cell r="B226" t="str">
            <v>Upper Fells Point, Baltimore, MD</v>
          </cell>
          <cell r="C226">
            <v>21577</v>
          </cell>
        </row>
        <row r="227">
          <cell r="A227">
            <v>24510160600</v>
          </cell>
          <cell r="B227" t="str">
            <v>Mosher, Baltimore, MD</v>
          </cell>
          <cell r="C227">
            <v>21565</v>
          </cell>
        </row>
        <row r="228">
          <cell r="A228">
            <v>24510080102</v>
          </cell>
          <cell r="B228" t="str">
            <v>Belair - Edison, Baltimore, MD</v>
          </cell>
          <cell r="C228">
            <v>21515</v>
          </cell>
        </row>
        <row r="229">
          <cell r="A229">
            <v>24510070100</v>
          </cell>
          <cell r="B229" t="str">
            <v>Baltimore, MD</v>
          </cell>
          <cell r="C229">
            <v>21483</v>
          </cell>
        </row>
        <row r="230">
          <cell r="A230">
            <v>24510271801</v>
          </cell>
          <cell r="B230" t="str">
            <v>Arlington, Baltimore, MD</v>
          </cell>
          <cell r="C230">
            <v>21359</v>
          </cell>
        </row>
        <row r="231">
          <cell r="A231">
            <v>24510250207</v>
          </cell>
          <cell r="B231" t="str">
            <v>Cherry Hill, Baltimore, MD</v>
          </cell>
          <cell r="C231">
            <v>21337</v>
          </cell>
        </row>
        <row r="232">
          <cell r="A232">
            <v>24510151200</v>
          </cell>
          <cell r="B232" t="str">
            <v>Park Circle, Baltimore, MD</v>
          </cell>
          <cell r="C232">
            <v>21261</v>
          </cell>
        </row>
        <row r="233">
          <cell r="A233">
            <v>24510090500</v>
          </cell>
          <cell r="B233" t="str">
            <v>Better Waverly, Baltimore, MD</v>
          </cell>
          <cell r="C233">
            <v>21247</v>
          </cell>
        </row>
        <row r="234">
          <cell r="A234">
            <v>24510090700</v>
          </cell>
          <cell r="B234" t="str">
            <v>Coldstream - Homestead - Montebello, Baltimore, MD</v>
          </cell>
          <cell r="C234">
            <v>21237</v>
          </cell>
        </row>
        <row r="235">
          <cell r="A235">
            <v>24510160802</v>
          </cell>
          <cell r="B235" t="str">
            <v>Edmondson, Baltimore, MD</v>
          </cell>
          <cell r="C235">
            <v>21223</v>
          </cell>
        </row>
        <row r="236">
          <cell r="A236">
            <v>24510110200</v>
          </cell>
          <cell r="B236" t="str">
            <v>Downtown, Baltimore, MD</v>
          </cell>
          <cell r="C236">
            <v>21126</v>
          </cell>
        </row>
        <row r="237">
          <cell r="A237">
            <v>24510250205</v>
          </cell>
          <cell r="B237" t="str">
            <v>Lakeland, Baltimore, MD</v>
          </cell>
          <cell r="C237">
            <v>21078</v>
          </cell>
        </row>
        <row r="238">
          <cell r="A238">
            <v>24510260401</v>
          </cell>
          <cell r="B238" t="str">
            <v>Armistead Gardens, Baltimore, MD</v>
          </cell>
          <cell r="C238">
            <v>21070</v>
          </cell>
        </row>
        <row r="239">
          <cell r="A239">
            <v>24510271600</v>
          </cell>
          <cell r="B239" t="str">
            <v>Edgecomb, Baltimore, MD</v>
          </cell>
          <cell r="C239">
            <v>21061</v>
          </cell>
        </row>
        <row r="240">
          <cell r="A240">
            <v>24510120400</v>
          </cell>
          <cell r="B240" t="str">
            <v>Barclay, Baltimore, MD</v>
          </cell>
          <cell r="C240">
            <v>21031</v>
          </cell>
        </row>
        <row r="241">
          <cell r="A241">
            <v>24510200702</v>
          </cell>
          <cell r="B241" t="str">
            <v>Saint Joseph's, Baltimore, MD</v>
          </cell>
          <cell r="C241">
            <v>21015</v>
          </cell>
        </row>
        <row r="242">
          <cell r="A242">
            <v>24510270701</v>
          </cell>
          <cell r="B242" t="str">
            <v>Harford - Echodale - Perring Parkway, Baltimore, MD</v>
          </cell>
          <cell r="C242">
            <v>21003</v>
          </cell>
        </row>
        <row r="243">
          <cell r="A243">
            <v>24510240300</v>
          </cell>
          <cell r="B243" t="str">
            <v>Riverside, Baltimore, MD</v>
          </cell>
          <cell r="C243">
            <v>20985</v>
          </cell>
        </row>
        <row r="244">
          <cell r="A244">
            <v>24510080500</v>
          </cell>
          <cell r="B244" t="str">
            <v>Darley Park, Baltimore, MD</v>
          </cell>
          <cell r="C244">
            <v>20931</v>
          </cell>
        </row>
        <row r="245">
          <cell r="A245">
            <v>24510080302</v>
          </cell>
          <cell r="B245" t="str">
            <v>Berea, Baltimore, MD</v>
          </cell>
          <cell r="C245">
            <v>20921</v>
          </cell>
        </row>
        <row r="246">
          <cell r="A246">
            <v>24510130400</v>
          </cell>
          <cell r="B246" t="str">
            <v>Woodbrook, Baltimore, MD</v>
          </cell>
          <cell r="C246">
            <v>20784</v>
          </cell>
        </row>
        <row r="247">
          <cell r="A247">
            <v>24510120300</v>
          </cell>
          <cell r="B247" t="str">
            <v>Harwood, Baltimore, MD</v>
          </cell>
          <cell r="C247">
            <v>20647</v>
          </cell>
        </row>
        <row r="248">
          <cell r="A248">
            <v>24510060200</v>
          </cell>
          <cell r="B248" t="str">
            <v>Baltimore, MD</v>
          </cell>
          <cell r="C248">
            <v>20581</v>
          </cell>
        </row>
        <row r="249">
          <cell r="A249">
            <v>24510090600</v>
          </cell>
          <cell r="B249" t="str">
            <v>Coldstream - Homestead - Montebello, Baltimore, MD</v>
          </cell>
          <cell r="C249">
            <v>20409</v>
          </cell>
        </row>
        <row r="250">
          <cell r="A250">
            <v>24510261000</v>
          </cell>
          <cell r="B250" t="str">
            <v>Patterson Park, Baltimore, MD</v>
          </cell>
          <cell r="C250">
            <v>20252</v>
          </cell>
        </row>
        <row r="251">
          <cell r="A251">
            <v>24510130200</v>
          </cell>
          <cell r="B251" t="str">
            <v>Reservoir Hill, Baltimore, MD</v>
          </cell>
          <cell r="C251">
            <v>20187</v>
          </cell>
        </row>
        <row r="252">
          <cell r="A252">
            <v>24510250203</v>
          </cell>
          <cell r="B252" t="str">
            <v>Cherry Hill, Baltimore, MD</v>
          </cell>
          <cell r="C252">
            <v>20019</v>
          </cell>
        </row>
        <row r="253">
          <cell r="A253">
            <v>24510151300</v>
          </cell>
          <cell r="B253" t="str">
            <v>Central Park Heights, Baltimore, MD</v>
          </cell>
          <cell r="C253">
            <v>19963</v>
          </cell>
        </row>
        <row r="254">
          <cell r="A254">
            <v>24510080600</v>
          </cell>
          <cell r="B254" t="str">
            <v>Broadway East, Baltimore, MD</v>
          </cell>
          <cell r="C254">
            <v>19946</v>
          </cell>
        </row>
        <row r="255">
          <cell r="A255">
            <v>24510200600</v>
          </cell>
          <cell r="B255" t="str">
            <v>Baltimore, MD</v>
          </cell>
          <cell r="C255">
            <v>19912</v>
          </cell>
        </row>
        <row r="256">
          <cell r="A256">
            <v>24510271001</v>
          </cell>
          <cell r="B256" t="str">
            <v>Baltimore, MD</v>
          </cell>
          <cell r="C256">
            <v>19798</v>
          </cell>
        </row>
        <row r="257">
          <cell r="A257">
            <v>24510150300</v>
          </cell>
          <cell r="B257" t="str">
            <v>Coppin Heights, Baltimore, MD</v>
          </cell>
          <cell r="C257">
            <v>19755</v>
          </cell>
        </row>
        <row r="258">
          <cell r="A258">
            <v>24510060300</v>
          </cell>
          <cell r="B258" t="str">
            <v>Butchers Hill, Baltimore, MD</v>
          </cell>
          <cell r="C258">
            <v>19672</v>
          </cell>
        </row>
        <row r="259">
          <cell r="A259">
            <v>24510110100</v>
          </cell>
          <cell r="B259" t="str">
            <v>Downtown, Baltimore, MD</v>
          </cell>
          <cell r="C259">
            <v>19623</v>
          </cell>
        </row>
        <row r="260">
          <cell r="A260">
            <v>24510160400</v>
          </cell>
          <cell r="B260" t="str">
            <v>Midtown Edmondson, Baltimore, MD</v>
          </cell>
          <cell r="C260">
            <v>19575</v>
          </cell>
        </row>
        <row r="261">
          <cell r="A261">
            <v>24510160700</v>
          </cell>
          <cell r="B261" t="str">
            <v>Rosemont, Baltimore, MD</v>
          </cell>
          <cell r="C261">
            <v>19546</v>
          </cell>
        </row>
        <row r="262">
          <cell r="A262">
            <v>24510120700</v>
          </cell>
          <cell r="B262" t="str">
            <v>Remington, Baltimore, MD</v>
          </cell>
          <cell r="C262">
            <v>19475</v>
          </cell>
        </row>
        <row r="263">
          <cell r="A263">
            <v>24510271802</v>
          </cell>
          <cell r="B263" t="str">
            <v>Langston Hughes, Baltimore, MD</v>
          </cell>
          <cell r="C263">
            <v>19455</v>
          </cell>
        </row>
        <row r="264">
          <cell r="A264">
            <v>24510120600</v>
          </cell>
          <cell r="B264" t="str">
            <v>Old Goucher, Baltimore, MD</v>
          </cell>
          <cell r="C264">
            <v>19414</v>
          </cell>
        </row>
        <row r="265">
          <cell r="A265">
            <v>24510130300</v>
          </cell>
          <cell r="B265" t="str">
            <v>Penn North, Baltimore, MD</v>
          </cell>
          <cell r="C265">
            <v>19321</v>
          </cell>
        </row>
        <row r="266">
          <cell r="A266">
            <v>24510080400</v>
          </cell>
          <cell r="B266" t="str">
            <v>Broadway East, Baltimore, MD</v>
          </cell>
          <cell r="C266">
            <v>19277</v>
          </cell>
        </row>
        <row r="267">
          <cell r="A267">
            <v>24510260404</v>
          </cell>
          <cell r="B267" t="str">
            <v>Baltimore Highlands, Baltimore, MD</v>
          </cell>
          <cell r="C267">
            <v>19267</v>
          </cell>
        </row>
        <row r="268">
          <cell r="A268">
            <v>24510160200</v>
          </cell>
          <cell r="B268" t="str">
            <v>Sandtown-Winchester, Baltimore, MD</v>
          </cell>
          <cell r="C268">
            <v>19207</v>
          </cell>
        </row>
        <row r="269">
          <cell r="A269">
            <v>24510150200</v>
          </cell>
          <cell r="B269" t="str">
            <v>Sandtown-Winchester, Baltimore, MD</v>
          </cell>
          <cell r="C269">
            <v>19198</v>
          </cell>
        </row>
        <row r="270">
          <cell r="A270">
            <v>24510180300</v>
          </cell>
          <cell r="B270" t="str">
            <v>Hollins Market, Baltimore, MD</v>
          </cell>
          <cell r="C270">
            <v>19083</v>
          </cell>
        </row>
        <row r="271">
          <cell r="A271">
            <v>24510160300</v>
          </cell>
          <cell r="B271" t="str">
            <v>Sandtown-Winchester, Baltimore, MD</v>
          </cell>
          <cell r="C271">
            <v>18970</v>
          </cell>
        </row>
        <row r="272">
          <cell r="A272">
            <v>24510060400</v>
          </cell>
          <cell r="B272" t="str">
            <v>Baltimore, MD</v>
          </cell>
          <cell r="C272">
            <v>18938</v>
          </cell>
        </row>
        <row r="273">
          <cell r="A273">
            <v>24510150600</v>
          </cell>
          <cell r="B273" t="str">
            <v>NW Community Action, Baltimore, MD</v>
          </cell>
          <cell r="C273">
            <v>18863</v>
          </cell>
        </row>
        <row r="274">
          <cell r="A274">
            <v>24510210200</v>
          </cell>
          <cell r="B274" t="str">
            <v>Pigtown, Baltimore, MD</v>
          </cell>
          <cell r="C274">
            <v>18843</v>
          </cell>
        </row>
        <row r="275">
          <cell r="A275">
            <v>24510120500</v>
          </cell>
          <cell r="B275" t="str">
            <v>Greenmount West, Baltimore, MD</v>
          </cell>
          <cell r="C275">
            <v>18824</v>
          </cell>
        </row>
        <row r="276">
          <cell r="A276">
            <v>24510150400</v>
          </cell>
          <cell r="B276" t="str">
            <v>Mondawmin, Baltimore, MD</v>
          </cell>
          <cell r="C276">
            <v>18821</v>
          </cell>
        </row>
        <row r="277">
          <cell r="A277">
            <v>24510250402</v>
          </cell>
          <cell r="B277" t="str">
            <v>Brooklyn, Baltimore, MD</v>
          </cell>
          <cell r="C277">
            <v>18786</v>
          </cell>
        </row>
        <row r="278">
          <cell r="A278">
            <v>24510030100</v>
          </cell>
          <cell r="B278" t="str">
            <v>Perkins Homes, Baltimore, MD</v>
          </cell>
          <cell r="C278">
            <v>18742</v>
          </cell>
        </row>
        <row r="279">
          <cell r="A279">
            <v>24510070400</v>
          </cell>
          <cell r="B279" t="str">
            <v>Gay Street, Baltimore, MD</v>
          </cell>
          <cell r="C279">
            <v>18694</v>
          </cell>
        </row>
        <row r="280">
          <cell r="A280">
            <v>24510070200</v>
          </cell>
          <cell r="B280" t="str">
            <v>Madison - Eastend, Baltimore, MD</v>
          </cell>
          <cell r="C280">
            <v>18511</v>
          </cell>
        </row>
        <row r="281">
          <cell r="A281">
            <v>24510140200</v>
          </cell>
          <cell r="B281" t="str">
            <v>Upton, Baltimore, MD</v>
          </cell>
          <cell r="C281">
            <v>18504</v>
          </cell>
        </row>
        <row r="282">
          <cell r="A282">
            <v>24510200200</v>
          </cell>
          <cell r="B282" t="str">
            <v>Lexington, Baltimore, MD</v>
          </cell>
          <cell r="C282">
            <v>18492</v>
          </cell>
        </row>
        <row r="283">
          <cell r="A283">
            <v>24510090800</v>
          </cell>
          <cell r="B283" t="str">
            <v>East Baltimore Midway, Baltimore, MD</v>
          </cell>
          <cell r="C283">
            <v>18484</v>
          </cell>
        </row>
        <row r="284">
          <cell r="A284">
            <v>24510160100</v>
          </cell>
          <cell r="B284" t="str">
            <v>Harlem Park, Baltimore, MD</v>
          </cell>
          <cell r="C284">
            <v>18483</v>
          </cell>
        </row>
        <row r="285">
          <cell r="A285">
            <v>24510080301</v>
          </cell>
          <cell r="B285" t="str">
            <v>Berea, Baltimore, MD</v>
          </cell>
          <cell r="C285">
            <v>18460</v>
          </cell>
        </row>
        <row r="286">
          <cell r="A286">
            <v>24510250500</v>
          </cell>
          <cell r="B286" t="str">
            <v>Curtis Bay, Baltimore, MD</v>
          </cell>
          <cell r="C286">
            <v>18416</v>
          </cell>
        </row>
        <row r="287">
          <cell r="A287">
            <v>24510230300</v>
          </cell>
          <cell r="B287" t="str">
            <v>South Baltimore, Baltimore, MD</v>
          </cell>
          <cell r="C287">
            <v>18388</v>
          </cell>
        </row>
        <row r="288">
          <cell r="A288">
            <v>24510090900</v>
          </cell>
          <cell r="B288" t="str">
            <v>Oliver, Baltimore, MD</v>
          </cell>
          <cell r="C288">
            <v>18262</v>
          </cell>
        </row>
        <row r="289">
          <cell r="A289">
            <v>24510230100</v>
          </cell>
          <cell r="B289" t="str">
            <v>Baltimore, MD</v>
          </cell>
          <cell r="C289">
            <v>18182</v>
          </cell>
        </row>
        <row r="290">
          <cell r="A290">
            <v>24510080200</v>
          </cell>
          <cell r="B290" t="str">
            <v>Broadway East, Baltimore, MD</v>
          </cell>
          <cell r="C290">
            <v>18131</v>
          </cell>
        </row>
        <row r="291">
          <cell r="A291">
            <v>24510170200</v>
          </cell>
          <cell r="B291" t="str">
            <v>McCulloh Homes, Baltimore, MD</v>
          </cell>
          <cell r="C291">
            <v>17947</v>
          </cell>
        </row>
        <row r="292">
          <cell r="A292">
            <v>24510080700</v>
          </cell>
          <cell r="B292" t="str">
            <v>Broadway East, Baltimore, MD</v>
          </cell>
          <cell r="C292">
            <v>17786</v>
          </cell>
        </row>
        <row r="293">
          <cell r="A293">
            <v>24510280500</v>
          </cell>
          <cell r="B293" t="str">
            <v>Pleasant View Gardens, Baltimore, MD</v>
          </cell>
          <cell r="C293">
            <v>17719</v>
          </cell>
        </row>
        <row r="294">
          <cell r="A294">
            <v>24510100100</v>
          </cell>
          <cell r="B294" t="str">
            <v>Johnson Square, Baltimore, MD</v>
          </cell>
          <cell r="C294">
            <v>17684</v>
          </cell>
        </row>
        <row r="295">
          <cell r="A295">
            <v>24510250600</v>
          </cell>
          <cell r="B295" t="str">
            <v>Brooklyn, Baltimore, MD</v>
          </cell>
          <cell r="C295">
            <v>17457</v>
          </cell>
        </row>
        <row r="296">
          <cell r="A296">
            <v>24510250301</v>
          </cell>
          <cell r="B296" t="str">
            <v>Westport, Baltimore, MD</v>
          </cell>
          <cell r="C296">
            <v>17370</v>
          </cell>
        </row>
        <row r="297">
          <cell r="A297">
            <v>24510260604</v>
          </cell>
          <cell r="B297" t="str">
            <v>O'Donnell Heights, Baltimore, MD</v>
          </cell>
          <cell r="C297">
            <v>17340</v>
          </cell>
        </row>
        <row r="298">
          <cell r="A298">
            <v>24510170300</v>
          </cell>
          <cell r="B298" t="str">
            <v>Upton, Baltimore, MD</v>
          </cell>
          <cell r="C298">
            <v>17127</v>
          </cell>
        </row>
        <row r="299">
          <cell r="A299">
            <v>24510260303</v>
          </cell>
          <cell r="B299" t="str">
            <v>Claremont - Freedom, Baltimore, MD</v>
          </cell>
          <cell r="C299">
            <v>17118</v>
          </cell>
        </row>
        <row r="300">
          <cell r="A300">
            <v>24510100200</v>
          </cell>
          <cell r="B300" t="str">
            <v>Baltimore, MD</v>
          </cell>
          <cell r="C300">
            <v>17082</v>
          </cell>
        </row>
        <row r="301">
          <cell r="A301">
            <v>24510150100</v>
          </cell>
          <cell r="B301" t="str">
            <v>Sandtown-Winchester, Baltimore, MD</v>
          </cell>
          <cell r="C301">
            <v>16983</v>
          </cell>
        </row>
        <row r="302">
          <cell r="A302">
            <v>24510190100</v>
          </cell>
          <cell r="B302" t="str">
            <v>Franklin Square, Baltimore, MD</v>
          </cell>
          <cell r="C302">
            <v>16972</v>
          </cell>
        </row>
        <row r="303">
          <cell r="A303">
            <v>24510040200</v>
          </cell>
          <cell r="B303" t="str">
            <v>Downtown, Baltimore, MD</v>
          </cell>
          <cell r="C303">
            <v>16877</v>
          </cell>
        </row>
        <row r="304">
          <cell r="A304">
            <v>24510140300</v>
          </cell>
          <cell r="B304" t="str">
            <v>Druid Heights, Baltimore, MD</v>
          </cell>
          <cell r="C304">
            <v>16874</v>
          </cell>
        </row>
        <row r="305">
          <cell r="A305">
            <v>24510250204</v>
          </cell>
          <cell r="B305" t="str">
            <v>Cherry Hill, Baltimore, MD</v>
          </cell>
          <cell r="C305">
            <v>16789</v>
          </cell>
        </row>
        <row r="306">
          <cell r="A306">
            <v>24510060100</v>
          </cell>
          <cell r="B306" t="str">
            <v>Patterson Park, Baltimore, MD</v>
          </cell>
          <cell r="C306">
            <v>16727</v>
          </cell>
        </row>
        <row r="307">
          <cell r="A307">
            <v>24510190200</v>
          </cell>
          <cell r="B307" t="str">
            <v>Pratt Monroe, Baltimore, MD</v>
          </cell>
          <cell r="C307">
            <v>16632</v>
          </cell>
        </row>
        <row r="308">
          <cell r="A308">
            <v>24510200400</v>
          </cell>
          <cell r="B308" t="str">
            <v>Shipley Hill, Baltimore, MD</v>
          </cell>
          <cell r="C308">
            <v>16603</v>
          </cell>
        </row>
        <row r="309">
          <cell r="A309">
            <v>24510070300</v>
          </cell>
          <cell r="B309" t="str">
            <v>Milton - Montford, Baltimore, MD</v>
          </cell>
          <cell r="C309">
            <v>16572</v>
          </cell>
        </row>
        <row r="310">
          <cell r="A310">
            <v>24510210100</v>
          </cell>
          <cell r="B310" t="str">
            <v>Pigtown, Baltimore, MD</v>
          </cell>
          <cell r="C310">
            <v>16182</v>
          </cell>
        </row>
        <row r="311">
          <cell r="A311">
            <v>24510190300</v>
          </cell>
          <cell r="B311" t="str">
            <v>Mount Clare, Baltimore, MD</v>
          </cell>
          <cell r="C311">
            <v>16142</v>
          </cell>
        </row>
        <row r="312">
          <cell r="A312">
            <v>24510130100</v>
          </cell>
          <cell r="B312" t="str">
            <v>Reservoir Hill, Baltimore, MD</v>
          </cell>
          <cell r="C312">
            <v>15921</v>
          </cell>
        </row>
        <row r="313">
          <cell r="A313">
            <v>24510080800</v>
          </cell>
          <cell r="B313" t="str">
            <v>Broadway East, Baltimore, MD</v>
          </cell>
          <cell r="C313">
            <v>15854</v>
          </cell>
        </row>
        <row r="314">
          <cell r="A314">
            <v>24510200300</v>
          </cell>
          <cell r="B314" t="str">
            <v>Bentalou-Smallwood, Baltimore, MD</v>
          </cell>
          <cell r="C314">
            <v>15614</v>
          </cell>
        </row>
        <row r="315">
          <cell r="A315">
            <v>24510200500</v>
          </cell>
          <cell r="B315" t="str">
            <v>Mill Hill, Baltimore, MD</v>
          </cell>
          <cell r="C315">
            <v>14938</v>
          </cell>
        </row>
        <row r="316">
          <cell r="A316">
            <v>24510180100</v>
          </cell>
          <cell r="B316" t="str">
            <v>Poppleton, Baltimore, MD</v>
          </cell>
          <cell r="C316">
            <v>14365</v>
          </cell>
        </row>
        <row r="317">
          <cell r="A317">
            <v>24005492500</v>
          </cell>
          <cell r="B317" t="str">
            <v>Baltimore, MD</v>
          </cell>
        </row>
        <row r="318">
          <cell r="A318">
            <v>24005980200</v>
          </cell>
          <cell r="B318" t="str">
            <v>Lansdowne - Baltimore Highlands, Halethorpe, MD</v>
          </cell>
        </row>
        <row r="319">
          <cell r="A319">
            <v>24510100300</v>
          </cell>
          <cell r="B319" t="str">
            <v>Penn - Fallsway, Baltimore, MD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poor_share2016 (2)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Poverty_Rate_in_2012-16</v>
          </cell>
        </row>
        <row r="2">
          <cell r="A2">
            <v>24005490605</v>
          </cell>
          <cell r="B2" t="str">
            <v>Towson, MD</v>
          </cell>
          <cell r="C2">
            <v>0.82469999999999999</v>
          </cell>
        </row>
        <row r="3">
          <cell r="A3">
            <v>24005492500</v>
          </cell>
          <cell r="B3" t="str">
            <v>Baltimore, MD</v>
          </cell>
          <cell r="C3">
            <v>0.77780000000000005</v>
          </cell>
        </row>
        <row r="4">
          <cell r="A4">
            <v>24510280500</v>
          </cell>
          <cell r="B4" t="str">
            <v>Pleasant View Gardens, Baltimore, MD</v>
          </cell>
          <cell r="C4">
            <v>0.68520000000000003</v>
          </cell>
        </row>
        <row r="5">
          <cell r="A5">
            <v>24510250204</v>
          </cell>
          <cell r="B5" t="str">
            <v>Cherry Hill, Baltimore, MD</v>
          </cell>
          <cell r="C5">
            <v>0.6532</v>
          </cell>
        </row>
        <row r="6">
          <cell r="A6">
            <v>24510180100</v>
          </cell>
          <cell r="B6" t="str">
            <v>Poppleton, Baltimore, MD</v>
          </cell>
          <cell r="C6">
            <v>0.58599999999999997</v>
          </cell>
        </row>
        <row r="7">
          <cell r="A7">
            <v>24510140200</v>
          </cell>
          <cell r="B7" t="str">
            <v>Upton, Baltimore, MD</v>
          </cell>
          <cell r="C7">
            <v>0.56599999999999995</v>
          </cell>
        </row>
        <row r="8">
          <cell r="A8">
            <v>24510070300</v>
          </cell>
          <cell r="B8" t="str">
            <v>Milton - Montford, Baltimore, MD</v>
          </cell>
          <cell r="C8">
            <v>0.53800000000000003</v>
          </cell>
        </row>
        <row r="9">
          <cell r="A9">
            <v>24510170200</v>
          </cell>
          <cell r="B9" t="str">
            <v>McCulloh Homes, Baltimore, MD</v>
          </cell>
          <cell r="C9">
            <v>0.51980000000000004</v>
          </cell>
        </row>
        <row r="10">
          <cell r="A10">
            <v>24510080400</v>
          </cell>
          <cell r="B10" t="str">
            <v>Broadway East, Baltimore, MD</v>
          </cell>
          <cell r="C10">
            <v>0.51190000000000002</v>
          </cell>
        </row>
        <row r="11">
          <cell r="A11">
            <v>24510080800</v>
          </cell>
          <cell r="B11" t="str">
            <v>Broadway East, Baltimore, MD</v>
          </cell>
          <cell r="C11">
            <v>0.49280000000000002</v>
          </cell>
        </row>
        <row r="12">
          <cell r="A12">
            <v>24510200100</v>
          </cell>
          <cell r="B12" t="str">
            <v>Lexington, Baltimore, MD</v>
          </cell>
          <cell r="C12">
            <v>0.47499999999999998</v>
          </cell>
        </row>
        <row r="13">
          <cell r="A13">
            <v>24510070400</v>
          </cell>
          <cell r="B13" t="str">
            <v>Gay Street, Baltimore, MD</v>
          </cell>
          <cell r="C13">
            <v>0.4743</v>
          </cell>
        </row>
        <row r="14">
          <cell r="A14">
            <v>24510150100</v>
          </cell>
          <cell r="B14" t="str">
            <v>Sandtown-Winchester, Baltimore, MD</v>
          </cell>
          <cell r="C14">
            <v>0.47320000000000001</v>
          </cell>
        </row>
        <row r="15">
          <cell r="A15">
            <v>24510200500</v>
          </cell>
          <cell r="B15" t="str">
            <v>Mill Hill, Baltimore, MD</v>
          </cell>
          <cell r="C15">
            <v>0.45939999999999998</v>
          </cell>
        </row>
        <row r="16">
          <cell r="A16">
            <v>24510151300</v>
          </cell>
          <cell r="B16" t="str">
            <v>Central Park Heights, Baltimore, MD</v>
          </cell>
          <cell r="C16">
            <v>0.44309999999999999</v>
          </cell>
        </row>
        <row r="17">
          <cell r="A17">
            <v>24510120600</v>
          </cell>
          <cell r="B17" t="str">
            <v>Old Goucher, Baltimore, MD</v>
          </cell>
          <cell r="C17">
            <v>0.43930000000000002</v>
          </cell>
        </row>
        <row r="18">
          <cell r="A18">
            <v>24510200300</v>
          </cell>
          <cell r="B18" t="str">
            <v>Bentalou-Smallwood, Baltimore, MD</v>
          </cell>
          <cell r="C18">
            <v>0.4375</v>
          </cell>
        </row>
        <row r="19">
          <cell r="A19">
            <v>24510070200</v>
          </cell>
          <cell r="B19" t="str">
            <v>Madison - Eastend, Baltimore, MD</v>
          </cell>
          <cell r="C19">
            <v>0.43669999999999998</v>
          </cell>
        </row>
        <row r="20">
          <cell r="A20">
            <v>24510100200</v>
          </cell>
          <cell r="B20" t="str">
            <v>Baltimore, MD</v>
          </cell>
          <cell r="C20">
            <v>0.43140000000000001</v>
          </cell>
        </row>
        <row r="21">
          <cell r="A21">
            <v>24510260604</v>
          </cell>
          <cell r="B21" t="str">
            <v>O'Donnell Heights, Baltimore, MD</v>
          </cell>
          <cell r="C21">
            <v>0.42909999999999998</v>
          </cell>
        </row>
        <row r="22">
          <cell r="A22">
            <v>24510120400</v>
          </cell>
          <cell r="B22" t="str">
            <v>Barclay, Baltimore, MD</v>
          </cell>
          <cell r="C22">
            <v>0.42670000000000002</v>
          </cell>
        </row>
        <row r="23">
          <cell r="A23">
            <v>24510100100</v>
          </cell>
          <cell r="B23" t="str">
            <v>Johnson Square, Baltimore, MD</v>
          </cell>
          <cell r="C23">
            <v>0.42649999999999999</v>
          </cell>
        </row>
        <row r="24">
          <cell r="A24">
            <v>24510140300</v>
          </cell>
          <cell r="B24" t="str">
            <v>Druid Heights, Baltimore, MD</v>
          </cell>
          <cell r="C24">
            <v>0.42620000000000002</v>
          </cell>
        </row>
        <row r="25">
          <cell r="A25">
            <v>24510030100</v>
          </cell>
          <cell r="B25" t="str">
            <v>Perkins Homes, Baltimore, MD</v>
          </cell>
          <cell r="C25">
            <v>0.41899999999999998</v>
          </cell>
        </row>
        <row r="26">
          <cell r="A26">
            <v>24510180200</v>
          </cell>
          <cell r="B26" t="str">
            <v>Poppleton, Baltimore, MD</v>
          </cell>
          <cell r="C26">
            <v>0.40699999999999997</v>
          </cell>
        </row>
        <row r="27">
          <cell r="A27">
            <v>24510200702</v>
          </cell>
          <cell r="B27" t="str">
            <v>Saint Joseph's, Baltimore, MD</v>
          </cell>
          <cell r="C27">
            <v>0.39560000000000001</v>
          </cell>
        </row>
        <row r="28">
          <cell r="A28">
            <v>24510160300</v>
          </cell>
          <cell r="B28" t="str">
            <v>Sandtown-Winchester, Baltimore, MD</v>
          </cell>
          <cell r="C28">
            <v>0.39369999999999999</v>
          </cell>
        </row>
        <row r="29">
          <cell r="A29">
            <v>24510200400</v>
          </cell>
          <cell r="B29" t="str">
            <v>Shipley Hill, Baltimore, MD</v>
          </cell>
          <cell r="C29">
            <v>0.38800000000000001</v>
          </cell>
        </row>
        <row r="30">
          <cell r="A30">
            <v>24510160100</v>
          </cell>
          <cell r="B30" t="str">
            <v>Harlem Park, Baltimore, MD</v>
          </cell>
          <cell r="C30">
            <v>0.38790000000000002</v>
          </cell>
        </row>
        <row r="31">
          <cell r="A31">
            <v>24510190100</v>
          </cell>
          <cell r="B31" t="str">
            <v>Franklin Square, Baltimore, MD</v>
          </cell>
          <cell r="C31">
            <v>0.38719999999999999</v>
          </cell>
        </row>
        <row r="32">
          <cell r="A32">
            <v>24510200200</v>
          </cell>
          <cell r="B32" t="str">
            <v>Lexington, Baltimore, MD</v>
          </cell>
          <cell r="C32">
            <v>0.38719999999999999</v>
          </cell>
        </row>
        <row r="33">
          <cell r="A33">
            <v>24510160400</v>
          </cell>
          <cell r="B33" t="str">
            <v>Midtown Edmondson, Baltimore, MD</v>
          </cell>
          <cell r="C33">
            <v>0.37769999999999998</v>
          </cell>
        </row>
        <row r="34">
          <cell r="A34">
            <v>24510160700</v>
          </cell>
          <cell r="B34" t="str">
            <v>Rosemont, Baltimore, MD</v>
          </cell>
          <cell r="C34">
            <v>0.37159999999999999</v>
          </cell>
        </row>
        <row r="35">
          <cell r="A35">
            <v>24510260303</v>
          </cell>
          <cell r="B35" t="str">
            <v>Claremont - Freedom, Baltimore, MD</v>
          </cell>
          <cell r="C35">
            <v>0.37080000000000002</v>
          </cell>
        </row>
        <row r="36">
          <cell r="A36">
            <v>24510090800</v>
          </cell>
          <cell r="B36" t="str">
            <v>East Baltimore Midway, Baltimore, MD</v>
          </cell>
          <cell r="C36">
            <v>0.3669</v>
          </cell>
        </row>
        <row r="37">
          <cell r="A37">
            <v>24510190300</v>
          </cell>
          <cell r="B37" t="str">
            <v>Mount Clare, Baltimore, MD</v>
          </cell>
          <cell r="C37">
            <v>0.36259999999999998</v>
          </cell>
        </row>
        <row r="38">
          <cell r="A38">
            <v>24510160600</v>
          </cell>
          <cell r="B38" t="str">
            <v>Mosher, Baltimore, MD</v>
          </cell>
          <cell r="C38">
            <v>0.36230000000000001</v>
          </cell>
        </row>
        <row r="39">
          <cell r="A39">
            <v>24510180300</v>
          </cell>
          <cell r="B39" t="str">
            <v>Hollins Market, Baltimore, MD</v>
          </cell>
          <cell r="C39">
            <v>0.36149999999999999</v>
          </cell>
        </row>
        <row r="40">
          <cell r="A40">
            <v>24510120202</v>
          </cell>
          <cell r="B40" t="str">
            <v>Baltimore, MD</v>
          </cell>
          <cell r="C40">
            <v>0.36020000000000002</v>
          </cell>
        </row>
        <row r="41">
          <cell r="A41">
            <v>24510070100</v>
          </cell>
          <cell r="B41" t="str">
            <v>Baltimore, MD</v>
          </cell>
          <cell r="C41">
            <v>0.35880000000000001</v>
          </cell>
        </row>
        <row r="42">
          <cell r="A42">
            <v>24510271002</v>
          </cell>
          <cell r="B42" t="str">
            <v>Winston - Govans, Baltimore, MD</v>
          </cell>
          <cell r="C42">
            <v>0.35759999999999997</v>
          </cell>
        </row>
        <row r="43">
          <cell r="A43">
            <v>24510250303</v>
          </cell>
          <cell r="B43" t="str">
            <v>Morrell Park, Baltimore, MD</v>
          </cell>
          <cell r="C43">
            <v>0.35549999999999998</v>
          </cell>
        </row>
        <row r="44">
          <cell r="A44">
            <v>24510250402</v>
          </cell>
          <cell r="B44" t="str">
            <v>Brooklyn, Baltimore, MD</v>
          </cell>
          <cell r="C44">
            <v>0.3518</v>
          </cell>
        </row>
        <row r="45">
          <cell r="A45">
            <v>24510130200</v>
          </cell>
          <cell r="B45" t="str">
            <v>Reservoir Hill, Baltimore, MD</v>
          </cell>
          <cell r="C45">
            <v>0.34899999999999998</v>
          </cell>
        </row>
        <row r="46">
          <cell r="A46">
            <v>24510271802</v>
          </cell>
          <cell r="B46" t="str">
            <v>Langston Hughes, Baltimore, MD</v>
          </cell>
          <cell r="C46">
            <v>0.3483</v>
          </cell>
        </row>
        <row r="47">
          <cell r="A47">
            <v>24510271600</v>
          </cell>
          <cell r="B47" t="str">
            <v>Edgecomb, Baltimore, MD</v>
          </cell>
          <cell r="C47">
            <v>0.34439999999999998</v>
          </cell>
        </row>
        <row r="48">
          <cell r="A48">
            <v>24510210200</v>
          </cell>
          <cell r="B48" t="str">
            <v>Pigtown, Baltimore, MD</v>
          </cell>
          <cell r="C48">
            <v>0.34250000000000003</v>
          </cell>
        </row>
        <row r="49">
          <cell r="A49">
            <v>24510271801</v>
          </cell>
          <cell r="B49" t="str">
            <v>Arlington, Baltimore, MD</v>
          </cell>
          <cell r="C49">
            <v>0.33710000000000001</v>
          </cell>
        </row>
        <row r="50">
          <cell r="A50">
            <v>24510130100</v>
          </cell>
          <cell r="B50" t="str">
            <v>Reservoir Hill, Baltimore, MD</v>
          </cell>
          <cell r="C50">
            <v>0.33660000000000001</v>
          </cell>
        </row>
        <row r="51">
          <cell r="A51">
            <v>24510250301</v>
          </cell>
          <cell r="B51" t="str">
            <v>Westport, Baltimore, MD</v>
          </cell>
          <cell r="C51">
            <v>0.33550000000000002</v>
          </cell>
        </row>
        <row r="52">
          <cell r="A52">
            <v>24510130300</v>
          </cell>
          <cell r="B52" t="str">
            <v>Penn North, Baltimore, MD</v>
          </cell>
          <cell r="C52">
            <v>0.33100000000000002</v>
          </cell>
        </row>
        <row r="53">
          <cell r="A53">
            <v>24510190200</v>
          </cell>
          <cell r="B53" t="str">
            <v>Pratt Monroe, Baltimore, MD</v>
          </cell>
          <cell r="C53">
            <v>0.33079999999999998</v>
          </cell>
        </row>
        <row r="54">
          <cell r="A54">
            <v>24510060100</v>
          </cell>
          <cell r="B54" t="str">
            <v>Patterson Park, Baltimore, MD</v>
          </cell>
          <cell r="C54">
            <v>0.32679999999999998</v>
          </cell>
        </row>
        <row r="55">
          <cell r="A55">
            <v>24510080500</v>
          </cell>
          <cell r="B55" t="str">
            <v>Darley Park, Baltimore, MD</v>
          </cell>
          <cell r="C55">
            <v>0.3266</v>
          </cell>
        </row>
        <row r="56">
          <cell r="A56">
            <v>24510080302</v>
          </cell>
          <cell r="B56" t="str">
            <v>Berea, Baltimore, MD</v>
          </cell>
          <cell r="C56">
            <v>0.32200000000000001</v>
          </cell>
        </row>
        <row r="57">
          <cell r="A57">
            <v>24510250500</v>
          </cell>
          <cell r="B57" t="str">
            <v>Curtis Bay, Baltimore, MD</v>
          </cell>
          <cell r="C57">
            <v>0.31780000000000003</v>
          </cell>
        </row>
        <row r="58">
          <cell r="A58">
            <v>24510260301</v>
          </cell>
          <cell r="B58" t="str">
            <v>Belair - Edison, Baltimore, MD</v>
          </cell>
          <cell r="C58">
            <v>0.31630000000000003</v>
          </cell>
        </row>
        <row r="59">
          <cell r="A59">
            <v>24005430300</v>
          </cell>
          <cell r="B59" t="str">
            <v>Lansdowne - Baltimore Highlands, Halethorpe, MD</v>
          </cell>
          <cell r="C59">
            <v>0.316</v>
          </cell>
        </row>
        <row r="60">
          <cell r="A60">
            <v>24510151200</v>
          </cell>
          <cell r="B60" t="str">
            <v>Park Circle, Baltimore, MD</v>
          </cell>
          <cell r="C60">
            <v>0.31559999999999999</v>
          </cell>
        </row>
        <row r="61">
          <cell r="A61">
            <v>24510090700</v>
          </cell>
          <cell r="B61" t="str">
            <v>Coldstream - Homestead - Montebello, Baltimore, MD</v>
          </cell>
          <cell r="C61">
            <v>0.31290000000000001</v>
          </cell>
        </row>
        <row r="62">
          <cell r="A62">
            <v>24510280101</v>
          </cell>
          <cell r="B62" t="str">
            <v>Reisterstown Station, Baltimore, MD</v>
          </cell>
          <cell r="C62">
            <v>0.3105</v>
          </cell>
        </row>
        <row r="63">
          <cell r="A63">
            <v>24510170300</v>
          </cell>
          <cell r="B63" t="str">
            <v>Upton, Baltimore, MD</v>
          </cell>
          <cell r="C63">
            <v>0.31030000000000002</v>
          </cell>
        </row>
        <row r="64">
          <cell r="A64">
            <v>24510130400</v>
          </cell>
          <cell r="B64" t="str">
            <v>Woodbrook, Baltimore, MD</v>
          </cell>
          <cell r="C64">
            <v>0.30499999999999999</v>
          </cell>
        </row>
        <row r="65">
          <cell r="A65">
            <v>24510090400</v>
          </cell>
          <cell r="B65" t="str">
            <v>Better Waverly, Baltimore, MD</v>
          </cell>
          <cell r="C65">
            <v>0.30480000000000002</v>
          </cell>
        </row>
        <row r="66">
          <cell r="A66">
            <v>24005430101</v>
          </cell>
          <cell r="B66" t="str">
            <v>Lansdowne - Baltimore Highlands, Lansdowne, MD</v>
          </cell>
          <cell r="C66">
            <v>0.3044</v>
          </cell>
        </row>
        <row r="67">
          <cell r="A67">
            <v>24510160200</v>
          </cell>
          <cell r="B67" t="str">
            <v>Sandtown-Winchester, Baltimore, MD</v>
          </cell>
          <cell r="C67">
            <v>0.3034</v>
          </cell>
        </row>
        <row r="68">
          <cell r="A68">
            <v>24510260404</v>
          </cell>
          <cell r="B68" t="str">
            <v>Baltimore Highlands, Baltimore, MD</v>
          </cell>
          <cell r="C68">
            <v>0.3004</v>
          </cell>
        </row>
        <row r="69">
          <cell r="A69">
            <v>24510260403</v>
          </cell>
          <cell r="B69" t="str">
            <v>Cedonia, Baltimore, MD</v>
          </cell>
          <cell r="C69">
            <v>0.2989</v>
          </cell>
        </row>
        <row r="70">
          <cell r="A70">
            <v>24005421300</v>
          </cell>
          <cell r="B70" t="str">
            <v>Dundalk, MD</v>
          </cell>
          <cell r="C70">
            <v>0.29609999999999997</v>
          </cell>
        </row>
        <row r="71">
          <cell r="A71">
            <v>24510040200</v>
          </cell>
          <cell r="B71" t="str">
            <v>Downtown, Baltimore, MD</v>
          </cell>
          <cell r="C71">
            <v>0.29599999999999999</v>
          </cell>
        </row>
        <row r="72">
          <cell r="A72">
            <v>24510120500</v>
          </cell>
          <cell r="B72" t="str">
            <v>Greenmount West, Baltimore, MD</v>
          </cell>
          <cell r="C72">
            <v>0.29530000000000001</v>
          </cell>
        </row>
        <row r="73">
          <cell r="A73">
            <v>24510120300</v>
          </cell>
          <cell r="B73" t="str">
            <v>Harwood, Baltimore, MD</v>
          </cell>
          <cell r="C73">
            <v>0.2949</v>
          </cell>
        </row>
        <row r="74">
          <cell r="A74">
            <v>24510150600</v>
          </cell>
          <cell r="B74" t="str">
            <v>NW Community Action, Baltimore, MD</v>
          </cell>
          <cell r="C74">
            <v>0.29239999999999999</v>
          </cell>
        </row>
        <row r="75">
          <cell r="A75">
            <v>24005491300</v>
          </cell>
          <cell r="B75" t="str">
            <v>Baltimore, MD</v>
          </cell>
          <cell r="C75">
            <v>0.29070000000000001</v>
          </cell>
        </row>
        <row r="76">
          <cell r="A76">
            <v>24510270101</v>
          </cell>
          <cell r="B76" t="str">
            <v>Arcadia, Baltimore, MD</v>
          </cell>
          <cell r="C76">
            <v>0.28989999999999999</v>
          </cell>
        </row>
        <row r="77">
          <cell r="A77">
            <v>24510080700</v>
          </cell>
          <cell r="B77" t="str">
            <v>Broadway East, Baltimore, MD</v>
          </cell>
          <cell r="C77">
            <v>0.2873</v>
          </cell>
        </row>
        <row r="78">
          <cell r="A78">
            <v>24510080600</v>
          </cell>
          <cell r="B78" t="str">
            <v>Broadway East, Baltimore, MD</v>
          </cell>
          <cell r="C78">
            <v>0.28620000000000001</v>
          </cell>
        </row>
        <row r="79">
          <cell r="A79">
            <v>24510200600</v>
          </cell>
          <cell r="B79" t="str">
            <v>Baltimore, MD</v>
          </cell>
          <cell r="C79">
            <v>0.28260000000000002</v>
          </cell>
        </row>
        <row r="80">
          <cell r="A80">
            <v>24510170100</v>
          </cell>
          <cell r="B80" t="str">
            <v>Downtown, Baltimore, MD</v>
          </cell>
          <cell r="C80">
            <v>0.27839999999999998</v>
          </cell>
        </row>
        <row r="81">
          <cell r="A81">
            <v>24510080102</v>
          </cell>
          <cell r="B81" t="str">
            <v>Belair - Edison, Baltimore, MD</v>
          </cell>
          <cell r="C81">
            <v>0.27810000000000001</v>
          </cell>
        </row>
        <row r="82">
          <cell r="A82">
            <v>24510260302</v>
          </cell>
          <cell r="B82" t="str">
            <v>Belair - Edison, Baltimore, MD</v>
          </cell>
          <cell r="C82">
            <v>0.27510000000000001</v>
          </cell>
        </row>
        <row r="83">
          <cell r="A83">
            <v>24510151000</v>
          </cell>
          <cell r="B83" t="str">
            <v>Dorchester, Baltimore, MD</v>
          </cell>
          <cell r="C83">
            <v>0.27450000000000002</v>
          </cell>
        </row>
        <row r="84">
          <cell r="A84">
            <v>24510271101</v>
          </cell>
          <cell r="B84" t="str">
            <v>Radnor - Winston, Baltimore, MD</v>
          </cell>
          <cell r="C84">
            <v>0.27389999999999998</v>
          </cell>
        </row>
        <row r="85">
          <cell r="A85">
            <v>24510210100</v>
          </cell>
          <cell r="B85" t="str">
            <v>Pigtown, Baltimore, MD</v>
          </cell>
          <cell r="C85">
            <v>0.27229999999999999</v>
          </cell>
        </row>
        <row r="86">
          <cell r="A86">
            <v>24510200701</v>
          </cell>
          <cell r="B86" t="str">
            <v>Allendale, Baltimore, MD</v>
          </cell>
          <cell r="C86">
            <v>0.26979999999999998</v>
          </cell>
        </row>
        <row r="87">
          <cell r="A87">
            <v>24510260800</v>
          </cell>
          <cell r="B87" t="str">
            <v>Baltimore Highlands, Baltimore, MD</v>
          </cell>
          <cell r="C87">
            <v>0.26840000000000003</v>
          </cell>
        </row>
        <row r="88">
          <cell r="A88">
            <v>24510260605</v>
          </cell>
          <cell r="B88" t="str">
            <v>Medford - Broening, Baltimore, MD</v>
          </cell>
          <cell r="C88">
            <v>0.26750000000000002</v>
          </cell>
        </row>
        <row r="89">
          <cell r="A89">
            <v>24510040100</v>
          </cell>
          <cell r="B89" t="str">
            <v>Downtown, Baltimore, MD</v>
          </cell>
          <cell r="C89">
            <v>0.26579999999999998</v>
          </cell>
        </row>
        <row r="90">
          <cell r="A90">
            <v>24510150500</v>
          </cell>
          <cell r="B90" t="str">
            <v>Burleith-Leighton, Baltimore, MD</v>
          </cell>
          <cell r="C90">
            <v>0.26490000000000002</v>
          </cell>
        </row>
        <row r="91">
          <cell r="A91">
            <v>24510150200</v>
          </cell>
          <cell r="B91" t="str">
            <v>Sandtown-Winchester, Baltimore, MD</v>
          </cell>
          <cell r="C91">
            <v>0.26329999999999998</v>
          </cell>
        </row>
        <row r="92">
          <cell r="A92">
            <v>24510271900</v>
          </cell>
          <cell r="B92" t="str">
            <v>Glen, Baltimore, MD</v>
          </cell>
          <cell r="C92">
            <v>0.2616</v>
          </cell>
        </row>
        <row r="93">
          <cell r="A93">
            <v>24510200800</v>
          </cell>
          <cell r="B93" t="str">
            <v>Irvington, Baltimore, MD</v>
          </cell>
          <cell r="C93">
            <v>0.26150000000000001</v>
          </cell>
        </row>
        <row r="94">
          <cell r="A94">
            <v>24510250203</v>
          </cell>
          <cell r="B94" t="str">
            <v>Cherry Hill, Baltimore, MD</v>
          </cell>
          <cell r="C94">
            <v>0.25990000000000002</v>
          </cell>
        </row>
        <row r="95">
          <cell r="A95">
            <v>24510090900</v>
          </cell>
          <cell r="B95" t="str">
            <v>Oliver, Baltimore, MD</v>
          </cell>
          <cell r="C95">
            <v>0.25890000000000002</v>
          </cell>
        </row>
        <row r="96">
          <cell r="A96">
            <v>24510160500</v>
          </cell>
          <cell r="B96" t="str">
            <v>Bridgeview-Greenlawn, Baltimore, MD</v>
          </cell>
          <cell r="C96">
            <v>0.25690000000000002</v>
          </cell>
        </row>
        <row r="97">
          <cell r="A97">
            <v>24005420900</v>
          </cell>
          <cell r="B97" t="str">
            <v>Dundalk, MD</v>
          </cell>
          <cell r="C97">
            <v>0.25650000000000001</v>
          </cell>
        </row>
        <row r="98">
          <cell r="A98">
            <v>24510150800</v>
          </cell>
          <cell r="B98" t="str">
            <v>Garwyn Oaks, Baltimore, MD</v>
          </cell>
          <cell r="C98">
            <v>0.25629999999999997</v>
          </cell>
        </row>
        <row r="99">
          <cell r="A99">
            <v>24510280301</v>
          </cell>
          <cell r="B99" t="str">
            <v>Gwynn Oak, Baltimore, MD</v>
          </cell>
          <cell r="C99">
            <v>0.25430000000000003</v>
          </cell>
        </row>
        <row r="100">
          <cell r="A100">
            <v>24510280404</v>
          </cell>
          <cell r="B100" t="str">
            <v>Irvington, Baltimore, MD</v>
          </cell>
          <cell r="C100">
            <v>0.25380000000000003</v>
          </cell>
        </row>
        <row r="101">
          <cell r="A101">
            <v>24510280302</v>
          </cell>
          <cell r="B101" t="str">
            <v>West Forest Park, Baltimore, MD</v>
          </cell>
          <cell r="C101">
            <v>0.24690000000000001</v>
          </cell>
        </row>
        <row r="102">
          <cell r="A102">
            <v>24510260402</v>
          </cell>
          <cell r="B102" t="str">
            <v>Frankford, Baltimore, MD</v>
          </cell>
          <cell r="C102">
            <v>0.2457</v>
          </cell>
        </row>
        <row r="103">
          <cell r="A103">
            <v>24510080200</v>
          </cell>
          <cell r="B103" t="str">
            <v>Broadway East, Baltimore, MD</v>
          </cell>
          <cell r="C103">
            <v>0.24329999999999999</v>
          </cell>
        </row>
        <row r="104">
          <cell r="A104">
            <v>24005421000</v>
          </cell>
          <cell r="B104" t="str">
            <v>Dundalk, MD</v>
          </cell>
          <cell r="C104">
            <v>0.2427</v>
          </cell>
        </row>
        <row r="105">
          <cell r="A105">
            <v>24005491500</v>
          </cell>
          <cell r="B105" t="str">
            <v>Parkville, MD</v>
          </cell>
          <cell r="C105">
            <v>0.24249999999999999</v>
          </cell>
        </row>
        <row r="106">
          <cell r="A106">
            <v>24510270701</v>
          </cell>
          <cell r="B106" t="str">
            <v>Harford - Echodale - Perring Parkway, Baltimore, MD</v>
          </cell>
          <cell r="C106">
            <v>0.2417</v>
          </cell>
        </row>
        <row r="107">
          <cell r="A107">
            <v>24003750101</v>
          </cell>
          <cell r="B107" t="str">
            <v>Brooklyn Park, MD</v>
          </cell>
          <cell r="C107">
            <v>0.24010000000000001</v>
          </cell>
        </row>
        <row r="108">
          <cell r="A108">
            <v>24510090300</v>
          </cell>
          <cell r="B108" t="str">
            <v>Ednor Gardens - Lakeside, Baltimore, MD</v>
          </cell>
          <cell r="C108">
            <v>0.23849999999999999</v>
          </cell>
        </row>
        <row r="109">
          <cell r="A109">
            <v>24510150702</v>
          </cell>
          <cell r="B109" t="str">
            <v>Walbrook, Baltimore, MD</v>
          </cell>
          <cell r="C109">
            <v>0.23730000000000001</v>
          </cell>
        </row>
        <row r="110">
          <cell r="A110">
            <v>24510060200</v>
          </cell>
          <cell r="B110" t="str">
            <v>Baltimore, MD</v>
          </cell>
          <cell r="C110">
            <v>0.23710000000000001</v>
          </cell>
        </row>
        <row r="111">
          <cell r="A111">
            <v>24510150300</v>
          </cell>
          <cell r="B111" t="str">
            <v>Coppin Heights, Baltimore, MD</v>
          </cell>
          <cell r="C111">
            <v>0.2349</v>
          </cell>
        </row>
        <row r="112">
          <cell r="A112">
            <v>24510280200</v>
          </cell>
          <cell r="B112" t="str">
            <v>Gwynn Oak, Baltimore, MD</v>
          </cell>
          <cell r="C112">
            <v>0.23469999999999999</v>
          </cell>
        </row>
        <row r="113">
          <cell r="A113">
            <v>24510272007</v>
          </cell>
          <cell r="B113" t="str">
            <v>Fallstaff, Baltimore, MD</v>
          </cell>
          <cell r="C113">
            <v>0.23449999999999999</v>
          </cell>
        </row>
        <row r="114">
          <cell r="A114">
            <v>24510080301</v>
          </cell>
          <cell r="B114" t="str">
            <v>Berea, Baltimore, MD</v>
          </cell>
          <cell r="C114">
            <v>0.23039999999999999</v>
          </cell>
        </row>
        <row r="115">
          <cell r="A115">
            <v>24005403402</v>
          </cell>
          <cell r="B115" t="str">
            <v>Pikesville, MD</v>
          </cell>
          <cell r="C115">
            <v>0.2301</v>
          </cell>
        </row>
        <row r="116">
          <cell r="A116">
            <v>24005420301</v>
          </cell>
          <cell r="B116" t="str">
            <v>Dundalk, MD</v>
          </cell>
          <cell r="C116">
            <v>0.23</v>
          </cell>
        </row>
        <row r="117">
          <cell r="A117">
            <v>24005450800</v>
          </cell>
          <cell r="B117" t="str">
            <v>Essex, MD</v>
          </cell>
          <cell r="C117">
            <v>0.22969999999999999</v>
          </cell>
        </row>
        <row r="118">
          <cell r="A118">
            <v>24005420600</v>
          </cell>
          <cell r="B118" t="str">
            <v>Baltimore, MD</v>
          </cell>
          <cell r="C118">
            <v>0.22919999999999999</v>
          </cell>
        </row>
        <row r="119">
          <cell r="A119">
            <v>24510250101</v>
          </cell>
          <cell r="B119" t="str">
            <v>Beechfield, Baltimore, MD</v>
          </cell>
          <cell r="C119">
            <v>0.22650000000000001</v>
          </cell>
        </row>
        <row r="120">
          <cell r="A120">
            <v>24510060300</v>
          </cell>
          <cell r="B120" t="str">
            <v>Butchers Hill, Baltimore, MD</v>
          </cell>
          <cell r="C120">
            <v>0.22600000000000001</v>
          </cell>
        </row>
        <row r="121">
          <cell r="A121">
            <v>24510260700</v>
          </cell>
          <cell r="B121" t="str">
            <v>Fifteenth Street, Baltimore, MD</v>
          </cell>
          <cell r="C121">
            <v>0.2243</v>
          </cell>
        </row>
        <row r="122">
          <cell r="A122">
            <v>24510060400</v>
          </cell>
          <cell r="B122" t="str">
            <v>Baltimore, MD</v>
          </cell>
          <cell r="C122">
            <v>0.22159999999999999</v>
          </cell>
        </row>
        <row r="123">
          <cell r="A123">
            <v>24510280102</v>
          </cell>
          <cell r="B123" t="str">
            <v>Gwynn Oak, Baltimore, MD</v>
          </cell>
          <cell r="C123">
            <v>0.2213</v>
          </cell>
        </row>
        <row r="124">
          <cell r="A124">
            <v>24510250401</v>
          </cell>
          <cell r="B124" t="str">
            <v>Brooklyn, Baltimore, MD</v>
          </cell>
          <cell r="C124">
            <v>0.21990000000000001</v>
          </cell>
        </row>
        <row r="125">
          <cell r="A125">
            <v>24510030200</v>
          </cell>
          <cell r="B125" t="str">
            <v>Little Italy, Baltimore, MD</v>
          </cell>
          <cell r="C125">
            <v>0.21890000000000001</v>
          </cell>
        </row>
        <row r="126">
          <cell r="A126">
            <v>24510150900</v>
          </cell>
          <cell r="B126" t="str">
            <v>Windsor Hills, Baltimore, MD</v>
          </cell>
          <cell r="C126">
            <v>0.21829999999999999</v>
          </cell>
        </row>
        <row r="127">
          <cell r="A127">
            <v>24510110100</v>
          </cell>
          <cell r="B127" t="str">
            <v>Downtown, Baltimore, MD</v>
          </cell>
          <cell r="C127">
            <v>0.2155</v>
          </cell>
        </row>
        <row r="128">
          <cell r="A128">
            <v>24510120201</v>
          </cell>
          <cell r="B128" t="str">
            <v>Baltimore, MD</v>
          </cell>
          <cell r="C128">
            <v>0.21479999999999999</v>
          </cell>
        </row>
        <row r="129">
          <cell r="A129">
            <v>24510260203</v>
          </cell>
          <cell r="B129" t="str">
            <v>Frankford, Baltimore, MD</v>
          </cell>
          <cell r="C129">
            <v>0.21279999999999999</v>
          </cell>
        </row>
        <row r="130">
          <cell r="A130">
            <v>24510250206</v>
          </cell>
          <cell r="B130" t="str">
            <v>Morrell Park, Baltimore, MD</v>
          </cell>
          <cell r="C130">
            <v>0.20630000000000001</v>
          </cell>
        </row>
        <row r="131">
          <cell r="A131">
            <v>24510090100</v>
          </cell>
          <cell r="B131" t="str">
            <v>Ednor Gardens - Lakeside, Baltimore, MD</v>
          </cell>
          <cell r="C131">
            <v>0.2059</v>
          </cell>
        </row>
        <row r="132">
          <cell r="A132">
            <v>24510271001</v>
          </cell>
          <cell r="B132" t="str">
            <v>Baltimore, MD</v>
          </cell>
          <cell r="C132">
            <v>0.2046</v>
          </cell>
        </row>
        <row r="133">
          <cell r="A133">
            <v>24510250207</v>
          </cell>
          <cell r="B133" t="str">
            <v>Cherry Hill, Baltimore, MD</v>
          </cell>
          <cell r="C133">
            <v>0.2021</v>
          </cell>
        </row>
        <row r="134">
          <cell r="A134">
            <v>24510260401</v>
          </cell>
          <cell r="B134" t="str">
            <v>Armistead Gardens, Baltimore, MD</v>
          </cell>
          <cell r="C134">
            <v>0.19689999999999999</v>
          </cell>
        </row>
        <row r="135">
          <cell r="A135">
            <v>24510272006</v>
          </cell>
          <cell r="B135" t="str">
            <v>Glen, Baltimore, MD</v>
          </cell>
          <cell r="C135">
            <v>0.1963</v>
          </cell>
        </row>
        <row r="136">
          <cell r="A136">
            <v>24510270903</v>
          </cell>
          <cell r="B136" t="str">
            <v>Hillen, Baltimore, MD</v>
          </cell>
          <cell r="C136">
            <v>0.19550000000000001</v>
          </cell>
        </row>
        <row r="137">
          <cell r="A137">
            <v>24005451300</v>
          </cell>
          <cell r="B137" t="str">
            <v>Middle River, MD</v>
          </cell>
          <cell r="C137">
            <v>0.19270000000000001</v>
          </cell>
        </row>
        <row r="138">
          <cell r="A138">
            <v>24510110200</v>
          </cell>
          <cell r="B138" t="str">
            <v>Downtown, Baltimore, MD</v>
          </cell>
          <cell r="C138">
            <v>0.19209999999999999</v>
          </cell>
        </row>
        <row r="139">
          <cell r="A139">
            <v>24510150701</v>
          </cell>
          <cell r="B139" t="str">
            <v>Hanlon Longwood, Baltimore, MD</v>
          </cell>
          <cell r="C139">
            <v>0.19159999999999999</v>
          </cell>
        </row>
        <row r="140">
          <cell r="A140">
            <v>24003750102</v>
          </cell>
          <cell r="B140" t="str">
            <v>Baltimore, MD</v>
          </cell>
          <cell r="C140">
            <v>0.1913</v>
          </cell>
        </row>
        <row r="141">
          <cell r="A141">
            <v>24027606707</v>
          </cell>
          <cell r="B141" t="str">
            <v>Columbia, MD</v>
          </cell>
          <cell r="C141">
            <v>0.18940000000000001</v>
          </cell>
        </row>
        <row r="142">
          <cell r="A142">
            <v>24510270801</v>
          </cell>
          <cell r="B142" t="str">
            <v>Idlewood, Baltimore, MD</v>
          </cell>
          <cell r="C142">
            <v>0.188</v>
          </cell>
        </row>
        <row r="143">
          <cell r="A143">
            <v>24510260101</v>
          </cell>
          <cell r="B143" t="str">
            <v>Cedmont, Baltimore, MD</v>
          </cell>
          <cell r="C143">
            <v>0.18720000000000001</v>
          </cell>
        </row>
        <row r="144">
          <cell r="A144">
            <v>24510271700</v>
          </cell>
          <cell r="B144" t="str">
            <v>Central Park Heights, Baltimore, MD</v>
          </cell>
          <cell r="C144">
            <v>0.187</v>
          </cell>
        </row>
        <row r="145">
          <cell r="A145">
            <v>24510250103</v>
          </cell>
          <cell r="B145" t="str">
            <v>Violetville, Baltimore, MD</v>
          </cell>
          <cell r="C145">
            <v>0.1865</v>
          </cell>
        </row>
        <row r="146">
          <cell r="A146">
            <v>24510261000</v>
          </cell>
          <cell r="B146" t="str">
            <v>Patterson Park, Baltimore, MD</v>
          </cell>
          <cell r="C146">
            <v>0.1847</v>
          </cell>
        </row>
        <row r="147">
          <cell r="A147">
            <v>24510272005</v>
          </cell>
          <cell r="B147" t="str">
            <v>Cross Country, Baltimore, MD</v>
          </cell>
          <cell r="C147">
            <v>0.1845</v>
          </cell>
        </row>
        <row r="148">
          <cell r="A148">
            <v>24510270804</v>
          </cell>
          <cell r="B148" t="str">
            <v>Lake Walker, Baltimore, MD</v>
          </cell>
          <cell r="C148">
            <v>0.18390000000000001</v>
          </cell>
        </row>
        <row r="149">
          <cell r="A149">
            <v>24510160801</v>
          </cell>
          <cell r="B149" t="str">
            <v>Edmondson, Baltimore, MD</v>
          </cell>
          <cell r="C149">
            <v>0.18340000000000001</v>
          </cell>
        </row>
        <row r="150">
          <cell r="A150">
            <v>24005450503</v>
          </cell>
          <cell r="B150" t="str">
            <v>Essex, MD</v>
          </cell>
          <cell r="C150">
            <v>0.18179999999999999</v>
          </cell>
        </row>
        <row r="151">
          <cell r="A151">
            <v>24510230100</v>
          </cell>
          <cell r="B151" t="str">
            <v>Baltimore, MD</v>
          </cell>
          <cell r="C151">
            <v>0.18160000000000001</v>
          </cell>
        </row>
        <row r="152">
          <cell r="A152">
            <v>24510260202</v>
          </cell>
          <cell r="B152" t="str">
            <v>Parkside, Baltimore, MD</v>
          </cell>
          <cell r="C152">
            <v>0.18029999999999999</v>
          </cell>
        </row>
        <row r="153">
          <cell r="A153">
            <v>24510120100</v>
          </cell>
          <cell r="B153" t="str">
            <v>Tuscany - Canterbury, Baltimore, MD</v>
          </cell>
          <cell r="C153">
            <v>0.1774</v>
          </cell>
        </row>
        <row r="154">
          <cell r="A154">
            <v>24510260201</v>
          </cell>
          <cell r="B154" t="str">
            <v>Frankford, Baltimore, MD</v>
          </cell>
          <cell r="C154">
            <v>0.17730000000000001</v>
          </cell>
        </row>
        <row r="155">
          <cell r="A155">
            <v>24510140100</v>
          </cell>
          <cell r="B155" t="str">
            <v>Bolton Hill, Baltimore, MD</v>
          </cell>
          <cell r="C155">
            <v>0.17680000000000001</v>
          </cell>
        </row>
        <row r="156">
          <cell r="A156">
            <v>24005421102</v>
          </cell>
          <cell r="B156" t="str">
            <v>Dundalk, MD</v>
          </cell>
          <cell r="C156">
            <v>0.17599999999999999</v>
          </cell>
        </row>
        <row r="157">
          <cell r="A157">
            <v>24510120700</v>
          </cell>
          <cell r="B157" t="str">
            <v>Remington, Baltimore, MD</v>
          </cell>
          <cell r="C157">
            <v>0.1734</v>
          </cell>
        </row>
        <row r="158">
          <cell r="A158">
            <v>24005490800</v>
          </cell>
          <cell r="B158" t="str">
            <v>Towson, MD</v>
          </cell>
          <cell r="C158">
            <v>0.1729</v>
          </cell>
        </row>
        <row r="159">
          <cell r="A159">
            <v>24510090600</v>
          </cell>
          <cell r="B159" t="str">
            <v>Coldstream - Homestead - Montebello, Baltimore, MD</v>
          </cell>
          <cell r="C159">
            <v>0.17219999999999999</v>
          </cell>
        </row>
        <row r="160">
          <cell r="A160">
            <v>24005430900</v>
          </cell>
          <cell r="B160" t="str">
            <v>Baltimore, MD</v>
          </cell>
          <cell r="C160">
            <v>0.1678</v>
          </cell>
        </row>
        <row r="161">
          <cell r="A161">
            <v>24005450504</v>
          </cell>
          <cell r="B161" t="str">
            <v>Essex, MD</v>
          </cell>
          <cell r="C161">
            <v>0.16270000000000001</v>
          </cell>
        </row>
        <row r="162">
          <cell r="A162">
            <v>24510150400</v>
          </cell>
          <cell r="B162" t="str">
            <v>Mondawmin, Baltimore, MD</v>
          </cell>
          <cell r="C162">
            <v>0.16209999999999999</v>
          </cell>
        </row>
        <row r="163">
          <cell r="A163">
            <v>24510250205</v>
          </cell>
          <cell r="B163" t="str">
            <v>Lakeland, Baltimore, MD</v>
          </cell>
          <cell r="C163">
            <v>0.16159999999999999</v>
          </cell>
        </row>
        <row r="164">
          <cell r="A164">
            <v>24510090500</v>
          </cell>
          <cell r="B164" t="str">
            <v>Better Waverly, Baltimore, MD</v>
          </cell>
          <cell r="C164">
            <v>0.16020000000000001</v>
          </cell>
        </row>
        <row r="165">
          <cell r="A165">
            <v>24510270802</v>
          </cell>
          <cell r="B165" t="str">
            <v>Ramblewood, Baltimore, MD</v>
          </cell>
          <cell r="C165">
            <v>0.15909999999999999</v>
          </cell>
        </row>
        <row r="166">
          <cell r="A166">
            <v>24005451402</v>
          </cell>
          <cell r="B166" t="str">
            <v>Middle River, MD</v>
          </cell>
          <cell r="C166">
            <v>0.1588</v>
          </cell>
        </row>
        <row r="167">
          <cell r="A167">
            <v>24003750201</v>
          </cell>
          <cell r="B167" t="str">
            <v>Brooklyn, Baltimore, MD</v>
          </cell>
          <cell r="C167">
            <v>0.158</v>
          </cell>
        </row>
        <row r="168">
          <cell r="A168">
            <v>24510151100</v>
          </cell>
          <cell r="B168" t="str">
            <v>East Arlington, Baltimore, MD</v>
          </cell>
          <cell r="C168">
            <v>0.15690000000000001</v>
          </cell>
        </row>
        <row r="169">
          <cell r="A169">
            <v>24005402307</v>
          </cell>
          <cell r="B169" t="str">
            <v>Pikesville, MD</v>
          </cell>
          <cell r="C169">
            <v>0.15629999999999999</v>
          </cell>
        </row>
        <row r="170">
          <cell r="A170">
            <v>24510130804</v>
          </cell>
          <cell r="B170" t="str">
            <v>Hampden, Baltimore, MD</v>
          </cell>
          <cell r="C170">
            <v>0.15590000000000001</v>
          </cell>
        </row>
        <row r="171">
          <cell r="A171">
            <v>24005451401</v>
          </cell>
          <cell r="B171" t="str">
            <v>Middle River, MD</v>
          </cell>
          <cell r="C171">
            <v>0.1537</v>
          </cell>
        </row>
        <row r="172">
          <cell r="A172">
            <v>24005420702</v>
          </cell>
          <cell r="B172" t="str">
            <v>Dundalk, MD</v>
          </cell>
          <cell r="C172">
            <v>0.15240000000000001</v>
          </cell>
        </row>
        <row r="173">
          <cell r="A173">
            <v>24005420800</v>
          </cell>
          <cell r="B173" t="str">
            <v>Dundalk, MD</v>
          </cell>
          <cell r="C173">
            <v>0.15210000000000001</v>
          </cell>
        </row>
        <row r="174">
          <cell r="A174">
            <v>24510020200</v>
          </cell>
          <cell r="B174" t="str">
            <v>Upper Fells Point, Baltimore, MD</v>
          </cell>
          <cell r="C174">
            <v>0.15179999999999999</v>
          </cell>
        </row>
        <row r="175">
          <cell r="A175">
            <v>24005402407</v>
          </cell>
          <cell r="B175" t="str">
            <v>Windsor Mill, Milford Mill, MD</v>
          </cell>
          <cell r="C175">
            <v>0.15160000000000001</v>
          </cell>
        </row>
        <row r="176">
          <cell r="A176">
            <v>24005401102</v>
          </cell>
          <cell r="B176" t="str">
            <v>Gwynn Oak, Woodlawn, MD</v>
          </cell>
          <cell r="C176">
            <v>0.15</v>
          </cell>
        </row>
        <row r="177">
          <cell r="A177">
            <v>24005420401</v>
          </cell>
          <cell r="B177" t="str">
            <v>Dundalk, MD</v>
          </cell>
          <cell r="C177">
            <v>0.15</v>
          </cell>
        </row>
        <row r="178">
          <cell r="A178">
            <v>24005402503</v>
          </cell>
          <cell r="B178" t="str">
            <v>Randallstown, MD</v>
          </cell>
          <cell r="C178">
            <v>0.1489</v>
          </cell>
        </row>
        <row r="179">
          <cell r="A179">
            <v>24005402305</v>
          </cell>
          <cell r="B179" t="str">
            <v>Lochearn, Pikesville, MD</v>
          </cell>
          <cell r="C179">
            <v>0.1482</v>
          </cell>
        </row>
        <row r="180">
          <cell r="A180">
            <v>24510270401</v>
          </cell>
          <cell r="B180" t="str">
            <v>Glenham-Belford, Baltimore, MD</v>
          </cell>
          <cell r="C180">
            <v>0.14779999999999999</v>
          </cell>
        </row>
        <row r="181">
          <cell r="A181">
            <v>24005402602</v>
          </cell>
          <cell r="B181" t="str">
            <v>Randallstown, MD</v>
          </cell>
          <cell r="C181">
            <v>0.1477</v>
          </cell>
        </row>
        <row r="182">
          <cell r="A182">
            <v>24005430400</v>
          </cell>
          <cell r="B182" t="str">
            <v>Halethorpe, MD</v>
          </cell>
          <cell r="C182">
            <v>0.14710000000000001</v>
          </cell>
        </row>
        <row r="183">
          <cell r="A183">
            <v>24510080101</v>
          </cell>
          <cell r="B183" t="str">
            <v>Belair - Edison, Baltimore, MD</v>
          </cell>
          <cell r="C183">
            <v>0.1469</v>
          </cell>
        </row>
        <row r="184">
          <cell r="A184">
            <v>24005491402</v>
          </cell>
          <cell r="B184" t="str">
            <v>Parkville, MD</v>
          </cell>
          <cell r="C184">
            <v>0.1431</v>
          </cell>
        </row>
        <row r="185">
          <cell r="A185">
            <v>24510250102</v>
          </cell>
          <cell r="B185" t="str">
            <v>Yale Heights, Baltimore, MD</v>
          </cell>
          <cell r="C185">
            <v>0.14280000000000001</v>
          </cell>
        </row>
        <row r="186">
          <cell r="A186">
            <v>24005491401</v>
          </cell>
          <cell r="B186" t="str">
            <v>Parkville, MD</v>
          </cell>
          <cell r="C186">
            <v>0.14180000000000001</v>
          </cell>
        </row>
        <row r="187">
          <cell r="A187">
            <v>24510270803</v>
          </cell>
          <cell r="B187" t="str">
            <v>Loch Raven, Baltimore, MD</v>
          </cell>
          <cell r="C187">
            <v>0.14099999999999999</v>
          </cell>
        </row>
        <row r="188">
          <cell r="A188">
            <v>24005441102</v>
          </cell>
          <cell r="B188" t="str">
            <v>Rosedale, MD</v>
          </cell>
          <cell r="C188">
            <v>0.14000000000000001</v>
          </cell>
        </row>
        <row r="189">
          <cell r="A189">
            <v>24005402404</v>
          </cell>
          <cell r="B189" t="str">
            <v>Gwynn Oak, Lochearn, MD</v>
          </cell>
          <cell r="C189">
            <v>0.13969999999999999</v>
          </cell>
        </row>
        <row r="190">
          <cell r="A190">
            <v>24005490602</v>
          </cell>
          <cell r="B190" t="str">
            <v>Baltimore, MD</v>
          </cell>
          <cell r="C190">
            <v>0.13950000000000001</v>
          </cell>
        </row>
        <row r="191">
          <cell r="A191">
            <v>24005401507</v>
          </cell>
          <cell r="B191" t="str">
            <v>Windsor Mill, Baltimore, MD</v>
          </cell>
          <cell r="C191">
            <v>0.1386</v>
          </cell>
        </row>
        <row r="192">
          <cell r="A192">
            <v>24005440300</v>
          </cell>
          <cell r="B192" t="str">
            <v>Nottingham, MD</v>
          </cell>
          <cell r="C192">
            <v>0.1384</v>
          </cell>
        </row>
        <row r="193">
          <cell r="A193">
            <v>24005450501</v>
          </cell>
          <cell r="B193" t="str">
            <v>Essex, MD</v>
          </cell>
          <cell r="C193">
            <v>0.1381</v>
          </cell>
        </row>
        <row r="194">
          <cell r="A194">
            <v>24005450300</v>
          </cell>
          <cell r="B194" t="str">
            <v>Essex, MD</v>
          </cell>
          <cell r="C194">
            <v>0.13800000000000001</v>
          </cell>
        </row>
        <row r="195">
          <cell r="A195">
            <v>24510130805</v>
          </cell>
          <cell r="B195" t="str">
            <v>Cold Springs, Baltimore, MD</v>
          </cell>
          <cell r="C195">
            <v>0.13769999999999999</v>
          </cell>
        </row>
        <row r="196">
          <cell r="A196">
            <v>24005421101</v>
          </cell>
          <cell r="B196" t="str">
            <v>Baltimore, MD</v>
          </cell>
          <cell r="C196">
            <v>0.1376</v>
          </cell>
        </row>
        <row r="197">
          <cell r="A197">
            <v>24005400200</v>
          </cell>
          <cell r="B197" t="str">
            <v>Catonsville, MD</v>
          </cell>
          <cell r="C197">
            <v>0.13650000000000001</v>
          </cell>
        </row>
        <row r="198">
          <cell r="A198">
            <v>24005421200</v>
          </cell>
          <cell r="B198" t="str">
            <v>Dundalk, MD</v>
          </cell>
          <cell r="C198">
            <v>0.13500000000000001</v>
          </cell>
        </row>
        <row r="199">
          <cell r="A199">
            <v>24510270502</v>
          </cell>
          <cell r="B199" t="str">
            <v>North Harford Road, Baltimore, MD</v>
          </cell>
          <cell r="C199">
            <v>0.1341</v>
          </cell>
        </row>
        <row r="200">
          <cell r="A200">
            <v>24510270600</v>
          </cell>
          <cell r="B200" t="str">
            <v>Harford - Echodale - Perring Parkway, Baltimore, MD</v>
          </cell>
          <cell r="C200">
            <v>0.13250000000000001</v>
          </cell>
        </row>
        <row r="201">
          <cell r="A201">
            <v>24005452100</v>
          </cell>
          <cell r="B201" t="str">
            <v>Sparrows Point, MD</v>
          </cell>
          <cell r="C201">
            <v>0.13159999999999999</v>
          </cell>
        </row>
        <row r="202">
          <cell r="A202">
            <v>24005450400</v>
          </cell>
          <cell r="B202" t="str">
            <v>Essex, MD</v>
          </cell>
          <cell r="C202">
            <v>0.12909999999999999</v>
          </cell>
        </row>
        <row r="203">
          <cell r="A203">
            <v>24510160802</v>
          </cell>
          <cell r="B203" t="str">
            <v>Edmondson, Baltimore, MD</v>
          </cell>
          <cell r="C203">
            <v>0.12809999999999999</v>
          </cell>
        </row>
        <row r="204">
          <cell r="A204">
            <v>24003750803</v>
          </cell>
          <cell r="B204" t="str">
            <v>Glen Burnie, MD</v>
          </cell>
          <cell r="C204">
            <v>0.128</v>
          </cell>
        </row>
        <row r="205">
          <cell r="A205">
            <v>24005402604</v>
          </cell>
          <cell r="B205" t="str">
            <v>Randallstown, MD</v>
          </cell>
          <cell r="C205">
            <v>0.12790000000000001</v>
          </cell>
        </row>
        <row r="206">
          <cell r="A206">
            <v>24510270702</v>
          </cell>
          <cell r="B206" t="str">
            <v>Harford - Echodale - Perring Parkway, Baltimore, MD</v>
          </cell>
          <cell r="C206">
            <v>0.1278</v>
          </cell>
        </row>
        <row r="207">
          <cell r="A207">
            <v>24005402306</v>
          </cell>
          <cell r="B207" t="str">
            <v>Windsor Mill, Baltimore, MD</v>
          </cell>
          <cell r="C207">
            <v>0.12620000000000001</v>
          </cell>
        </row>
        <row r="208">
          <cell r="A208">
            <v>24005420302</v>
          </cell>
          <cell r="B208" t="str">
            <v>Dundalk, MD</v>
          </cell>
          <cell r="C208">
            <v>0.12540000000000001</v>
          </cell>
        </row>
        <row r="209">
          <cell r="A209">
            <v>24003750300</v>
          </cell>
          <cell r="B209" t="str">
            <v>Linthicum Heights, MD</v>
          </cell>
          <cell r="C209">
            <v>0.124</v>
          </cell>
        </row>
        <row r="210">
          <cell r="A210">
            <v>24510270302</v>
          </cell>
          <cell r="B210" t="str">
            <v>Waltherson, Baltimore, MD</v>
          </cell>
          <cell r="C210">
            <v>0.12180000000000001</v>
          </cell>
        </row>
        <row r="211">
          <cell r="A211">
            <v>24510280401</v>
          </cell>
          <cell r="B211" t="str">
            <v>Baltimore, MD</v>
          </cell>
          <cell r="C211">
            <v>0.121</v>
          </cell>
        </row>
        <row r="212">
          <cell r="A212">
            <v>24003750202</v>
          </cell>
          <cell r="B212" t="str">
            <v>Brooklyn Park, MD</v>
          </cell>
          <cell r="C212">
            <v>0.1193</v>
          </cell>
        </row>
        <row r="213">
          <cell r="A213">
            <v>24003750804</v>
          </cell>
          <cell r="B213" t="str">
            <v>Glen Burnie, MD</v>
          </cell>
          <cell r="C213">
            <v>0.11840000000000001</v>
          </cell>
        </row>
        <row r="214">
          <cell r="A214">
            <v>24005400900</v>
          </cell>
          <cell r="B214" t="str">
            <v>Catonsville, MD</v>
          </cell>
          <cell r="C214">
            <v>0.1183</v>
          </cell>
        </row>
        <row r="215">
          <cell r="A215">
            <v>24027601107</v>
          </cell>
          <cell r="B215" t="str">
            <v>Waterloo, Elkridge, MD</v>
          </cell>
          <cell r="C215">
            <v>0.1164</v>
          </cell>
        </row>
        <row r="216">
          <cell r="A216">
            <v>24005401101</v>
          </cell>
          <cell r="B216" t="str">
            <v>Woodlawn, MD</v>
          </cell>
          <cell r="C216">
            <v>0.1162</v>
          </cell>
        </row>
        <row r="217">
          <cell r="A217">
            <v>24005403702</v>
          </cell>
          <cell r="B217" t="str">
            <v>Pikesville, MD</v>
          </cell>
          <cell r="C217">
            <v>0.11600000000000001</v>
          </cell>
        </row>
        <row r="218">
          <cell r="A218">
            <v>24005430200</v>
          </cell>
          <cell r="B218" t="str">
            <v>Lansdowne - Baltimore Highlands, Lansdowne, MD</v>
          </cell>
          <cell r="C218">
            <v>0.11600000000000001</v>
          </cell>
        </row>
        <row r="219">
          <cell r="A219">
            <v>24510130806</v>
          </cell>
          <cell r="B219" t="str">
            <v>Woodberry, Baltimore, MD</v>
          </cell>
          <cell r="C219">
            <v>0.1159</v>
          </cell>
        </row>
        <row r="220">
          <cell r="A220">
            <v>24005491202</v>
          </cell>
          <cell r="B220" t="str">
            <v>Towson, MD</v>
          </cell>
          <cell r="C220">
            <v>0.1153</v>
          </cell>
        </row>
        <row r="221">
          <cell r="A221">
            <v>24510260102</v>
          </cell>
          <cell r="B221" t="str">
            <v>Frankford, Baltimore, MD</v>
          </cell>
          <cell r="C221">
            <v>0.1152</v>
          </cell>
        </row>
        <row r="222">
          <cell r="A222">
            <v>24005401505</v>
          </cell>
          <cell r="B222" t="str">
            <v>Catonsville, MD</v>
          </cell>
          <cell r="C222">
            <v>0.11459999999999999</v>
          </cell>
        </row>
        <row r="223">
          <cell r="A223">
            <v>24005451100</v>
          </cell>
          <cell r="B223" t="str">
            <v>Essex, MD</v>
          </cell>
          <cell r="C223">
            <v>0.1142</v>
          </cell>
        </row>
        <row r="224">
          <cell r="A224">
            <v>24005411303</v>
          </cell>
          <cell r="B224" t="str">
            <v>Nottingham, MD</v>
          </cell>
          <cell r="C224">
            <v>0.11269999999999999</v>
          </cell>
        </row>
        <row r="225">
          <cell r="A225">
            <v>24510270805</v>
          </cell>
          <cell r="B225" t="str">
            <v>Mid-Govans, Baltimore, MD</v>
          </cell>
          <cell r="C225">
            <v>0.11260000000000001</v>
          </cell>
        </row>
        <row r="226">
          <cell r="A226">
            <v>24510270301</v>
          </cell>
          <cell r="B226" t="str">
            <v>Lauraville, Baltimore, MD</v>
          </cell>
          <cell r="C226">
            <v>0.11260000000000001</v>
          </cell>
        </row>
        <row r="227">
          <cell r="A227">
            <v>24510260501</v>
          </cell>
          <cell r="B227" t="str">
            <v>Joseph Lee, Baltimore, MD</v>
          </cell>
          <cell r="C227">
            <v>0.11219999999999999</v>
          </cell>
        </row>
        <row r="228">
          <cell r="A228">
            <v>24510090200</v>
          </cell>
          <cell r="B228" t="str">
            <v>Ednor Gardens - Lakeside, Baltimore, MD</v>
          </cell>
          <cell r="C228">
            <v>0.1113</v>
          </cell>
        </row>
        <row r="229">
          <cell r="A229">
            <v>24510220100</v>
          </cell>
          <cell r="B229" t="str">
            <v>Baltimore, MD</v>
          </cell>
          <cell r="C229">
            <v>0.1106</v>
          </cell>
        </row>
        <row r="230">
          <cell r="A230">
            <v>24005440200</v>
          </cell>
          <cell r="B230" t="str">
            <v>Nottingham, MD</v>
          </cell>
          <cell r="C230">
            <v>0.1103</v>
          </cell>
        </row>
        <row r="231">
          <cell r="A231">
            <v>24005403701</v>
          </cell>
          <cell r="B231" t="str">
            <v>Owings Mills, MD</v>
          </cell>
          <cell r="C231">
            <v>0.107</v>
          </cell>
        </row>
        <row r="232">
          <cell r="A232">
            <v>24510010200</v>
          </cell>
          <cell r="B232" t="str">
            <v>Patterson Park, Baltimore, MD</v>
          </cell>
          <cell r="C232">
            <v>0.1062</v>
          </cell>
        </row>
        <row r="233">
          <cell r="A233">
            <v>24510270901</v>
          </cell>
          <cell r="B233" t="str">
            <v>New Northwood, Baltimore, MD</v>
          </cell>
          <cell r="C233">
            <v>0.1056</v>
          </cell>
        </row>
        <row r="234">
          <cell r="A234">
            <v>24510010100</v>
          </cell>
          <cell r="B234" t="str">
            <v>Canton, Baltimore, MD</v>
          </cell>
          <cell r="C234">
            <v>0.1047</v>
          </cell>
        </row>
        <row r="235">
          <cell r="A235">
            <v>24510130600</v>
          </cell>
          <cell r="B235" t="str">
            <v>Hampden, Baltimore, MD</v>
          </cell>
          <cell r="C235">
            <v>0.1043</v>
          </cell>
        </row>
        <row r="236">
          <cell r="A236">
            <v>24510261100</v>
          </cell>
          <cell r="B236" t="str">
            <v>Canton, Baltimore, MD</v>
          </cell>
          <cell r="C236">
            <v>0.104</v>
          </cell>
        </row>
        <row r="237">
          <cell r="A237">
            <v>24005400600</v>
          </cell>
          <cell r="B237" t="str">
            <v>Catonsville, MD</v>
          </cell>
          <cell r="C237">
            <v>0.1036</v>
          </cell>
        </row>
        <row r="238">
          <cell r="A238">
            <v>24005430104</v>
          </cell>
          <cell r="B238" t="str">
            <v>Lansdowne - Baltimore Highlands, Halethorpe, MD</v>
          </cell>
          <cell r="C238">
            <v>0.1027</v>
          </cell>
        </row>
        <row r="239">
          <cell r="A239">
            <v>24005402303</v>
          </cell>
          <cell r="B239" t="str">
            <v>Windsor Mill, Baltimore, MD</v>
          </cell>
          <cell r="C239">
            <v>0.1026</v>
          </cell>
        </row>
        <row r="240">
          <cell r="A240">
            <v>24005402403</v>
          </cell>
          <cell r="B240" t="str">
            <v>Gwynn Oak, Baltimore, MD</v>
          </cell>
          <cell r="C240">
            <v>0.10249999999999999</v>
          </cell>
        </row>
        <row r="241">
          <cell r="A241">
            <v>24005492300</v>
          </cell>
          <cell r="B241" t="str">
            <v>Essex, MD</v>
          </cell>
          <cell r="C241">
            <v>0.1024</v>
          </cell>
        </row>
        <row r="242">
          <cell r="A242">
            <v>24005402406</v>
          </cell>
          <cell r="B242" t="str">
            <v>Windsor Mill, Milford Mill, MD</v>
          </cell>
          <cell r="C242">
            <v>0.1016</v>
          </cell>
        </row>
        <row r="243">
          <cell r="A243">
            <v>24510272004</v>
          </cell>
          <cell r="B243" t="str">
            <v>Cheswolde, Baltimore, MD</v>
          </cell>
          <cell r="C243">
            <v>0.10150000000000001</v>
          </cell>
        </row>
        <row r="244">
          <cell r="A244">
            <v>24005450100</v>
          </cell>
          <cell r="B244" t="str">
            <v>Rosedale, MD</v>
          </cell>
          <cell r="C244">
            <v>0.1014</v>
          </cell>
        </row>
        <row r="245">
          <cell r="A245">
            <v>24005440701</v>
          </cell>
          <cell r="B245" t="str">
            <v>Rosedale, MD</v>
          </cell>
          <cell r="C245">
            <v>0.1013</v>
          </cell>
        </row>
        <row r="246">
          <cell r="A246">
            <v>24005420701</v>
          </cell>
          <cell r="B246" t="str">
            <v>Dundalk, MD</v>
          </cell>
          <cell r="C246">
            <v>0.1012</v>
          </cell>
        </row>
        <row r="247">
          <cell r="A247">
            <v>24510020100</v>
          </cell>
          <cell r="B247" t="str">
            <v>Upper Fells Point, Baltimore, MD</v>
          </cell>
          <cell r="C247">
            <v>0.1002</v>
          </cell>
        </row>
        <row r="248">
          <cell r="A248">
            <v>24005452500</v>
          </cell>
          <cell r="B248" t="str">
            <v>Dundalk, MD</v>
          </cell>
          <cell r="C248">
            <v>9.9000000000000005E-2</v>
          </cell>
        </row>
        <row r="249">
          <cell r="A249">
            <v>24510270402</v>
          </cell>
          <cell r="B249" t="str">
            <v>Glenham-Belford, Baltimore, MD</v>
          </cell>
          <cell r="C249">
            <v>9.7600000000000006E-2</v>
          </cell>
        </row>
        <row r="250">
          <cell r="A250">
            <v>24510271400</v>
          </cell>
          <cell r="B250" t="str">
            <v>Evergreen, Baltimore, MD</v>
          </cell>
          <cell r="C250">
            <v>9.7500000000000003E-2</v>
          </cell>
        </row>
        <row r="251">
          <cell r="A251">
            <v>24510270200</v>
          </cell>
          <cell r="B251" t="str">
            <v>Lauraville, Baltimore, MD</v>
          </cell>
          <cell r="C251">
            <v>9.7100000000000006E-2</v>
          </cell>
        </row>
        <row r="252">
          <cell r="A252">
            <v>24005402505</v>
          </cell>
          <cell r="B252" t="str">
            <v>Randallstown, MD</v>
          </cell>
          <cell r="C252">
            <v>9.6000000000000002E-2</v>
          </cell>
        </row>
        <row r="253">
          <cell r="A253">
            <v>24005402405</v>
          </cell>
          <cell r="B253" t="str">
            <v>Gwynn Oak, Baltimore, MD</v>
          </cell>
          <cell r="C253">
            <v>9.5100000000000004E-2</v>
          </cell>
        </row>
        <row r="254">
          <cell r="A254">
            <v>24005491600</v>
          </cell>
          <cell r="B254" t="str">
            <v>Parkville, MD</v>
          </cell>
          <cell r="C254">
            <v>9.4799999999999995E-2</v>
          </cell>
        </row>
        <row r="255">
          <cell r="A255">
            <v>24005411407</v>
          </cell>
          <cell r="B255" t="str">
            <v>Parkville, MD</v>
          </cell>
          <cell r="C255">
            <v>9.4399999999999998E-2</v>
          </cell>
        </row>
        <row r="256">
          <cell r="A256">
            <v>24003751102</v>
          </cell>
          <cell r="B256" t="str">
            <v>Glen Burnie, MD</v>
          </cell>
          <cell r="C256">
            <v>9.4100000000000003E-2</v>
          </cell>
        </row>
        <row r="257">
          <cell r="A257">
            <v>24510230300</v>
          </cell>
          <cell r="B257" t="str">
            <v>South Baltimore, Baltimore, MD</v>
          </cell>
          <cell r="C257">
            <v>9.35E-2</v>
          </cell>
        </row>
        <row r="258">
          <cell r="A258">
            <v>24005451801</v>
          </cell>
          <cell r="B258" t="str">
            <v>Middle River, MD</v>
          </cell>
          <cell r="C258">
            <v>9.3100000000000002E-2</v>
          </cell>
        </row>
        <row r="259">
          <cell r="A259">
            <v>24005401504</v>
          </cell>
          <cell r="B259" t="str">
            <v>Catonsville, MD</v>
          </cell>
          <cell r="C259">
            <v>9.2499999999999999E-2</v>
          </cell>
        </row>
        <row r="260">
          <cell r="A260">
            <v>24510130803</v>
          </cell>
          <cell r="B260" t="str">
            <v>Medfield, Baltimore, MD</v>
          </cell>
          <cell r="C260">
            <v>9.1200000000000003E-2</v>
          </cell>
        </row>
        <row r="261">
          <cell r="A261">
            <v>24510270902</v>
          </cell>
          <cell r="B261" t="str">
            <v>Perring Loch, Baltimore, MD</v>
          </cell>
          <cell r="C261">
            <v>8.9899999999999994E-2</v>
          </cell>
        </row>
        <row r="262">
          <cell r="A262">
            <v>24005451702</v>
          </cell>
          <cell r="B262" t="str">
            <v>Middle River, MD</v>
          </cell>
          <cell r="C262">
            <v>8.9599999999999999E-2</v>
          </cell>
        </row>
        <row r="263">
          <cell r="A263">
            <v>24005403100</v>
          </cell>
          <cell r="B263" t="str">
            <v>Gwynn Oak, Pikesville, MD</v>
          </cell>
          <cell r="C263">
            <v>8.9499999999999996E-2</v>
          </cell>
        </row>
        <row r="264">
          <cell r="A264">
            <v>24510270102</v>
          </cell>
          <cell r="B264" t="str">
            <v>Waltherson, Baltimore, MD</v>
          </cell>
          <cell r="C264">
            <v>8.9200000000000002E-2</v>
          </cell>
        </row>
        <row r="265">
          <cell r="A265">
            <v>24027606606</v>
          </cell>
          <cell r="B265" t="str">
            <v>Long Reach, Columbia, MD</v>
          </cell>
          <cell r="C265">
            <v>8.8999999999999996E-2</v>
          </cell>
        </row>
        <row r="266">
          <cell r="A266">
            <v>24005492002</v>
          </cell>
          <cell r="B266" t="str">
            <v>Parkville, MD</v>
          </cell>
          <cell r="C266">
            <v>8.8700000000000001E-2</v>
          </cell>
        </row>
        <row r="267">
          <cell r="A267">
            <v>24005451500</v>
          </cell>
          <cell r="B267" t="str">
            <v>Middle River, MD</v>
          </cell>
          <cell r="C267">
            <v>8.8300000000000003E-2</v>
          </cell>
        </row>
        <row r="268">
          <cell r="A268">
            <v>24005420402</v>
          </cell>
          <cell r="B268" t="str">
            <v>Dundalk, MD</v>
          </cell>
          <cell r="C268">
            <v>8.7599999999999997E-2</v>
          </cell>
        </row>
        <row r="269">
          <cell r="A269">
            <v>24005492101</v>
          </cell>
          <cell r="B269" t="str">
            <v>Parkville, MD</v>
          </cell>
          <cell r="C269">
            <v>8.6800000000000002E-2</v>
          </cell>
        </row>
        <row r="270">
          <cell r="A270">
            <v>24003750900</v>
          </cell>
          <cell r="B270" t="str">
            <v>Glen Burnie, MD</v>
          </cell>
          <cell r="C270">
            <v>8.6300000000000002E-2</v>
          </cell>
        </row>
        <row r="271">
          <cell r="A271">
            <v>24510280402</v>
          </cell>
          <cell r="B271" t="str">
            <v>Rognel Heights, Baltimore, MD</v>
          </cell>
          <cell r="C271">
            <v>8.48E-2</v>
          </cell>
        </row>
        <row r="272">
          <cell r="A272">
            <v>24005420500</v>
          </cell>
          <cell r="B272" t="str">
            <v>Baltimore, MD</v>
          </cell>
          <cell r="C272">
            <v>8.3699999999999997E-2</v>
          </cell>
        </row>
        <row r="273">
          <cell r="A273">
            <v>24027602900</v>
          </cell>
          <cell r="B273" t="str">
            <v>Normandy, Ellicott City, MD</v>
          </cell>
          <cell r="C273">
            <v>8.3699999999999997E-2</v>
          </cell>
        </row>
        <row r="274">
          <cell r="A274">
            <v>24005451802</v>
          </cell>
          <cell r="B274" t="str">
            <v>Middle River, MD</v>
          </cell>
          <cell r="C274">
            <v>8.3599999999999994E-2</v>
          </cell>
        </row>
        <row r="275">
          <cell r="A275">
            <v>24005452000</v>
          </cell>
          <cell r="B275" t="str">
            <v>Sparrows Point, MD</v>
          </cell>
          <cell r="C275">
            <v>8.3500000000000005E-2</v>
          </cell>
        </row>
        <row r="276">
          <cell r="A276">
            <v>24005451600</v>
          </cell>
          <cell r="B276" t="str">
            <v>Middle River, MD</v>
          </cell>
          <cell r="C276">
            <v>8.3000000000000004E-2</v>
          </cell>
        </row>
        <row r="277">
          <cell r="A277">
            <v>24003751200</v>
          </cell>
          <cell r="B277" t="str">
            <v>Linthicum Heights, MD</v>
          </cell>
          <cell r="C277">
            <v>8.2100000000000006E-2</v>
          </cell>
        </row>
        <row r="278">
          <cell r="A278">
            <v>24510270703</v>
          </cell>
          <cell r="B278" t="str">
            <v>North Harford Road, Baltimore, MD</v>
          </cell>
          <cell r="C278">
            <v>8.1900000000000001E-2</v>
          </cell>
        </row>
        <row r="279">
          <cell r="A279">
            <v>24005451803</v>
          </cell>
          <cell r="B279" t="str">
            <v>Middle River, MD</v>
          </cell>
          <cell r="C279">
            <v>8.1699999999999995E-2</v>
          </cell>
        </row>
        <row r="280">
          <cell r="A280">
            <v>24005402504</v>
          </cell>
          <cell r="B280" t="str">
            <v>Randallstown, MD</v>
          </cell>
          <cell r="C280">
            <v>8.1100000000000005E-2</v>
          </cell>
        </row>
        <row r="281">
          <cell r="A281">
            <v>24005430800</v>
          </cell>
          <cell r="B281" t="str">
            <v>Halethorpe, MD</v>
          </cell>
          <cell r="C281">
            <v>8.0699999999999994E-2</v>
          </cell>
        </row>
        <row r="282">
          <cell r="A282">
            <v>24005452300</v>
          </cell>
          <cell r="B282" t="str">
            <v>Baltimore, MD</v>
          </cell>
          <cell r="C282">
            <v>8.0399999999999999E-2</v>
          </cell>
        </row>
        <row r="283">
          <cell r="A283">
            <v>24510020300</v>
          </cell>
          <cell r="B283" t="str">
            <v>Fells Point, Baltimore, MD</v>
          </cell>
          <cell r="C283">
            <v>8.0199999999999994E-2</v>
          </cell>
        </row>
        <row r="284">
          <cell r="A284">
            <v>24510271501</v>
          </cell>
          <cell r="B284" t="str">
            <v>Mount Washington, Baltimore, MD</v>
          </cell>
          <cell r="C284">
            <v>7.9899999999999999E-2</v>
          </cell>
        </row>
        <row r="285">
          <cell r="A285">
            <v>24510260900</v>
          </cell>
          <cell r="B285" t="str">
            <v>Baltimore, MD</v>
          </cell>
          <cell r="C285">
            <v>7.9699999999999993E-2</v>
          </cell>
        </row>
        <row r="286">
          <cell r="A286">
            <v>24027606607</v>
          </cell>
          <cell r="B286" t="str">
            <v>Long Reach, Columbia, MD</v>
          </cell>
          <cell r="C286">
            <v>7.9500000000000001E-2</v>
          </cell>
        </row>
        <row r="287">
          <cell r="A287">
            <v>24510010500</v>
          </cell>
          <cell r="B287" t="str">
            <v>Upper Fells Point, Baltimore, MD</v>
          </cell>
          <cell r="C287">
            <v>7.8200000000000006E-2</v>
          </cell>
        </row>
        <row r="288">
          <cell r="A288">
            <v>24005451200</v>
          </cell>
          <cell r="B288" t="str">
            <v>Middle River, MD</v>
          </cell>
          <cell r="C288">
            <v>7.7499999999999999E-2</v>
          </cell>
        </row>
        <row r="289">
          <cell r="A289">
            <v>24005401200</v>
          </cell>
          <cell r="B289" t="str">
            <v>Woodlawn, MD</v>
          </cell>
          <cell r="C289">
            <v>7.7499999999999999E-2</v>
          </cell>
        </row>
        <row r="290">
          <cell r="A290">
            <v>24510240300</v>
          </cell>
          <cell r="B290" t="str">
            <v>Riverside, Baltimore, MD</v>
          </cell>
          <cell r="C290">
            <v>7.6700000000000004E-2</v>
          </cell>
        </row>
        <row r="291">
          <cell r="A291">
            <v>24005451701</v>
          </cell>
          <cell r="B291" t="str">
            <v>Middle River, MD</v>
          </cell>
          <cell r="C291">
            <v>7.5999999999999998E-2</v>
          </cell>
        </row>
        <row r="292">
          <cell r="A292">
            <v>24003751103</v>
          </cell>
          <cell r="B292" t="str">
            <v>Glen Burnie, MD</v>
          </cell>
          <cell r="C292">
            <v>7.4700000000000003E-2</v>
          </cell>
        </row>
        <row r="293">
          <cell r="A293">
            <v>24005403602</v>
          </cell>
          <cell r="B293" t="str">
            <v>Baltimore, MD</v>
          </cell>
          <cell r="C293">
            <v>7.2599999999999998E-2</v>
          </cell>
        </row>
        <row r="294">
          <cell r="A294">
            <v>24005403201</v>
          </cell>
          <cell r="B294" t="str">
            <v>Gwynn Oak, Lochearn, MD</v>
          </cell>
          <cell r="C294">
            <v>7.17E-2</v>
          </cell>
        </row>
        <row r="295">
          <cell r="A295">
            <v>24005440900</v>
          </cell>
          <cell r="B295" t="str">
            <v>Rosedale, MD</v>
          </cell>
          <cell r="C295">
            <v>7.0999999999999994E-2</v>
          </cell>
        </row>
        <row r="296">
          <cell r="A296">
            <v>24510230200</v>
          </cell>
          <cell r="B296" t="str">
            <v>South Baltimore, Baltimore, MD</v>
          </cell>
          <cell r="C296">
            <v>7.0300000000000001E-2</v>
          </cell>
        </row>
        <row r="297">
          <cell r="A297">
            <v>24005411408</v>
          </cell>
          <cell r="B297" t="str">
            <v>Nottingham, MD</v>
          </cell>
          <cell r="C297">
            <v>7.0199999999999999E-2</v>
          </cell>
        </row>
        <row r="298">
          <cell r="A298">
            <v>24510280403</v>
          </cell>
          <cell r="B298" t="str">
            <v>Westgate, Baltimore, MD</v>
          </cell>
          <cell r="C298">
            <v>6.9400000000000003E-2</v>
          </cell>
        </row>
        <row r="299">
          <cell r="A299">
            <v>24005491100</v>
          </cell>
          <cell r="B299" t="str">
            <v>Baltimore, MD</v>
          </cell>
          <cell r="C299">
            <v>6.9400000000000003E-2</v>
          </cell>
        </row>
        <row r="300">
          <cell r="A300">
            <v>24005491900</v>
          </cell>
          <cell r="B300" t="str">
            <v>Parkville, MD</v>
          </cell>
          <cell r="C300">
            <v>6.9099999999999995E-2</v>
          </cell>
        </row>
        <row r="301">
          <cell r="A301">
            <v>24510270501</v>
          </cell>
          <cell r="B301" t="str">
            <v>Woodring, Baltimore, MD</v>
          </cell>
          <cell r="C301">
            <v>6.7799999999999999E-2</v>
          </cell>
        </row>
        <row r="302">
          <cell r="A302">
            <v>24005420100</v>
          </cell>
          <cell r="B302" t="str">
            <v>Dundalk, MD</v>
          </cell>
          <cell r="C302">
            <v>6.7699999999999996E-2</v>
          </cell>
        </row>
        <row r="303">
          <cell r="A303">
            <v>24005403401</v>
          </cell>
          <cell r="B303" t="str">
            <v>Pikesville, MD</v>
          </cell>
          <cell r="C303">
            <v>6.6900000000000001E-2</v>
          </cell>
        </row>
        <row r="304">
          <cell r="A304">
            <v>24005440100</v>
          </cell>
          <cell r="B304" t="str">
            <v>Baltimore, MD</v>
          </cell>
          <cell r="C304">
            <v>6.6199999999999995E-2</v>
          </cell>
        </row>
        <row r="305">
          <cell r="A305">
            <v>24005400800</v>
          </cell>
          <cell r="B305" t="str">
            <v>Catonsville, MD</v>
          </cell>
          <cell r="C305">
            <v>6.6100000000000006E-2</v>
          </cell>
        </row>
        <row r="306">
          <cell r="A306">
            <v>24027601201</v>
          </cell>
          <cell r="B306" t="str">
            <v>Elkridge, MD</v>
          </cell>
          <cell r="C306">
            <v>6.5699999999999995E-2</v>
          </cell>
        </row>
        <row r="307">
          <cell r="A307">
            <v>24005400100</v>
          </cell>
          <cell r="B307" t="str">
            <v>Catonsville, MD</v>
          </cell>
          <cell r="C307">
            <v>6.54E-2</v>
          </cell>
        </row>
        <row r="308">
          <cell r="A308">
            <v>24005401302</v>
          </cell>
          <cell r="B308" t="str">
            <v>Gwynn Oak, Baltimore, MD</v>
          </cell>
          <cell r="C308">
            <v>6.5100000000000005E-2</v>
          </cell>
        </row>
        <row r="309">
          <cell r="A309">
            <v>24005440800</v>
          </cell>
          <cell r="B309" t="str">
            <v>Rosedale, MD</v>
          </cell>
          <cell r="C309">
            <v>6.4699999999999994E-2</v>
          </cell>
        </row>
        <row r="310">
          <cell r="A310">
            <v>24005441101</v>
          </cell>
          <cell r="B310" t="str">
            <v>Rosedale, MD</v>
          </cell>
          <cell r="C310">
            <v>6.4299999999999996E-2</v>
          </cell>
        </row>
        <row r="311">
          <cell r="A311">
            <v>24510271300</v>
          </cell>
          <cell r="B311" t="str">
            <v>Roland Park, Baltimore, MD</v>
          </cell>
          <cell r="C311">
            <v>6.2700000000000006E-2</v>
          </cell>
        </row>
        <row r="312">
          <cell r="A312">
            <v>24005420200</v>
          </cell>
          <cell r="B312" t="str">
            <v>Dundalk, MD</v>
          </cell>
          <cell r="C312">
            <v>6.2399999999999997E-2</v>
          </cell>
        </row>
        <row r="313">
          <cell r="A313">
            <v>24510271200</v>
          </cell>
          <cell r="B313" t="str">
            <v>Homeland, Baltimore, MD</v>
          </cell>
          <cell r="C313">
            <v>6.2100000000000002E-2</v>
          </cell>
        </row>
        <row r="314">
          <cell r="A314">
            <v>24005411306</v>
          </cell>
          <cell r="B314" t="str">
            <v>Nottingham, MD</v>
          </cell>
          <cell r="C314">
            <v>6.13E-2</v>
          </cell>
        </row>
        <row r="315">
          <cell r="A315">
            <v>24005430600</v>
          </cell>
          <cell r="B315" t="str">
            <v>Relay, Halethorpe, MD</v>
          </cell>
          <cell r="C315">
            <v>6.1100000000000002E-2</v>
          </cell>
        </row>
        <row r="316">
          <cell r="A316">
            <v>24027602800</v>
          </cell>
          <cell r="B316" t="str">
            <v>Ellicott City, MD</v>
          </cell>
          <cell r="C316">
            <v>6.0999999999999999E-2</v>
          </cell>
        </row>
        <row r="317">
          <cell r="A317">
            <v>24510010300</v>
          </cell>
          <cell r="B317" t="str">
            <v>Canton, Baltimore, MD</v>
          </cell>
          <cell r="C317">
            <v>6.0100000000000001E-2</v>
          </cell>
        </row>
        <row r="318">
          <cell r="A318">
            <v>24005490603</v>
          </cell>
          <cell r="B318" t="str">
            <v>Baltimore, MD</v>
          </cell>
          <cell r="C318">
            <v>5.96E-2</v>
          </cell>
        </row>
        <row r="319">
          <cell r="A319">
            <v>24510130700</v>
          </cell>
          <cell r="B319" t="str">
            <v>Hampden, Baltimore, MD</v>
          </cell>
          <cell r="C319">
            <v>5.9299999999999999E-2</v>
          </cell>
        </row>
        <row r="320">
          <cell r="A320">
            <v>24005441000</v>
          </cell>
          <cell r="B320" t="str">
            <v>Baltimore, MD</v>
          </cell>
          <cell r="C320">
            <v>5.6899999999999999E-2</v>
          </cell>
        </row>
        <row r="321">
          <cell r="A321">
            <v>24005451000</v>
          </cell>
          <cell r="B321" t="str">
            <v>Essex, MD</v>
          </cell>
          <cell r="C321">
            <v>5.6599999999999998E-2</v>
          </cell>
        </row>
        <row r="322">
          <cell r="A322">
            <v>24005430700</v>
          </cell>
          <cell r="B322" t="str">
            <v>Halethorpe, MD</v>
          </cell>
          <cell r="C322">
            <v>5.6399999999999999E-2</v>
          </cell>
        </row>
        <row r="323">
          <cell r="A323">
            <v>24003740102</v>
          </cell>
          <cell r="B323" t="str">
            <v>Hanover, MD</v>
          </cell>
          <cell r="C323">
            <v>5.62E-2</v>
          </cell>
        </row>
        <row r="324">
          <cell r="A324">
            <v>24005403202</v>
          </cell>
          <cell r="B324" t="str">
            <v>Gwynn Oak, Baltimore, MD</v>
          </cell>
          <cell r="C324">
            <v>5.5500000000000001E-2</v>
          </cell>
        </row>
        <row r="325">
          <cell r="A325">
            <v>24005411307</v>
          </cell>
          <cell r="B325" t="str">
            <v>Nottingham, MD</v>
          </cell>
          <cell r="C325">
            <v>5.5E-2</v>
          </cell>
        </row>
        <row r="326">
          <cell r="A326">
            <v>24005492001</v>
          </cell>
          <cell r="B326" t="str">
            <v>Parkville, MD</v>
          </cell>
          <cell r="C326">
            <v>5.4899999999999997E-2</v>
          </cell>
        </row>
        <row r="327">
          <cell r="A327">
            <v>24005402302</v>
          </cell>
          <cell r="B327" t="str">
            <v>Windsor Mill, Milford Mill, MD</v>
          </cell>
          <cell r="C327">
            <v>5.4300000000000001E-2</v>
          </cell>
        </row>
        <row r="328">
          <cell r="A328">
            <v>24027606901</v>
          </cell>
          <cell r="B328" t="str">
            <v>Savage, Jessup, MD</v>
          </cell>
          <cell r="C328">
            <v>5.4100000000000002E-2</v>
          </cell>
        </row>
        <row r="329">
          <cell r="A329">
            <v>24005440500</v>
          </cell>
          <cell r="B329" t="str">
            <v>Nottingham, MD</v>
          </cell>
          <cell r="C329">
            <v>5.2400000000000002E-2</v>
          </cell>
        </row>
        <row r="330">
          <cell r="A330">
            <v>24027602600</v>
          </cell>
          <cell r="B330" t="str">
            <v>Ellicott City, MD</v>
          </cell>
          <cell r="C330">
            <v>5.21E-2</v>
          </cell>
        </row>
        <row r="331">
          <cell r="A331">
            <v>24005400400</v>
          </cell>
          <cell r="B331" t="str">
            <v>Catonsville, MD</v>
          </cell>
          <cell r="C331">
            <v>5.1900000000000002E-2</v>
          </cell>
        </row>
        <row r="332">
          <cell r="A332">
            <v>24510272003</v>
          </cell>
          <cell r="B332" t="str">
            <v>Baltimore, MD</v>
          </cell>
          <cell r="C332">
            <v>5.1499999999999997E-2</v>
          </cell>
        </row>
        <row r="333">
          <cell r="A333">
            <v>24003751000</v>
          </cell>
          <cell r="B333" t="str">
            <v>Glen Burnie, MD</v>
          </cell>
          <cell r="C333">
            <v>5.1400000000000001E-2</v>
          </cell>
        </row>
        <row r="334">
          <cell r="A334">
            <v>24003731308</v>
          </cell>
          <cell r="B334" t="str">
            <v>Pasadena, MD</v>
          </cell>
          <cell r="C334">
            <v>5.0700000000000002E-2</v>
          </cell>
        </row>
        <row r="335">
          <cell r="A335">
            <v>24005402304</v>
          </cell>
          <cell r="B335" t="str">
            <v>Gwynn Oak, Baltimore, MD</v>
          </cell>
          <cell r="C335">
            <v>4.9099999999999998E-2</v>
          </cell>
        </row>
        <row r="336">
          <cell r="A336">
            <v>24510240100</v>
          </cell>
          <cell r="B336" t="str">
            <v>Locust Point, Baltimore, MD</v>
          </cell>
          <cell r="C336">
            <v>4.87E-2</v>
          </cell>
        </row>
        <row r="337">
          <cell r="A337">
            <v>24005401301</v>
          </cell>
          <cell r="B337" t="str">
            <v>Woodlawn, MD</v>
          </cell>
          <cell r="C337">
            <v>4.8300000000000003E-2</v>
          </cell>
        </row>
        <row r="338">
          <cell r="A338">
            <v>24005401000</v>
          </cell>
          <cell r="B338" t="str">
            <v>Catonsville, MD</v>
          </cell>
          <cell r="C338">
            <v>4.6800000000000001E-2</v>
          </cell>
        </row>
        <row r="339">
          <cell r="A339">
            <v>24005452400</v>
          </cell>
          <cell r="B339" t="str">
            <v>Dundalk, MD</v>
          </cell>
          <cell r="C339">
            <v>4.5900000000000003E-2</v>
          </cell>
        </row>
        <row r="340">
          <cell r="A340">
            <v>24510271503</v>
          </cell>
          <cell r="B340" t="str">
            <v>Cross Keys, Baltimore, MD</v>
          </cell>
          <cell r="C340">
            <v>4.5600000000000002E-2</v>
          </cell>
        </row>
        <row r="341">
          <cell r="A341">
            <v>24510010400</v>
          </cell>
          <cell r="B341" t="str">
            <v>Canton, Baltimore, MD</v>
          </cell>
          <cell r="C341">
            <v>4.3499999999999997E-2</v>
          </cell>
        </row>
        <row r="342">
          <cell r="A342">
            <v>24005411302</v>
          </cell>
          <cell r="B342" t="str">
            <v>White Marsh, MD</v>
          </cell>
          <cell r="C342">
            <v>4.2900000000000001E-2</v>
          </cell>
        </row>
        <row r="343">
          <cell r="A343">
            <v>24027601203</v>
          </cell>
          <cell r="B343" t="str">
            <v>Elkridge, MD</v>
          </cell>
          <cell r="C343">
            <v>4.2299999999999997E-2</v>
          </cell>
        </row>
        <row r="344">
          <cell r="A344">
            <v>24005450200</v>
          </cell>
          <cell r="B344" t="str">
            <v>Essex, MD</v>
          </cell>
          <cell r="C344">
            <v>4.2299999999999997E-2</v>
          </cell>
        </row>
        <row r="345">
          <cell r="A345">
            <v>24005402506</v>
          </cell>
          <cell r="B345" t="str">
            <v>Randallstown, MD</v>
          </cell>
          <cell r="C345">
            <v>4.1599999999999998E-2</v>
          </cell>
        </row>
        <row r="346">
          <cell r="A346">
            <v>24005403300</v>
          </cell>
          <cell r="B346" t="str">
            <v>Lochearn, Pikesville, MD</v>
          </cell>
          <cell r="C346">
            <v>3.9600000000000003E-2</v>
          </cell>
        </row>
        <row r="347">
          <cell r="A347">
            <v>24005440702</v>
          </cell>
          <cell r="B347" t="str">
            <v>Rosedale, MD</v>
          </cell>
          <cell r="C347">
            <v>3.95E-2</v>
          </cell>
        </row>
        <row r="348">
          <cell r="A348">
            <v>24005450900</v>
          </cell>
          <cell r="B348" t="str">
            <v>Essex, MD</v>
          </cell>
          <cell r="C348">
            <v>3.7999999999999999E-2</v>
          </cell>
        </row>
        <row r="349">
          <cell r="A349">
            <v>24005403803</v>
          </cell>
          <cell r="B349" t="str">
            <v>Pikesville, MD</v>
          </cell>
          <cell r="C349">
            <v>3.73E-2</v>
          </cell>
        </row>
        <row r="350">
          <cell r="A350">
            <v>24027606706</v>
          </cell>
          <cell r="B350" t="str">
            <v>Kendall Ridge, Columbia, MD</v>
          </cell>
          <cell r="C350">
            <v>3.6200000000000003E-2</v>
          </cell>
        </row>
        <row r="351">
          <cell r="A351">
            <v>24005400701</v>
          </cell>
          <cell r="B351" t="str">
            <v>Catonsville, MD</v>
          </cell>
          <cell r="C351">
            <v>3.61E-2</v>
          </cell>
        </row>
        <row r="352">
          <cell r="A352">
            <v>24003750400</v>
          </cell>
          <cell r="B352" t="str">
            <v>Linthicum Heights, MD</v>
          </cell>
          <cell r="C352">
            <v>3.4599999999999999E-2</v>
          </cell>
        </row>
        <row r="353">
          <cell r="A353">
            <v>24005403601</v>
          </cell>
          <cell r="B353" t="str">
            <v>Baltimore, MD</v>
          </cell>
          <cell r="C353">
            <v>3.44E-2</v>
          </cell>
        </row>
        <row r="354">
          <cell r="A354">
            <v>24005403500</v>
          </cell>
          <cell r="B354" t="str">
            <v>Pikesville, MD</v>
          </cell>
          <cell r="C354">
            <v>3.4200000000000001E-2</v>
          </cell>
        </row>
        <row r="355">
          <cell r="A355">
            <v>24005492102</v>
          </cell>
          <cell r="B355" t="str">
            <v>Parkville, MD</v>
          </cell>
          <cell r="C355">
            <v>3.39E-2</v>
          </cell>
        </row>
        <row r="356">
          <cell r="A356">
            <v>24005490400</v>
          </cell>
          <cell r="B356" t="str">
            <v>Towson, MD</v>
          </cell>
          <cell r="C356">
            <v>3.3700000000000001E-2</v>
          </cell>
        </row>
        <row r="357">
          <cell r="A357">
            <v>24005420303</v>
          </cell>
          <cell r="B357" t="str">
            <v>Dundalk, MD</v>
          </cell>
          <cell r="C357">
            <v>3.3500000000000002E-2</v>
          </cell>
        </row>
        <row r="358">
          <cell r="A358">
            <v>24005402603</v>
          </cell>
          <cell r="B358" t="str">
            <v>Randallstown, MD</v>
          </cell>
          <cell r="C358">
            <v>3.27E-2</v>
          </cell>
        </row>
        <row r="359">
          <cell r="A359">
            <v>24005400702</v>
          </cell>
          <cell r="B359" t="str">
            <v>Baltimore, MD</v>
          </cell>
          <cell r="C359">
            <v>3.2000000000000001E-2</v>
          </cell>
        </row>
        <row r="360">
          <cell r="A360">
            <v>24005451900</v>
          </cell>
          <cell r="B360" t="str">
            <v>Edgemere, MD</v>
          </cell>
          <cell r="C360">
            <v>3.1699999999999999E-2</v>
          </cell>
        </row>
        <row r="361">
          <cell r="A361">
            <v>24005402509</v>
          </cell>
          <cell r="B361" t="str">
            <v>Owings Mills, MD</v>
          </cell>
          <cell r="C361">
            <v>3.0700000000000002E-2</v>
          </cell>
        </row>
        <row r="362">
          <cell r="A362">
            <v>24510240200</v>
          </cell>
          <cell r="B362" t="str">
            <v>Riverside, Baltimore, MD</v>
          </cell>
          <cell r="C362">
            <v>3.0599999999999999E-2</v>
          </cell>
        </row>
        <row r="363">
          <cell r="A363">
            <v>24003750203</v>
          </cell>
          <cell r="B363" t="str">
            <v>Baltimore, MD</v>
          </cell>
          <cell r="C363">
            <v>2.9899999999999999E-2</v>
          </cell>
        </row>
        <row r="364">
          <cell r="A364">
            <v>24510271102</v>
          </cell>
          <cell r="B364" t="str">
            <v>Mid-Charles, Baltimore, MD</v>
          </cell>
          <cell r="C364">
            <v>2.9700000000000001E-2</v>
          </cell>
        </row>
        <row r="365">
          <cell r="A365">
            <v>24003750801</v>
          </cell>
          <cell r="B365" t="str">
            <v>Glen Burnie, MD</v>
          </cell>
          <cell r="C365">
            <v>2.9000000000000001E-2</v>
          </cell>
        </row>
        <row r="366">
          <cell r="A366">
            <v>24027601103</v>
          </cell>
          <cell r="B366" t="str">
            <v>West Elkridge, Elkridge, MD</v>
          </cell>
          <cell r="C366">
            <v>2.8400000000000002E-2</v>
          </cell>
        </row>
        <row r="367">
          <cell r="A367">
            <v>24005400500</v>
          </cell>
          <cell r="B367" t="str">
            <v>Catonsville, MD</v>
          </cell>
          <cell r="C367">
            <v>2.7099999999999999E-2</v>
          </cell>
        </row>
        <row r="368">
          <cell r="A368">
            <v>24005411309</v>
          </cell>
          <cell r="B368" t="str">
            <v>Perry Hall, MD</v>
          </cell>
          <cell r="C368">
            <v>2.5600000000000001E-2</v>
          </cell>
        </row>
        <row r="369">
          <cell r="A369">
            <v>24027602700</v>
          </cell>
          <cell r="B369" t="str">
            <v>Taylor Village, Ellicott City, MD</v>
          </cell>
          <cell r="C369">
            <v>2.5100000000000001E-2</v>
          </cell>
        </row>
        <row r="370">
          <cell r="A370">
            <v>24005401506</v>
          </cell>
          <cell r="B370" t="str">
            <v>Windsor Mill, Baltimore, MD</v>
          </cell>
          <cell r="C370">
            <v>2.5000000000000001E-2</v>
          </cell>
        </row>
        <row r="371">
          <cell r="A371">
            <v>24005401503</v>
          </cell>
          <cell r="B371" t="str">
            <v>Catonsville, MD</v>
          </cell>
          <cell r="C371">
            <v>2.47E-2</v>
          </cell>
        </row>
        <row r="372">
          <cell r="A372">
            <v>24005440600</v>
          </cell>
          <cell r="B372" t="str">
            <v>Rosedale, MD</v>
          </cell>
          <cell r="C372">
            <v>2.4400000000000002E-2</v>
          </cell>
        </row>
        <row r="373">
          <cell r="A373">
            <v>24027602302</v>
          </cell>
          <cell r="B373" t="str">
            <v>Columbia, MD</v>
          </cell>
          <cell r="C373">
            <v>2.3199999999999998E-2</v>
          </cell>
        </row>
        <row r="374">
          <cell r="A374">
            <v>24003730100</v>
          </cell>
          <cell r="B374" t="str">
            <v>Chestnut Hill Cove, Riviera Beach, MD</v>
          </cell>
          <cell r="C374">
            <v>2.2800000000000001E-2</v>
          </cell>
        </row>
        <row r="375">
          <cell r="A375">
            <v>24005491000</v>
          </cell>
          <cell r="B375" t="str">
            <v>Baltimore, MD</v>
          </cell>
          <cell r="C375">
            <v>2.06E-2</v>
          </cell>
        </row>
        <row r="376">
          <cell r="A376">
            <v>24027601108</v>
          </cell>
          <cell r="B376" t="str">
            <v>Ellicott City, MD</v>
          </cell>
          <cell r="C376">
            <v>1.9800000000000002E-2</v>
          </cell>
        </row>
        <row r="377">
          <cell r="A377">
            <v>24005440400</v>
          </cell>
          <cell r="B377" t="str">
            <v>Baltimore, MD</v>
          </cell>
          <cell r="C377">
            <v>1.7399999999999999E-2</v>
          </cell>
        </row>
        <row r="378">
          <cell r="A378">
            <v>24510240400</v>
          </cell>
          <cell r="B378" t="str">
            <v>Riverside Park, Baltimore, MD</v>
          </cell>
          <cell r="C378">
            <v>1.6799999999999999E-2</v>
          </cell>
        </row>
        <row r="379">
          <cell r="A379">
            <v>24027601104</v>
          </cell>
          <cell r="B379" t="str">
            <v>Ellicott City, MD</v>
          </cell>
          <cell r="C379">
            <v>1.6400000000000001E-2</v>
          </cell>
        </row>
        <row r="380">
          <cell r="A380">
            <v>24005411308</v>
          </cell>
          <cell r="B380" t="str">
            <v>Nottingham, MD</v>
          </cell>
          <cell r="C380">
            <v>1.5299999999999999E-2</v>
          </cell>
        </row>
        <row r="381">
          <cell r="A381">
            <v>24005401400</v>
          </cell>
          <cell r="B381" t="str">
            <v>Catonsville, MD</v>
          </cell>
          <cell r="C381">
            <v>1.46E-2</v>
          </cell>
        </row>
        <row r="382">
          <cell r="A382">
            <v>24027601204</v>
          </cell>
          <cell r="B382" t="str">
            <v>Elkridge, MD</v>
          </cell>
          <cell r="C382">
            <v>1.43E-2</v>
          </cell>
        </row>
        <row r="383">
          <cell r="A383">
            <v>24027601105</v>
          </cell>
          <cell r="B383" t="str">
            <v>Ellicott City, MD</v>
          </cell>
          <cell r="C383">
            <v>1.2800000000000001E-2</v>
          </cell>
        </row>
        <row r="384">
          <cell r="A384">
            <v>24005490601</v>
          </cell>
          <cell r="B384" t="str">
            <v>Baltimore, MD</v>
          </cell>
          <cell r="C384">
            <v>9.7000000000000003E-3</v>
          </cell>
        </row>
        <row r="385">
          <cell r="A385">
            <v>24005402202</v>
          </cell>
          <cell r="B385" t="str">
            <v>Baltimore County, MD</v>
          </cell>
          <cell r="C385">
            <v>9.2999999999999992E-3</v>
          </cell>
        </row>
        <row r="386">
          <cell r="A386">
            <v>24005490500</v>
          </cell>
          <cell r="B386" t="str">
            <v>Towson, MD</v>
          </cell>
          <cell r="C386">
            <v>8.6999999999999994E-3</v>
          </cell>
        </row>
        <row r="387">
          <cell r="A387">
            <v>24027602100</v>
          </cell>
          <cell r="B387" t="str">
            <v>Ellicott City, MD</v>
          </cell>
          <cell r="C387">
            <v>7.3000000000000001E-3</v>
          </cell>
        </row>
        <row r="388">
          <cell r="A388">
            <v>24510250600</v>
          </cell>
          <cell r="B388" t="str">
            <v>Brooklyn, Baltimore, MD</v>
          </cell>
        </row>
        <row r="389">
          <cell r="A389">
            <v>24005980200</v>
          </cell>
          <cell r="B389" t="str">
            <v>Lansdowne - Baltimore Highlands, Halethorpe, MD</v>
          </cell>
        </row>
        <row r="390">
          <cell r="A390">
            <v>24510100300</v>
          </cell>
          <cell r="B390" t="str">
            <v>Penn - Fallsway, Baltimore, MD</v>
          </cell>
        </row>
        <row r="391">
          <cell r="A391">
            <v>24003980000</v>
          </cell>
          <cell r="B391" t="str">
            <v>Linthicum Heights, MD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nonwhite_share2010 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Fraction_Non-White_in_2010</v>
          </cell>
        </row>
        <row r="2">
          <cell r="A2">
            <v>24510250204</v>
          </cell>
          <cell r="B2" t="str">
            <v>Cherry Hill, Baltimore, MD</v>
          </cell>
          <cell r="C2">
            <v>0.99519999999999997</v>
          </cell>
        </row>
        <row r="3">
          <cell r="A3">
            <v>24510200701</v>
          </cell>
          <cell r="B3" t="str">
            <v>Allendale, Baltimore, MD</v>
          </cell>
          <cell r="C3">
            <v>0.99519999999999997</v>
          </cell>
        </row>
        <row r="4">
          <cell r="A4">
            <v>24510160500</v>
          </cell>
          <cell r="B4" t="str">
            <v>Bridgeview-Greenlawn, Baltimore, MD</v>
          </cell>
          <cell r="C4">
            <v>0.99509999999999998</v>
          </cell>
        </row>
        <row r="5">
          <cell r="A5">
            <v>24510080302</v>
          </cell>
          <cell r="B5" t="str">
            <v>Berea, Baltimore, MD</v>
          </cell>
          <cell r="C5">
            <v>0.99490000000000001</v>
          </cell>
        </row>
        <row r="6">
          <cell r="A6">
            <v>24510160700</v>
          </cell>
          <cell r="B6" t="str">
            <v>Rosemont, Baltimore, MD</v>
          </cell>
          <cell r="C6">
            <v>0.99429999999999996</v>
          </cell>
        </row>
        <row r="7">
          <cell r="A7">
            <v>24510100200</v>
          </cell>
          <cell r="B7" t="str">
            <v>Baltimore, MD</v>
          </cell>
          <cell r="C7">
            <v>0.99350000000000005</v>
          </cell>
        </row>
        <row r="8">
          <cell r="A8">
            <v>24510160600</v>
          </cell>
          <cell r="B8" t="str">
            <v>Mosher, Baltimore, MD</v>
          </cell>
          <cell r="C8">
            <v>0.99339999999999995</v>
          </cell>
        </row>
        <row r="9">
          <cell r="A9">
            <v>24510160802</v>
          </cell>
          <cell r="B9" t="str">
            <v>Edmondson, Baltimore, MD</v>
          </cell>
          <cell r="C9">
            <v>0.99309999999999998</v>
          </cell>
        </row>
        <row r="10">
          <cell r="A10">
            <v>24510150200</v>
          </cell>
          <cell r="B10" t="str">
            <v>Sandtown-Winchester, Baltimore, MD</v>
          </cell>
          <cell r="C10">
            <v>0.99299999999999999</v>
          </cell>
        </row>
        <row r="11">
          <cell r="A11">
            <v>24510080500</v>
          </cell>
          <cell r="B11" t="str">
            <v>Darley Park, Baltimore, MD</v>
          </cell>
          <cell r="C11">
            <v>0.99299999999999999</v>
          </cell>
        </row>
        <row r="12">
          <cell r="A12">
            <v>24510150300</v>
          </cell>
          <cell r="B12" t="str">
            <v>Coppin Heights, Baltimore, MD</v>
          </cell>
          <cell r="C12">
            <v>0.99270000000000003</v>
          </cell>
        </row>
        <row r="13">
          <cell r="A13">
            <v>24510160801</v>
          </cell>
          <cell r="B13" t="str">
            <v>Edmondson, Baltimore, MD</v>
          </cell>
          <cell r="C13">
            <v>0.99239999999999995</v>
          </cell>
        </row>
        <row r="14">
          <cell r="A14">
            <v>24510150701</v>
          </cell>
          <cell r="B14" t="str">
            <v>Hanlon Longwood, Baltimore, MD</v>
          </cell>
          <cell r="C14">
            <v>0.99229999999999996</v>
          </cell>
        </row>
        <row r="15">
          <cell r="A15">
            <v>24510151300</v>
          </cell>
          <cell r="B15" t="str">
            <v>Central Park Heights, Baltimore, MD</v>
          </cell>
          <cell r="C15">
            <v>0.99209999999999998</v>
          </cell>
        </row>
        <row r="16">
          <cell r="A16">
            <v>24510180100</v>
          </cell>
          <cell r="B16" t="str">
            <v>Poppleton, Baltimore, MD</v>
          </cell>
          <cell r="C16">
            <v>0.99180000000000001</v>
          </cell>
        </row>
        <row r="17">
          <cell r="A17">
            <v>24510080301</v>
          </cell>
          <cell r="B17" t="str">
            <v>Berea, Baltimore, MD</v>
          </cell>
          <cell r="C17">
            <v>0.99180000000000001</v>
          </cell>
        </row>
        <row r="18">
          <cell r="A18">
            <v>24510160400</v>
          </cell>
          <cell r="B18" t="str">
            <v>Midtown Edmondson, Baltimore, MD</v>
          </cell>
          <cell r="C18">
            <v>0.99170000000000003</v>
          </cell>
        </row>
        <row r="19">
          <cell r="A19">
            <v>24510170300</v>
          </cell>
          <cell r="B19" t="str">
            <v>Upton, Baltimore, MD</v>
          </cell>
          <cell r="C19">
            <v>0.99150000000000005</v>
          </cell>
        </row>
        <row r="20">
          <cell r="A20">
            <v>24510280402</v>
          </cell>
          <cell r="B20" t="str">
            <v>Rognel Heights, Baltimore, MD</v>
          </cell>
          <cell r="C20">
            <v>0.99109999999999998</v>
          </cell>
        </row>
        <row r="21">
          <cell r="A21">
            <v>24510150500</v>
          </cell>
          <cell r="B21" t="str">
            <v>Burleith-Leighton, Baltimore, MD</v>
          </cell>
          <cell r="C21">
            <v>0.9909</v>
          </cell>
        </row>
        <row r="22">
          <cell r="A22">
            <v>24510150600</v>
          </cell>
          <cell r="B22" t="str">
            <v>NW Community Action, Baltimore, MD</v>
          </cell>
          <cell r="C22">
            <v>0.99060000000000004</v>
          </cell>
        </row>
        <row r="23">
          <cell r="A23">
            <v>24510151100</v>
          </cell>
          <cell r="B23" t="str">
            <v>East Arlington, Baltimore, MD</v>
          </cell>
          <cell r="C23">
            <v>0.99</v>
          </cell>
        </row>
        <row r="24">
          <cell r="A24">
            <v>24510160200</v>
          </cell>
          <cell r="B24" t="str">
            <v>Sandtown-Winchester, Baltimore, MD</v>
          </cell>
          <cell r="C24">
            <v>0.98970000000000002</v>
          </cell>
        </row>
        <row r="25">
          <cell r="A25">
            <v>24510080200</v>
          </cell>
          <cell r="B25" t="str">
            <v>Broadway East, Baltimore, MD</v>
          </cell>
          <cell r="C25">
            <v>0.98929999999999996</v>
          </cell>
        </row>
        <row r="26">
          <cell r="A26">
            <v>24510150100</v>
          </cell>
          <cell r="B26" t="str">
            <v>Sandtown-Winchester, Baltimore, MD</v>
          </cell>
          <cell r="C26">
            <v>0.98909999999999998</v>
          </cell>
        </row>
        <row r="27">
          <cell r="A27">
            <v>24510271802</v>
          </cell>
          <cell r="B27" t="str">
            <v>Langston Hughes, Baltimore, MD</v>
          </cell>
          <cell r="C27">
            <v>0.98899999999999999</v>
          </cell>
        </row>
        <row r="28">
          <cell r="A28">
            <v>24510150400</v>
          </cell>
          <cell r="B28" t="str">
            <v>Mondawmin, Baltimore, MD</v>
          </cell>
          <cell r="C28">
            <v>0.98870000000000002</v>
          </cell>
        </row>
        <row r="29">
          <cell r="A29">
            <v>24510080800</v>
          </cell>
          <cell r="B29" t="str">
            <v>Broadway East, Baltimore, MD</v>
          </cell>
          <cell r="C29">
            <v>0.98829999999999996</v>
          </cell>
        </row>
        <row r="30">
          <cell r="A30">
            <v>24510271801</v>
          </cell>
          <cell r="B30" t="str">
            <v>Arlington, Baltimore, MD</v>
          </cell>
          <cell r="C30">
            <v>0.98799999999999999</v>
          </cell>
        </row>
        <row r="31">
          <cell r="A31">
            <v>24510200200</v>
          </cell>
          <cell r="B31" t="str">
            <v>Lexington, Baltimore, MD</v>
          </cell>
          <cell r="C31">
            <v>0.9879</v>
          </cell>
        </row>
        <row r="32">
          <cell r="A32">
            <v>24510090800</v>
          </cell>
          <cell r="B32" t="str">
            <v>East Baltimore Midway, Baltimore, MD</v>
          </cell>
          <cell r="C32">
            <v>0.98760000000000003</v>
          </cell>
        </row>
        <row r="33">
          <cell r="A33">
            <v>24510090900</v>
          </cell>
          <cell r="B33" t="str">
            <v>Oliver, Baltimore, MD</v>
          </cell>
          <cell r="C33">
            <v>0.98740000000000006</v>
          </cell>
        </row>
        <row r="34">
          <cell r="A34">
            <v>24510090700</v>
          </cell>
          <cell r="B34" t="str">
            <v>Coldstream - Homestead - Montebello, Baltimore, MD</v>
          </cell>
          <cell r="C34">
            <v>0.98729999999999996</v>
          </cell>
        </row>
        <row r="35">
          <cell r="A35">
            <v>24510070400</v>
          </cell>
          <cell r="B35" t="str">
            <v>Gay Street, Baltimore, MD</v>
          </cell>
          <cell r="C35">
            <v>0.98629999999999995</v>
          </cell>
        </row>
        <row r="36">
          <cell r="A36">
            <v>24510150800</v>
          </cell>
          <cell r="B36" t="str">
            <v>Garwyn Oaks, Baltimore, MD</v>
          </cell>
          <cell r="C36">
            <v>0.98599999999999999</v>
          </cell>
        </row>
        <row r="37">
          <cell r="A37">
            <v>24510150702</v>
          </cell>
          <cell r="B37" t="str">
            <v>Walbrook, Baltimore, MD</v>
          </cell>
          <cell r="C37">
            <v>0.98599999999999999</v>
          </cell>
        </row>
        <row r="38">
          <cell r="A38">
            <v>24510280102</v>
          </cell>
          <cell r="B38" t="str">
            <v>Gwynn Oak, Baltimore, MD</v>
          </cell>
          <cell r="C38">
            <v>0.98580000000000001</v>
          </cell>
        </row>
        <row r="39">
          <cell r="A39">
            <v>24510160100</v>
          </cell>
          <cell r="B39" t="str">
            <v>Harlem Park, Baltimore, MD</v>
          </cell>
          <cell r="C39">
            <v>0.98580000000000001</v>
          </cell>
        </row>
        <row r="40">
          <cell r="A40">
            <v>24510080700</v>
          </cell>
          <cell r="B40" t="str">
            <v>Broadway East, Baltimore, MD</v>
          </cell>
          <cell r="C40">
            <v>0.98499999999999999</v>
          </cell>
        </row>
        <row r="41">
          <cell r="A41">
            <v>24510190100</v>
          </cell>
          <cell r="B41" t="str">
            <v>Franklin Square, Baltimore, MD</v>
          </cell>
          <cell r="C41">
            <v>0.98419999999999996</v>
          </cell>
        </row>
        <row r="42">
          <cell r="A42">
            <v>24510090600</v>
          </cell>
          <cell r="B42" t="str">
            <v>Coldstream - Homestead - Montebello, Baltimore, MD</v>
          </cell>
          <cell r="C42">
            <v>0.98409999999999997</v>
          </cell>
        </row>
        <row r="43">
          <cell r="A43">
            <v>24510100100</v>
          </cell>
          <cell r="B43" t="str">
            <v>Johnson Square, Baltimore, MD</v>
          </cell>
          <cell r="C43">
            <v>0.98399999999999999</v>
          </cell>
        </row>
        <row r="44">
          <cell r="A44">
            <v>24510160300</v>
          </cell>
          <cell r="B44" t="str">
            <v>Sandtown-Winchester, Baltimore, MD</v>
          </cell>
          <cell r="C44">
            <v>0.98270000000000002</v>
          </cell>
        </row>
        <row r="45">
          <cell r="A45">
            <v>24510200100</v>
          </cell>
          <cell r="B45" t="str">
            <v>Lexington, Baltimore, MD</v>
          </cell>
          <cell r="C45">
            <v>0.98270000000000002</v>
          </cell>
        </row>
        <row r="46">
          <cell r="A46">
            <v>24510151200</v>
          </cell>
          <cell r="B46" t="str">
            <v>Park Circle, Baltimore, MD</v>
          </cell>
          <cell r="C46">
            <v>0.98240000000000005</v>
          </cell>
        </row>
        <row r="47">
          <cell r="A47">
            <v>24510151000</v>
          </cell>
          <cell r="B47" t="str">
            <v>Dorchester, Baltimore, MD</v>
          </cell>
          <cell r="C47">
            <v>0.98240000000000005</v>
          </cell>
        </row>
        <row r="48">
          <cell r="A48">
            <v>24510080600</v>
          </cell>
          <cell r="B48" t="str">
            <v>Broadway East, Baltimore, MD</v>
          </cell>
          <cell r="C48">
            <v>0.98060000000000003</v>
          </cell>
        </row>
        <row r="49">
          <cell r="A49">
            <v>24510270701</v>
          </cell>
          <cell r="B49" t="str">
            <v>Harford - Echodale - Perring Parkway, Baltimore, MD</v>
          </cell>
          <cell r="C49">
            <v>0.98060000000000003</v>
          </cell>
        </row>
        <row r="50">
          <cell r="A50">
            <v>24510270901</v>
          </cell>
          <cell r="B50" t="str">
            <v>New Northwood, Baltimore, MD</v>
          </cell>
          <cell r="C50">
            <v>0.98050000000000004</v>
          </cell>
        </row>
        <row r="51">
          <cell r="A51">
            <v>24510200702</v>
          </cell>
          <cell r="B51" t="str">
            <v>Saint Joseph's, Baltimore, MD</v>
          </cell>
          <cell r="C51">
            <v>0.98040000000000005</v>
          </cell>
        </row>
        <row r="52">
          <cell r="A52">
            <v>24510150900</v>
          </cell>
          <cell r="B52" t="str">
            <v>Windsor Hills, Baltimore, MD</v>
          </cell>
          <cell r="C52">
            <v>0.98</v>
          </cell>
        </row>
        <row r="53">
          <cell r="A53">
            <v>24510130300</v>
          </cell>
          <cell r="B53" t="str">
            <v>Penn North, Baltimore, MD</v>
          </cell>
          <cell r="C53">
            <v>0.97970000000000002</v>
          </cell>
        </row>
        <row r="54">
          <cell r="A54">
            <v>24510080102</v>
          </cell>
          <cell r="B54" t="str">
            <v>Belair - Edison, Baltimore, MD</v>
          </cell>
          <cell r="C54">
            <v>0.97850000000000004</v>
          </cell>
        </row>
        <row r="55">
          <cell r="A55">
            <v>24510271600</v>
          </cell>
          <cell r="B55" t="str">
            <v>Edgecomb, Baltimore, MD</v>
          </cell>
          <cell r="C55">
            <v>0.97829999999999995</v>
          </cell>
        </row>
        <row r="56">
          <cell r="A56">
            <v>24510130400</v>
          </cell>
          <cell r="B56" t="str">
            <v>Woodbrook, Baltimore, MD</v>
          </cell>
          <cell r="C56">
            <v>0.97809999999999997</v>
          </cell>
        </row>
        <row r="57">
          <cell r="A57">
            <v>24510070200</v>
          </cell>
          <cell r="B57" t="str">
            <v>Madison - Eastend, Baltimore, MD</v>
          </cell>
          <cell r="C57">
            <v>0.97729999999999995</v>
          </cell>
        </row>
        <row r="58">
          <cell r="A58">
            <v>24510250207</v>
          </cell>
          <cell r="B58" t="str">
            <v>Cherry Hill, Baltimore, MD</v>
          </cell>
          <cell r="C58">
            <v>0.97430000000000005</v>
          </cell>
        </row>
        <row r="59">
          <cell r="A59">
            <v>24510200400</v>
          </cell>
          <cell r="B59" t="str">
            <v>Shipley Hill, Baltimore, MD</v>
          </cell>
          <cell r="C59">
            <v>0.97399999999999998</v>
          </cell>
        </row>
        <row r="60">
          <cell r="A60">
            <v>24510271002</v>
          </cell>
          <cell r="B60" t="str">
            <v>Winston - Govans, Baltimore, MD</v>
          </cell>
          <cell r="C60">
            <v>0.97289999999999999</v>
          </cell>
        </row>
        <row r="61">
          <cell r="A61">
            <v>24510080400</v>
          </cell>
          <cell r="B61" t="str">
            <v>Broadway East, Baltimore, MD</v>
          </cell>
          <cell r="C61">
            <v>0.97250000000000003</v>
          </cell>
        </row>
        <row r="62">
          <cell r="A62">
            <v>24510271001</v>
          </cell>
          <cell r="B62" t="str">
            <v>Baltimore, MD</v>
          </cell>
          <cell r="C62">
            <v>0.97209999999999996</v>
          </cell>
        </row>
        <row r="63">
          <cell r="A63">
            <v>24510250203</v>
          </cell>
          <cell r="B63" t="str">
            <v>Cherry Hill, Baltimore, MD</v>
          </cell>
          <cell r="C63">
            <v>0.9718</v>
          </cell>
        </row>
        <row r="64">
          <cell r="A64">
            <v>24510280200</v>
          </cell>
          <cell r="B64" t="str">
            <v>Gwynn Oak, Baltimore, MD</v>
          </cell>
          <cell r="C64">
            <v>0.96889999999999998</v>
          </cell>
        </row>
        <row r="65">
          <cell r="A65">
            <v>24005402304</v>
          </cell>
          <cell r="B65" t="str">
            <v>Gwynn Oak, Baltimore, MD</v>
          </cell>
          <cell r="C65">
            <v>0.96879999999999999</v>
          </cell>
        </row>
        <row r="66">
          <cell r="A66">
            <v>24510260403</v>
          </cell>
          <cell r="B66" t="str">
            <v>Cedonia, Baltimore, MD</v>
          </cell>
          <cell r="C66">
            <v>0.96760000000000002</v>
          </cell>
        </row>
        <row r="67">
          <cell r="A67">
            <v>24510070300</v>
          </cell>
          <cell r="B67" t="str">
            <v>Milton - Montford, Baltimore, MD</v>
          </cell>
          <cell r="C67">
            <v>0.96740000000000004</v>
          </cell>
        </row>
        <row r="68">
          <cell r="A68">
            <v>24005402404</v>
          </cell>
          <cell r="B68" t="str">
            <v>Gwynn Oak, Lochearn, MD</v>
          </cell>
          <cell r="C68">
            <v>0.96730000000000005</v>
          </cell>
        </row>
        <row r="69">
          <cell r="A69">
            <v>24510140200</v>
          </cell>
          <cell r="B69" t="str">
            <v>Upton, Baltimore, MD</v>
          </cell>
          <cell r="C69">
            <v>0.9657</v>
          </cell>
        </row>
        <row r="70">
          <cell r="A70">
            <v>24510270802</v>
          </cell>
          <cell r="B70" t="str">
            <v>Ramblewood, Baltimore, MD</v>
          </cell>
          <cell r="C70">
            <v>0.9617</v>
          </cell>
        </row>
        <row r="71">
          <cell r="A71">
            <v>24510280302</v>
          </cell>
          <cell r="B71" t="str">
            <v>West Forest Park, Baltimore, MD</v>
          </cell>
          <cell r="C71">
            <v>0.96009999999999995</v>
          </cell>
        </row>
        <row r="72">
          <cell r="A72">
            <v>24510070100</v>
          </cell>
          <cell r="B72" t="str">
            <v>Baltimore, MD</v>
          </cell>
          <cell r="C72">
            <v>0.95840000000000003</v>
          </cell>
        </row>
        <row r="73">
          <cell r="A73">
            <v>24510280101</v>
          </cell>
          <cell r="B73" t="str">
            <v>Reisterstown Station, Baltimore, MD</v>
          </cell>
          <cell r="C73">
            <v>0.95779999999999998</v>
          </cell>
        </row>
        <row r="74">
          <cell r="A74">
            <v>24510140300</v>
          </cell>
          <cell r="B74" t="str">
            <v>Druid Heights, Baltimore, MD</v>
          </cell>
          <cell r="C74">
            <v>0.95760000000000001</v>
          </cell>
        </row>
        <row r="75">
          <cell r="A75">
            <v>24510271700</v>
          </cell>
          <cell r="B75" t="str">
            <v>Central Park Heights, Baltimore, MD</v>
          </cell>
          <cell r="C75">
            <v>0.95450000000000002</v>
          </cell>
        </row>
        <row r="76">
          <cell r="A76">
            <v>24510280404</v>
          </cell>
          <cell r="B76" t="str">
            <v>Irvington, Baltimore, MD</v>
          </cell>
          <cell r="C76">
            <v>0.9506</v>
          </cell>
        </row>
        <row r="77">
          <cell r="A77">
            <v>24005402403</v>
          </cell>
          <cell r="B77" t="str">
            <v>Gwynn Oak, Baltimore, MD</v>
          </cell>
          <cell r="C77">
            <v>0.9466</v>
          </cell>
        </row>
        <row r="78">
          <cell r="A78">
            <v>24510180200</v>
          </cell>
          <cell r="B78" t="str">
            <v>Poppleton, Baltimore, MD</v>
          </cell>
          <cell r="C78">
            <v>0.94369999999999998</v>
          </cell>
        </row>
        <row r="79">
          <cell r="A79">
            <v>24510260402</v>
          </cell>
          <cell r="B79" t="str">
            <v>Frankford, Baltimore, MD</v>
          </cell>
          <cell r="C79">
            <v>0.94340000000000002</v>
          </cell>
        </row>
        <row r="80">
          <cell r="A80">
            <v>24510270902</v>
          </cell>
          <cell r="B80" t="str">
            <v>Perring Loch, Baltimore, MD</v>
          </cell>
          <cell r="C80">
            <v>0.94299999999999995</v>
          </cell>
        </row>
        <row r="81">
          <cell r="A81">
            <v>24510170200</v>
          </cell>
          <cell r="B81" t="str">
            <v>McCulloh Homes, Baltimore, MD</v>
          </cell>
          <cell r="C81">
            <v>0.9405</v>
          </cell>
        </row>
        <row r="82">
          <cell r="A82">
            <v>24005402505</v>
          </cell>
          <cell r="B82" t="str">
            <v>Randallstown, MD</v>
          </cell>
          <cell r="C82">
            <v>0.93789999999999996</v>
          </cell>
        </row>
        <row r="83">
          <cell r="A83">
            <v>24510130100</v>
          </cell>
          <cell r="B83" t="str">
            <v>Reservoir Hill, Baltimore, MD</v>
          </cell>
          <cell r="C83">
            <v>0.93720000000000003</v>
          </cell>
        </row>
        <row r="84">
          <cell r="A84">
            <v>24005402406</v>
          </cell>
          <cell r="B84" t="str">
            <v>Windsor Mill, Milford Mill, MD</v>
          </cell>
          <cell r="C84">
            <v>0.9355</v>
          </cell>
        </row>
        <row r="85">
          <cell r="A85">
            <v>24005402302</v>
          </cell>
          <cell r="B85" t="str">
            <v>Windsor Mill, Milford Mill, MD</v>
          </cell>
          <cell r="C85">
            <v>0.93430000000000002</v>
          </cell>
        </row>
        <row r="86">
          <cell r="A86">
            <v>24510260301</v>
          </cell>
          <cell r="B86" t="str">
            <v>Belair - Edison, Baltimore, MD</v>
          </cell>
          <cell r="C86">
            <v>0.93149999999999999</v>
          </cell>
        </row>
        <row r="87">
          <cell r="A87">
            <v>24510280500</v>
          </cell>
          <cell r="B87" t="str">
            <v>Pleasant View Gardens, Baltimore, MD</v>
          </cell>
          <cell r="C87">
            <v>0.93100000000000005</v>
          </cell>
        </row>
        <row r="88">
          <cell r="A88">
            <v>24510260203</v>
          </cell>
          <cell r="B88" t="str">
            <v>Frankford, Baltimore, MD</v>
          </cell>
          <cell r="C88">
            <v>0.93069999999999997</v>
          </cell>
        </row>
        <row r="89">
          <cell r="A89">
            <v>24510260302</v>
          </cell>
          <cell r="B89" t="str">
            <v>Belair - Edison, Baltimore, MD</v>
          </cell>
          <cell r="C89">
            <v>0.9294</v>
          </cell>
        </row>
        <row r="90">
          <cell r="A90">
            <v>24005402306</v>
          </cell>
          <cell r="B90" t="str">
            <v>Windsor Mill, Baltimore, MD</v>
          </cell>
          <cell r="C90">
            <v>0.92810000000000004</v>
          </cell>
        </row>
        <row r="91">
          <cell r="A91">
            <v>24005402303</v>
          </cell>
          <cell r="B91" t="str">
            <v>Windsor Mill, Baltimore, MD</v>
          </cell>
          <cell r="C91">
            <v>0.9264</v>
          </cell>
        </row>
        <row r="92">
          <cell r="A92">
            <v>24005402307</v>
          </cell>
          <cell r="B92" t="str">
            <v>Pikesville, MD</v>
          </cell>
          <cell r="C92">
            <v>0.9254</v>
          </cell>
        </row>
        <row r="93">
          <cell r="A93">
            <v>24510250102</v>
          </cell>
          <cell r="B93" t="str">
            <v>Yale Heights, Baltimore, MD</v>
          </cell>
          <cell r="C93">
            <v>0.92269999999999996</v>
          </cell>
        </row>
        <row r="94">
          <cell r="A94">
            <v>24005403202</v>
          </cell>
          <cell r="B94" t="str">
            <v>Gwynn Oak, Baltimore, MD</v>
          </cell>
          <cell r="C94">
            <v>0.9224</v>
          </cell>
        </row>
        <row r="95">
          <cell r="A95">
            <v>24510270803</v>
          </cell>
          <cell r="B95" t="str">
            <v>Loch Raven, Baltimore, MD</v>
          </cell>
          <cell r="C95">
            <v>0.92200000000000004</v>
          </cell>
        </row>
        <row r="96">
          <cell r="A96">
            <v>24510270903</v>
          </cell>
          <cell r="B96" t="str">
            <v>Hillen, Baltimore, MD</v>
          </cell>
          <cell r="C96">
            <v>0.9214</v>
          </cell>
        </row>
        <row r="97">
          <cell r="A97">
            <v>24510250101</v>
          </cell>
          <cell r="B97" t="str">
            <v>Beechfield, Baltimore, MD</v>
          </cell>
          <cell r="C97">
            <v>0.91890000000000005</v>
          </cell>
        </row>
        <row r="98">
          <cell r="A98">
            <v>24510280301</v>
          </cell>
          <cell r="B98" t="str">
            <v>Gwynn Oak, Baltimore, MD</v>
          </cell>
          <cell r="C98">
            <v>0.91830000000000001</v>
          </cell>
        </row>
        <row r="99">
          <cell r="A99">
            <v>24510250301</v>
          </cell>
          <cell r="B99" t="str">
            <v>Westport, Baltimore, MD</v>
          </cell>
          <cell r="C99">
            <v>0.91810000000000003</v>
          </cell>
        </row>
        <row r="100">
          <cell r="A100">
            <v>24510260202</v>
          </cell>
          <cell r="B100" t="str">
            <v>Parkside, Baltimore, MD</v>
          </cell>
          <cell r="C100">
            <v>0.91290000000000004</v>
          </cell>
        </row>
        <row r="101">
          <cell r="A101">
            <v>24005403201</v>
          </cell>
          <cell r="B101" t="str">
            <v>Gwynn Oak, Lochearn, MD</v>
          </cell>
          <cell r="C101">
            <v>0.90859999999999996</v>
          </cell>
        </row>
        <row r="102">
          <cell r="A102">
            <v>24510090400</v>
          </cell>
          <cell r="B102" t="str">
            <v>Better Waverly, Baltimore, MD</v>
          </cell>
          <cell r="C102">
            <v>0.90669999999999995</v>
          </cell>
        </row>
        <row r="103">
          <cell r="A103">
            <v>24510090100</v>
          </cell>
          <cell r="B103" t="str">
            <v>Ednor Gardens - Lakeside, Baltimore, MD</v>
          </cell>
          <cell r="C103">
            <v>0.90449999999999997</v>
          </cell>
        </row>
        <row r="104">
          <cell r="A104">
            <v>24005491401</v>
          </cell>
          <cell r="B104" t="str">
            <v>Parkville, MD</v>
          </cell>
          <cell r="C104">
            <v>0.9</v>
          </cell>
        </row>
        <row r="105">
          <cell r="A105">
            <v>24510090500</v>
          </cell>
          <cell r="B105" t="str">
            <v>Better Waverly, Baltimore, MD</v>
          </cell>
          <cell r="C105">
            <v>0.89359999999999995</v>
          </cell>
        </row>
        <row r="106">
          <cell r="A106">
            <v>24510270805</v>
          </cell>
          <cell r="B106" t="str">
            <v>Mid-Govans, Baltimore, MD</v>
          </cell>
          <cell r="C106">
            <v>0.89239999999999997</v>
          </cell>
        </row>
        <row r="107">
          <cell r="A107">
            <v>24510130200</v>
          </cell>
          <cell r="B107" t="str">
            <v>Reservoir Hill, Baltimore, MD</v>
          </cell>
          <cell r="C107">
            <v>0.89190000000000003</v>
          </cell>
        </row>
        <row r="108">
          <cell r="A108">
            <v>24510200800</v>
          </cell>
          <cell r="B108" t="str">
            <v>Irvington, Baltimore, MD</v>
          </cell>
          <cell r="C108">
            <v>0.88739999999999997</v>
          </cell>
        </row>
        <row r="109">
          <cell r="A109">
            <v>24510030100</v>
          </cell>
          <cell r="B109" t="str">
            <v>Perkins Homes, Baltimore, MD</v>
          </cell>
          <cell r="C109">
            <v>0.8861</v>
          </cell>
        </row>
        <row r="110">
          <cell r="A110">
            <v>24510120400</v>
          </cell>
          <cell r="B110" t="str">
            <v>Barclay, Baltimore, MD</v>
          </cell>
          <cell r="C110">
            <v>0.88500000000000001</v>
          </cell>
        </row>
        <row r="111">
          <cell r="A111">
            <v>24005402506</v>
          </cell>
          <cell r="B111" t="str">
            <v>Randallstown, MD</v>
          </cell>
          <cell r="C111">
            <v>0.88429999999999997</v>
          </cell>
        </row>
        <row r="112">
          <cell r="A112">
            <v>24005402405</v>
          </cell>
          <cell r="B112" t="str">
            <v>Gwynn Oak, Baltimore, MD</v>
          </cell>
          <cell r="C112">
            <v>0.88349999999999995</v>
          </cell>
        </row>
        <row r="113">
          <cell r="A113">
            <v>24510260201</v>
          </cell>
          <cell r="B113" t="str">
            <v>Frankford, Baltimore, MD</v>
          </cell>
          <cell r="C113">
            <v>0.88290000000000002</v>
          </cell>
        </row>
        <row r="114">
          <cell r="A114">
            <v>24005402504</v>
          </cell>
          <cell r="B114" t="str">
            <v>Randallstown, MD</v>
          </cell>
          <cell r="C114">
            <v>0.88249999999999995</v>
          </cell>
        </row>
        <row r="115">
          <cell r="A115">
            <v>24510270801</v>
          </cell>
          <cell r="B115" t="str">
            <v>Idlewood, Baltimore, MD</v>
          </cell>
          <cell r="C115">
            <v>0.88080000000000003</v>
          </cell>
        </row>
        <row r="116">
          <cell r="A116">
            <v>24005402503</v>
          </cell>
          <cell r="B116" t="str">
            <v>Randallstown, MD</v>
          </cell>
          <cell r="C116">
            <v>0.878</v>
          </cell>
        </row>
        <row r="117">
          <cell r="A117">
            <v>24005402604</v>
          </cell>
          <cell r="B117" t="str">
            <v>Randallstown, MD</v>
          </cell>
          <cell r="C117">
            <v>0.87749999999999995</v>
          </cell>
        </row>
        <row r="118">
          <cell r="A118">
            <v>24005401507</v>
          </cell>
          <cell r="B118" t="str">
            <v>Windsor Mill, Baltimore, MD</v>
          </cell>
          <cell r="C118">
            <v>0.87739999999999996</v>
          </cell>
        </row>
        <row r="119">
          <cell r="A119">
            <v>24005401506</v>
          </cell>
          <cell r="B119" t="str">
            <v>Windsor Mill, Baltimore, MD</v>
          </cell>
          <cell r="C119">
            <v>0.87419999999999998</v>
          </cell>
        </row>
        <row r="120">
          <cell r="A120">
            <v>24510260102</v>
          </cell>
          <cell r="B120" t="str">
            <v>Frankford, Baltimore, MD</v>
          </cell>
          <cell r="C120">
            <v>0.86299999999999999</v>
          </cell>
        </row>
        <row r="121">
          <cell r="A121">
            <v>24510280401</v>
          </cell>
          <cell r="B121" t="str">
            <v>Baltimore, MD</v>
          </cell>
          <cell r="C121">
            <v>0.86229999999999996</v>
          </cell>
        </row>
        <row r="122">
          <cell r="A122">
            <v>24005401302</v>
          </cell>
          <cell r="B122" t="str">
            <v>Gwynn Oak, Baltimore, MD</v>
          </cell>
          <cell r="C122">
            <v>0.86229999999999996</v>
          </cell>
        </row>
        <row r="123">
          <cell r="A123">
            <v>24510090200</v>
          </cell>
          <cell r="B123" t="str">
            <v>Ednor Gardens - Lakeside, Baltimore, MD</v>
          </cell>
          <cell r="C123">
            <v>0.85199999999999998</v>
          </cell>
        </row>
        <row r="124">
          <cell r="A124">
            <v>24510100300</v>
          </cell>
          <cell r="B124" t="str">
            <v>Penn - Fallsway, Baltimore, MD</v>
          </cell>
          <cell r="C124">
            <v>0.84950000000000003</v>
          </cell>
        </row>
        <row r="125">
          <cell r="A125">
            <v>24005402602</v>
          </cell>
          <cell r="B125" t="str">
            <v>Randallstown, MD</v>
          </cell>
          <cell r="C125">
            <v>0.84789999999999999</v>
          </cell>
        </row>
        <row r="126">
          <cell r="A126">
            <v>24005401102</v>
          </cell>
          <cell r="B126" t="str">
            <v>Gwynn Oak, Woodlawn, MD</v>
          </cell>
          <cell r="C126">
            <v>0.84719999999999995</v>
          </cell>
        </row>
        <row r="127">
          <cell r="A127">
            <v>24510130805</v>
          </cell>
          <cell r="B127" t="str">
            <v>Cold Springs, Baltimore, MD</v>
          </cell>
          <cell r="C127">
            <v>0.84060000000000001</v>
          </cell>
        </row>
        <row r="128">
          <cell r="A128">
            <v>24005402305</v>
          </cell>
          <cell r="B128" t="str">
            <v>Lochearn, Pikesville, MD</v>
          </cell>
          <cell r="C128">
            <v>0.82199999999999995</v>
          </cell>
        </row>
        <row r="129">
          <cell r="A129">
            <v>24005402603</v>
          </cell>
          <cell r="B129" t="str">
            <v>Randallstown, MD</v>
          </cell>
          <cell r="C129">
            <v>0.81820000000000004</v>
          </cell>
        </row>
        <row r="130">
          <cell r="A130">
            <v>24510090300</v>
          </cell>
          <cell r="B130" t="str">
            <v>Ednor Gardens - Lakeside, Baltimore, MD</v>
          </cell>
          <cell r="C130">
            <v>0.80800000000000005</v>
          </cell>
        </row>
        <row r="131">
          <cell r="A131">
            <v>24510170100</v>
          </cell>
          <cell r="B131" t="str">
            <v>Downtown, Baltimore, MD</v>
          </cell>
          <cell r="C131">
            <v>0.80710000000000004</v>
          </cell>
        </row>
        <row r="132">
          <cell r="A132">
            <v>24005401301</v>
          </cell>
          <cell r="B132" t="str">
            <v>Woodlawn, MD</v>
          </cell>
          <cell r="C132">
            <v>0.80030000000000001</v>
          </cell>
        </row>
        <row r="133">
          <cell r="A133">
            <v>24005441000</v>
          </cell>
          <cell r="B133" t="str">
            <v>Baltimore, MD</v>
          </cell>
          <cell r="C133">
            <v>0.79630000000000001</v>
          </cell>
        </row>
        <row r="134">
          <cell r="A134">
            <v>24510271900</v>
          </cell>
          <cell r="B134" t="str">
            <v>Glen, Baltimore, MD</v>
          </cell>
          <cell r="C134">
            <v>0.79510000000000003</v>
          </cell>
        </row>
        <row r="135">
          <cell r="A135">
            <v>24005401101</v>
          </cell>
          <cell r="B135" t="str">
            <v>Woodlawn, MD</v>
          </cell>
          <cell r="C135">
            <v>0.79300000000000004</v>
          </cell>
        </row>
        <row r="136">
          <cell r="A136">
            <v>24005421300</v>
          </cell>
          <cell r="B136" t="str">
            <v>Dundalk, MD</v>
          </cell>
          <cell r="C136">
            <v>0.79200000000000004</v>
          </cell>
        </row>
        <row r="137">
          <cell r="A137">
            <v>24510060400</v>
          </cell>
          <cell r="B137" t="str">
            <v>Baltimore, MD</v>
          </cell>
          <cell r="C137">
            <v>0.78949999999999998</v>
          </cell>
        </row>
        <row r="138">
          <cell r="A138">
            <v>24510250205</v>
          </cell>
          <cell r="B138" t="str">
            <v>Lakeland, Baltimore, MD</v>
          </cell>
          <cell r="C138">
            <v>0.78200000000000003</v>
          </cell>
        </row>
        <row r="139">
          <cell r="A139">
            <v>24005401200</v>
          </cell>
          <cell r="B139" t="str">
            <v>Woodlawn, MD</v>
          </cell>
          <cell r="C139">
            <v>0.77949999999999997</v>
          </cell>
        </row>
        <row r="140">
          <cell r="A140">
            <v>24510060100</v>
          </cell>
          <cell r="B140" t="str">
            <v>Patterson Park, Baltimore, MD</v>
          </cell>
          <cell r="C140">
            <v>0.77439999999999998</v>
          </cell>
        </row>
        <row r="141">
          <cell r="A141">
            <v>24005402407</v>
          </cell>
          <cell r="B141" t="str">
            <v>Windsor Mill, Milford Mill, MD</v>
          </cell>
          <cell r="C141">
            <v>0.76949999999999996</v>
          </cell>
        </row>
        <row r="142">
          <cell r="A142">
            <v>24510080101</v>
          </cell>
          <cell r="B142" t="str">
            <v>Belair - Edison, Baltimore, MD</v>
          </cell>
          <cell r="C142">
            <v>0.76600000000000001</v>
          </cell>
        </row>
        <row r="143">
          <cell r="A143">
            <v>24005402509</v>
          </cell>
          <cell r="B143" t="str">
            <v>Owings Mills, MD</v>
          </cell>
          <cell r="C143">
            <v>0.75849999999999995</v>
          </cell>
        </row>
        <row r="144">
          <cell r="A144">
            <v>24510270102</v>
          </cell>
          <cell r="B144" t="str">
            <v>Waltherson, Baltimore, MD</v>
          </cell>
          <cell r="C144">
            <v>0.7581</v>
          </cell>
        </row>
        <row r="145">
          <cell r="A145">
            <v>24510200300</v>
          </cell>
          <cell r="B145" t="str">
            <v>Bentalou-Smallwood, Baltimore, MD</v>
          </cell>
          <cell r="C145">
            <v>0.75160000000000005</v>
          </cell>
        </row>
        <row r="146">
          <cell r="A146">
            <v>24510260604</v>
          </cell>
          <cell r="B146" t="str">
            <v>O'Donnell Heights, Baltimore, MD</v>
          </cell>
          <cell r="C146">
            <v>0.75149999999999995</v>
          </cell>
        </row>
        <row r="147">
          <cell r="A147">
            <v>24510280403</v>
          </cell>
          <cell r="B147" t="str">
            <v>Westgate, Baltimore, MD</v>
          </cell>
          <cell r="C147">
            <v>0.74909999999999999</v>
          </cell>
        </row>
        <row r="148">
          <cell r="A148">
            <v>24510120500</v>
          </cell>
          <cell r="B148" t="str">
            <v>Greenmount West, Baltimore, MD</v>
          </cell>
          <cell r="C148">
            <v>0.74129999999999996</v>
          </cell>
        </row>
        <row r="149">
          <cell r="A149">
            <v>24510270702</v>
          </cell>
          <cell r="B149" t="str">
            <v>Harford - Echodale - Perring Parkway, Baltimore, MD</v>
          </cell>
          <cell r="C149">
            <v>0.74070000000000003</v>
          </cell>
        </row>
        <row r="150">
          <cell r="A150">
            <v>24510200600</v>
          </cell>
          <cell r="B150" t="str">
            <v>Baltimore, MD</v>
          </cell>
          <cell r="C150">
            <v>0.73980000000000001</v>
          </cell>
        </row>
        <row r="151">
          <cell r="A151">
            <v>24510260404</v>
          </cell>
          <cell r="B151" t="str">
            <v>Baltimore Highlands, Baltimore, MD</v>
          </cell>
          <cell r="C151">
            <v>0.73250000000000004</v>
          </cell>
        </row>
        <row r="152">
          <cell r="A152">
            <v>24510260303</v>
          </cell>
          <cell r="B152" t="str">
            <v>Claremont - Freedom, Baltimore, MD</v>
          </cell>
          <cell r="C152">
            <v>0.73009999999999997</v>
          </cell>
        </row>
        <row r="153">
          <cell r="A153">
            <v>24510261000</v>
          </cell>
          <cell r="B153" t="str">
            <v>Patterson Park, Baltimore, MD</v>
          </cell>
          <cell r="C153">
            <v>0.72519999999999996</v>
          </cell>
        </row>
        <row r="154">
          <cell r="A154">
            <v>24510270401</v>
          </cell>
          <cell r="B154" t="str">
            <v>Glenham-Belford, Baltimore, MD</v>
          </cell>
          <cell r="C154">
            <v>0.72230000000000005</v>
          </cell>
        </row>
        <row r="155">
          <cell r="A155">
            <v>24510060200</v>
          </cell>
          <cell r="B155" t="str">
            <v>Baltimore, MD</v>
          </cell>
          <cell r="C155">
            <v>0.71909999999999996</v>
          </cell>
        </row>
        <row r="156">
          <cell r="A156">
            <v>24510190300</v>
          </cell>
          <cell r="B156" t="str">
            <v>Mount Clare, Baltimore, MD</v>
          </cell>
          <cell r="C156">
            <v>0.71419999999999995</v>
          </cell>
        </row>
        <row r="157">
          <cell r="A157">
            <v>24005403100</v>
          </cell>
          <cell r="B157" t="str">
            <v>Gwynn Oak, Pikesville, MD</v>
          </cell>
          <cell r="C157">
            <v>0.70760000000000001</v>
          </cell>
        </row>
        <row r="158">
          <cell r="A158">
            <v>24510190200</v>
          </cell>
          <cell r="B158" t="str">
            <v>Pratt Monroe, Baltimore, MD</v>
          </cell>
          <cell r="C158">
            <v>0.70730000000000004</v>
          </cell>
        </row>
        <row r="159">
          <cell r="A159">
            <v>24005450504</v>
          </cell>
          <cell r="B159" t="str">
            <v>Essex, MD</v>
          </cell>
          <cell r="C159">
            <v>0.70350000000000001</v>
          </cell>
        </row>
        <row r="160">
          <cell r="A160">
            <v>24027601203</v>
          </cell>
          <cell r="B160" t="str">
            <v>Elkridge, MD</v>
          </cell>
          <cell r="C160">
            <v>0.70250000000000001</v>
          </cell>
        </row>
        <row r="161">
          <cell r="A161">
            <v>24005451401</v>
          </cell>
          <cell r="B161" t="str">
            <v>Middle River, MD</v>
          </cell>
          <cell r="C161">
            <v>0.70209999999999995</v>
          </cell>
        </row>
        <row r="162">
          <cell r="A162">
            <v>24510180300</v>
          </cell>
          <cell r="B162" t="str">
            <v>Hollins Market, Baltimore, MD</v>
          </cell>
          <cell r="C162">
            <v>0.69930000000000003</v>
          </cell>
        </row>
        <row r="163">
          <cell r="A163">
            <v>24005450503</v>
          </cell>
          <cell r="B163" t="str">
            <v>Essex, MD</v>
          </cell>
          <cell r="C163">
            <v>0.69599999999999995</v>
          </cell>
        </row>
        <row r="164">
          <cell r="A164">
            <v>24510120600</v>
          </cell>
          <cell r="B164" t="str">
            <v>Old Goucher, Baltimore, MD</v>
          </cell>
          <cell r="C164">
            <v>0.68459999999999999</v>
          </cell>
        </row>
        <row r="165">
          <cell r="A165">
            <v>24005401505</v>
          </cell>
          <cell r="B165" t="str">
            <v>Catonsville, MD</v>
          </cell>
          <cell r="C165">
            <v>0.68010000000000004</v>
          </cell>
        </row>
        <row r="166">
          <cell r="A166">
            <v>24005491402</v>
          </cell>
          <cell r="B166" t="str">
            <v>Parkville, MD</v>
          </cell>
          <cell r="C166">
            <v>0.67559999999999998</v>
          </cell>
        </row>
        <row r="167">
          <cell r="A167">
            <v>24510120300</v>
          </cell>
          <cell r="B167" t="str">
            <v>Harwood, Baltimore, MD</v>
          </cell>
          <cell r="C167">
            <v>0.67259999999999998</v>
          </cell>
        </row>
        <row r="168">
          <cell r="A168">
            <v>24510260101</v>
          </cell>
          <cell r="B168" t="str">
            <v>Cedmont, Baltimore, MD</v>
          </cell>
          <cell r="C168">
            <v>0.67210000000000003</v>
          </cell>
        </row>
        <row r="169">
          <cell r="A169">
            <v>24510270301</v>
          </cell>
          <cell r="B169" t="str">
            <v>Lauraville, Baltimore, MD</v>
          </cell>
          <cell r="C169">
            <v>0.67190000000000005</v>
          </cell>
        </row>
        <row r="170">
          <cell r="A170">
            <v>24510272007</v>
          </cell>
          <cell r="B170" t="str">
            <v>Fallstaff, Baltimore, MD</v>
          </cell>
          <cell r="C170">
            <v>0.66269999999999996</v>
          </cell>
        </row>
        <row r="171">
          <cell r="A171">
            <v>24510060300</v>
          </cell>
          <cell r="B171" t="str">
            <v>Butchers Hill, Baltimore, MD</v>
          </cell>
          <cell r="C171">
            <v>0.65500000000000003</v>
          </cell>
        </row>
        <row r="172">
          <cell r="A172">
            <v>24005401504</v>
          </cell>
          <cell r="B172" t="str">
            <v>Catonsville, MD</v>
          </cell>
          <cell r="C172">
            <v>0.65039999999999998</v>
          </cell>
        </row>
        <row r="173">
          <cell r="A173">
            <v>24510200500</v>
          </cell>
          <cell r="B173" t="str">
            <v>Mill Hill, Baltimore, MD</v>
          </cell>
          <cell r="C173">
            <v>0.64829999999999999</v>
          </cell>
        </row>
        <row r="174">
          <cell r="A174">
            <v>24005440701</v>
          </cell>
          <cell r="B174" t="str">
            <v>Rosedale, MD</v>
          </cell>
          <cell r="C174">
            <v>0.64459999999999995</v>
          </cell>
        </row>
        <row r="175">
          <cell r="A175">
            <v>24027606606</v>
          </cell>
          <cell r="B175" t="str">
            <v>Long Reach, Columbia, MD</v>
          </cell>
          <cell r="C175">
            <v>0.63490000000000002</v>
          </cell>
        </row>
        <row r="176">
          <cell r="A176">
            <v>24510250402</v>
          </cell>
          <cell r="B176" t="str">
            <v>Brooklyn, Baltimore, MD</v>
          </cell>
          <cell r="C176">
            <v>0.62880000000000003</v>
          </cell>
        </row>
        <row r="177">
          <cell r="A177">
            <v>24510270600</v>
          </cell>
          <cell r="B177" t="str">
            <v>Harford - Echodale - Perring Parkway, Baltimore, MD</v>
          </cell>
          <cell r="C177">
            <v>0.62409999999999999</v>
          </cell>
        </row>
        <row r="178">
          <cell r="A178">
            <v>24027602600</v>
          </cell>
          <cell r="B178" t="str">
            <v>Ellicott City, MD</v>
          </cell>
          <cell r="C178">
            <v>0.61970000000000003</v>
          </cell>
        </row>
        <row r="179">
          <cell r="A179">
            <v>24510210100</v>
          </cell>
          <cell r="B179" t="str">
            <v>Pigtown, Baltimore, MD</v>
          </cell>
          <cell r="C179">
            <v>0.61599999999999999</v>
          </cell>
        </row>
        <row r="180">
          <cell r="A180">
            <v>24027606707</v>
          </cell>
          <cell r="B180" t="str">
            <v>Columbia, MD</v>
          </cell>
          <cell r="C180">
            <v>0.60880000000000001</v>
          </cell>
        </row>
        <row r="181">
          <cell r="A181">
            <v>24510210200</v>
          </cell>
          <cell r="B181" t="str">
            <v>Pigtown, Baltimore, MD</v>
          </cell>
          <cell r="C181">
            <v>0.60540000000000005</v>
          </cell>
        </row>
        <row r="182">
          <cell r="A182">
            <v>24510260800</v>
          </cell>
          <cell r="B182" t="str">
            <v>Baltimore Highlands, Baltimore, MD</v>
          </cell>
          <cell r="C182">
            <v>0.60219999999999996</v>
          </cell>
        </row>
        <row r="183">
          <cell r="A183">
            <v>24027602900</v>
          </cell>
          <cell r="B183" t="str">
            <v>Normandy, Ellicott City, MD</v>
          </cell>
          <cell r="C183">
            <v>0.59399999999999997</v>
          </cell>
        </row>
        <row r="184">
          <cell r="A184">
            <v>24005430101</v>
          </cell>
          <cell r="B184" t="str">
            <v>Lansdowne - Baltimore Highlands, Lansdowne, MD</v>
          </cell>
          <cell r="C184">
            <v>0.59370000000000001</v>
          </cell>
        </row>
        <row r="185">
          <cell r="A185">
            <v>24510270302</v>
          </cell>
          <cell r="B185" t="str">
            <v>Waltherson, Baltimore, MD</v>
          </cell>
          <cell r="C185">
            <v>0.58560000000000001</v>
          </cell>
        </row>
        <row r="186">
          <cell r="A186">
            <v>24005440900</v>
          </cell>
          <cell r="B186" t="str">
            <v>Rosedale, MD</v>
          </cell>
          <cell r="C186">
            <v>0.57550000000000001</v>
          </cell>
        </row>
        <row r="187">
          <cell r="A187">
            <v>24510020200</v>
          </cell>
          <cell r="B187" t="str">
            <v>Upper Fells Point, Baltimore, MD</v>
          </cell>
          <cell r="C187">
            <v>0.56830000000000003</v>
          </cell>
        </row>
        <row r="188">
          <cell r="A188">
            <v>24510270101</v>
          </cell>
          <cell r="B188" t="str">
            <v>Arcadia, Baltimore, MD</v>
          </cell>
          <cell r="C188">
            <v>0.5665</v>
          </cell>
        </row>
        <row r="189">
          <cell r="A189">
            <v>24510270402</v>
          </cell>
          <cell r="B189" t="str">
            <v>Glenham-Belford, Baltimore, MD</v>
          </cell>
          <cell r="C189">
            <v>0.56489999999999996</v>
          </cell>
        </row>
        <row r="190">
          <cell r="A190">
            <v>24510270502</v>
          </cell>
          <cell r="B190" t="str">
            <v>North Harford Road, Baltimore, MD</v>
          </cell>
          <cell r="C190">
            <v>0.56179999999999997</v>
          </cell>
        </row>
        <row r="191">
          <cell r="A191">
            <v>24510040200</v>
          </cell>
          <cell r="B191" t="str">
            <v>Downtown, Baltimore, MD</v>
          </cell>
          <cell r="C191">
            <v>0.55730000000000002</v>
          </cell>
        </row>
        <row r="192">
          <cell r="A192">
            <v>24005451402</v>
          </cell>
          <cell r="B192" t="str">
            <v>Middle River, MD</v>
          </cell>
          <cell r="C192">
            <v>0.55569999999999997</v>
          </cell>
        </row>
        <row r="193">
          <cell r="A193">
            <v>24005451100</v>
          </cell>
          <cell r="B193" t="str">
            <v>Essex, MD</v>
          </cell>
          <cell r="C193">
            <v>0.55259999999999998</v>
          </cell>
        </row>
        <row r="194">
          <cell r="A194">
            <v>24510270804</v>
          </cell>
          <cell r="B194" t="str">
            <v>Lake Walker, Baltimore, MD</v>
          </cell>
          <cell r="C194">
            <v>0.54890000000000005</v>
          </cell>
        </row>
        <row r="195">
          <cell r="A195">
            <v>24005403300</v>
          </cell>
          <cell r="B195" t="str">
            <v>Lochearn, Pikesville, MD</v>
          </cell>
          <cell r="C195">
            <v>0.54649999999999999</v>
          </cell>
        </row>
        <row r="196">
          <cell r="A196">
            <v>24510040100</v>
          </cell>
          <cell r="B196" t="str">
            <v>Downtown, Baltimore, MD</v>
          </cell>
          <cell r="C196">
            <v>0.53969999999999996</v>
          </cell>
        </row>
        <row r="197">
          <cell r="A197">
            <v>24005403402</v>
          </cell>
          <cell r="B197" t="str">
            <v>Pikesville, MD</v>
          </cell>
          <cell r="C197">
            <v>0.53959999999999997</v>
          </cell>
        </row>
        <row r="198">
          <cell r="A198">
            <v>24027606901</v>
          </cell>
          <cell r="B198" t="str">
            <v>Savage, Jessup, MD</v>
          </cell>
          <cell r="C198">
            <v>0.52800000000000002</v>
          </cell>
        </row>
        <row r="199">
          <cell r="A199">
            <v>24005440800</v>
          </cell>
          <cell r="B199" t="str">
            <v>Rosedale, MD</v>
          </cell>
          <cell r="C199">
            <v>0.52559999999999996</v>
          </cell>
        </row>
        <row r="200">
          <cell r="A200">
            <v>24027606706</v>
          </cell>
          <cell r="B200" t="str">
            <v>Kendall Ridge, Columbia, MD</v>
          </cell>
          <cell r="C200">
            <v>0.52080000000000004</v>
          </cell>
        </row>
        <row r="201">
          <cell r="A201">
            <v>24005430900</v>
          </cell>
          <cell r="B201" t="str">
            <v>Baltimore, MD</v>
          </cell>
          <cell r="C201">
            <v>0.51849999999999996</v>
          </cell>
        </row>
        <row r="202">
          <cell r="A202">
            <v>24003750803</v>
          </cell>
          <cell r="B202" t="str">
            <v>Glen Burnie, MD</v>
          </cell>
          <cell r="C202">
            <v>0.51380000000000003</v>
          </cell>
        </row>
        <row r="203">
          <cell r="A203">
            <v>24005491300</v>
          </cell>
          <cell r="B203" t="str">
            <v>Baltimore, MD</v>
          </cell>
          <cell r="C203">
            <v>0.51039999999999996</v>
          </cell>
        </row>
        <row r="204">
          <cell r="A204">
            <v>24510272006</v>
          </cell>
          <cell r="B204" t="str">
            <v>Glen, Baltimore, MD</v>
          </cell>
          <cell r="C204">
            <v>0.50560000000000005</v>
          </cell>
        </row>
        <row r="205">
          <cell r="A205">
            <v>24005400900</v>
          </cell>
          <cell r="B205" t="str">
            <v>Catonsville, MD</v>
          </cell>
          <cell r="C205">
            <v>0.501</v>
          </cell>
        </row>
        <row r="206">
          <cell r="A206">
            <v>24005492500</v>
          </cell>
          <cell r="B206" t="str">
            <v>Baltimore, MD</v>
          </cell>
          <cell r="C206">
            <v>0.49459999999999998</v>
          </cell>
        </row>
        <row r="207">
          <cell r="A207">
            <v>24510030200</v>
          </cell>
          <cell r="B207" t="str">
            <v>Little Italy, Baltimore, MD</v>
          </cell>
          <cell r="C207">
            <v>0.49059999999999998</v>
          </cell>
        </row>
        <row r="208">
          <cell r="A208">
            <v>24510270200</v>
          </cell>
          <cell r="B208" t="str">
            <v>Lauraville, Baltimore, MD</v>
          </cell>
          <cell r="C208">
            <v>0.48430000000000001</v>
          </cell>
        </row>
        <row r="209">
          <cell r="A209">
            <v>24510250500</v>
          </cell>
          <cell r="B209" t="str">
            <v>Curtis Bay, Baltimore, MD</v>
          </cell>
          <cell r="C209">
            <v>0.48149999999999998</v>
          </cell>
        </row>
        <row r="210">
          <cell r="A210">
            <v>24027606607</v>
          </cell>
          <cell r="B210" t="str">
            <v>Long Reach, Columbia, MD</v>
          </cell>
          <cell r="C210">
            <v>0.48060000000000003</v>
          </cell>
        </row>
        <row r="211">
          <cell r="A211">
            <v>24510260700</v>
          </cell>
          <cell r="B211" t="str">
            <v>Fifteenth Street, Baltimore, MD</v>
          </cell>
          <cell r="C211">
            <v>0.48049999999999998</v>
          </cell>
        </row>
        <row r="212">
          <cell r="A212">
            <v>24005400800</v>
          </cell>
          <cell r="B212" t="str">
            <v>Catonsville, MD</v>
          </cell>
          <cell r="C212">
            <v>0.4738</v>
          </cell>
        </row>
        <row r="213">
          <cell r="A213">
            <v>24510140100</v>
          </cell>
          <cell r="B213" t="str">
            <v>Bolton Hill, Baltimore, MD</v>
          </cell>
          <cell r="C213">
            <v>0.45579999999999998</v>
          </cell>
        </row>
        <row r="214">
          <cell r="A214">
            <v>24510271101</v>
          </cell>
          <cell r="B214" t="str">
            <v>Radnor - Winston, Baltimore, MD</v>
          </cell>
          <cell r="C214">
            <v>0.44529999999999997</v>
          </cell>
        </row>
        <row r="215">
          <cell r="A215">
            <v>24510120202</v>
          </cell>
          <cell r="B215" t="str">
            <v>Baltimore, MD</v>
          </cell>
          <cell r="C215">
            <v>0.44409999999999999</v>
          </cell>
        </row>
        <row r="216">
          <cell r="A216">
            <v>24510250401</v>
          </cell>
          <cell r="B216" t="str">
            <v>Brooklyn, Baltimore, MD</v>
          </cell>
          <cell r="C216">
            <v>0.44359999999999999</v>
          </cell>
        </row>
        <row r="217">
          <cell r="A217">
            <v>24005440300</v>
          </cell>
          <cell r="B217" t="str">
            <v>Nottingham, MD</v>
          </cell>
          <cell r="C217">
            <v>0.435</v>
          </cell>
        </row>
        <row r="218">
          <cell r="A218">
            <v>24510260605</v>
          </cell>
          <cell r="B218" t="str">
            <v>Medford - Broening, Baltimore, MD</v>
          </cell>
          <cell r="C218">
            <v>0.43419999999999997</v>
          </cell>
        </row>
        <row r="219">
          <cell r="A219">
            <v>24510110200</v>
          </cell>
          <cell r="B219" t="str">
            <v>Downtown, Baltimore, MD</v>
          </cell>
          <cell r="C219">
            <v>0.433</v>
          </cell>
        </row>
        <row r="220">
          <cell r="A220">
            <v>24003740102</v>
          </cell>
          <cell r="B220" t="str">
            <v>Hanover, MD</v>
          </cell>
          <cell r="C220">
            <v>0.43159999999999998</v>
          </cell>
        </row>
        <row r="221">
          <cell r="A221">
            <v>24510120700</v>
          </cell>
          <cell r="B221" t="str">
            <v>Remington, Baltimore, MD</v>
          </cell>
          <cell r="C221">
            <v>0.43130000000000002</v>
          </cell>
        </row>
        <row r="222">
          <cell r="A222">
            <v>24510270703</v>
          </cell>
          <cell r="B222" t="str">
            <v>North Harford Road, Baltimore, MD</v>
          </cell>
          <cell r="C222">
            <v>0.42859999999999998</v>
          </cell>
        </row>
        <row r="223">
          <cell r="A223">
            <v>24027602800</v>
          </cell>
          <cell r="B223" t="str">
            <v>Ellicott City, MD</v>
          </cell>
          <cell r="C223">
            <v>0.42849999999999999</v>
          </cell>
        </row>
        <row r="224">
          <cell r="A224">
            <v>24005430300</v>
          </cell>
          <cell r="B224" t="str">
            <v>Lansdowne - Baltimore Highlands, Halethorpe, MD</v>
          </cell>
          <cell r="C224">
            <v>0.42499999999999999</v>
          </cell>
        </row>
        <row r="225">
          <cell r="A225">
            <v>24003751102</v>
          </cell>
          <cell r="B225" t="str">
            <v>Glen Burnie, MD</v>
          </cell>
          <cell r="C225">
            <v>0.42259999999999998</v>
          </cell>
        </row>
        <row r="226">
          <cell r="A226">
            <v>24510110100</v>
          </cell>
          <cell r="B226" t="str">
            <v>Downtown, Baltimore, MD</v>
          </cell>
          <cell r="C226">
            <v>0.41639999999999999</v>
          </cell>
        </row>
        <row r="227">
          <cell r="A227">
            <v>24005400701</v>
          </cell>
          <cell r="B227" t="str">
            <v>Catonsville, MD</v>
          </cell>
          <cell r="C227">
            <v>0.4123</v>
          </cell>
        </row>
        <row r="228">
          <cell r="A228">
            <v>24027602302</v>
          </cell>
          <cell r="B228" t="str">
            <v>Columbia, MD</v>
          </cell>
          <cell r="C228">
            <v>0.41170000000000001</v>
          </cell>
        </row>
        <row r="229">
          <cell r="A229">
            <v>24027601107</v>
          </cell>
          <cell r="B229" t="str">
            <v>Waterloo, Elkridge, MD</v>
          </cell>
          <cell r="C229">
            <v>0.41120000000000001</v>
          </cell>
        </row>
        <row r="230">
          <cell r="A230">
            <v>24005450800</v>
          </cell>
          <cell r="B230" t="str">
            <v>Essex, MD</v>
          </cell>
          <cell r="C230">
            <v>0.4052</v>
          </cell>
        </row>
        <row r="231">
          <cell r="A231">
            <v>24005400702</v>
          </cell>
          <cell r="B231" t="str">
            <v>Baltimore, MD</v>
          </cell>
          <cell r="C231">
            <v>0.4017</v>
          </cell>
        </row>
        <row r="232">
          <cell r="A232">
            <v>24510230100</v>
          </cell>
          <cell r="B232" t="str">
            <v>Baltimore, MD</v>
          </cell>
          <cell r="C232">
            <v>0.39779999999999999</v>
          </cell>
        </row>
        <row r="233">
          <cell r="A233">
            <v>24027601204</v>
          </cell>
          <cell r="B233" t="str">
            <v>Elkridge, MD</v>
          </cell>
          <cell r="C233">
            <v>0.39169999999999999</v>
          </cell>
        </row>
        <row r="234">
          <cell r="A234">
            <v>24027601108</v>
          </cell>
          <cell r="B234" t="str">
            <v>Ellicott City, MD</v>
          </cell>
          <cell r="C234">
            <v>0.3911</v>
          </cell>
        </row>
        <row r="235">
          <cell r="A235">
            <v>24510260501</v>
          </cell>
          <cell r="B235" t="str">
            <v>Joseph Lee, Baltimore, MD</v>
          </cell>
          <cell r="C235">
            <v>0.3836</v>
          </cell>
        </row>
        <row r="236">
          <cell r="A236">
            <v>24005403401</v>
          </cell>
          <cell r="B236" t="str">
            <v>Pikesville, MD</v>
          </cell>
          <cell r="C236">
            <v>0.38340000000000002</v>
          </cell>
        </row>
        <row r="237">
          <cell r="A237">
            <v>24005441102</v>
          </cell>
          <cell r="B237" t="str">
            <v>Rosedale, MD</v>
          </cell>
          <cell r="C237">
            <v>0.38340000000000002</v>
          </cell>
        </row>
        <row r="238">
          <cell r="A238">
            <v>24510270501</v>
          </cell>
          <cell r="B238" t="str">
            <v>Woodring, Baltimore, MD</v>
          </cell>
          <cell r="C238">
            <v>0.37869999999999998</v>
          </cell>
        </row>
        <row r="239">
          <cell r="A239">
            <v>24003750201</v>
          </cell>
          <cell r="B239" t="str">
            <v>Brooklyn, Baltimore, MD</v>
          </cell>
          <cell r="C239">
            <v>0.36670000000000003</v>
          </cell>
        </row>
        <row r="240">
          <cell r="A240">
            <v>24005491500</v>
          </cell>
          <cell r="B240" t="str">
            <v>Parkville, MD</v>
          </cell>
          <cell r="C240">
            <v>0.36649999999999999</v>
          </cell>
        </row>
        <row r="241">
          <cell r="A241">
            <v>24005440702</v>
          </cell>
          <cell r="B241" t="str">
            <v>Rosedale, MD</v>
          </cell>
          <cell r="C241">
            <v>0.35189999999999999</v>
          </cell>
        </row>
        <row r="242">
          <cell r="A242">
            <v>24005402202</v>
          </cell>
          <cell r="B242" t="str">
            <v>Baltimore County, MD</v>
          </cell>
          <cell r="C242">
            <v>0.35</v>
          </cell>
        </row>
        <row r="243">
          <cell r="A243">
            <v>24005403702</v>
          </cell>
          <cell r="B243" t="str">
            <v>Pikesville, MD</v>
          </cell>
          <cell r="C243">
            <v>0.34439999999999998</v>
          </cell>
        </row>
        <row r="244">
          <cell r="A244">
            <v>24027601103</v>
          </cell>
          <cell r="B244" t="str">
            <v>West Elkridge, Elkridge, MD</v>
          </cell>
          <cell r="C244">
            <v>0.33960000000000001</v>
          </cell>
        </row>
        <row r="245">
          <cell r="A245">
            <v>24510130806</v>
          </cell>
          <cell r="B245" t="str">
            <v>Woodberry, Baltimore, MD</v>
          </cell>
          <cell r="C245">
            <v>0.33610000000000001</v>
          </cell>
        </row>
        <row r="246">
          <cell r="A246">
            <v>24510272003</v>
          </cell>
          <cell r="B246" t="str">
            <v>Baltimore, MD</v>
          </cell>
          <cell r="C246">
            <v>0.3347</v>
          </cell>
        </row>
        <row r="247">
          <cell r="A247">
            <v>24027601201</v>
          </cell>
          <cell r="B247" t="str">
            <v>Elkridge, MD</v>
          </cell>
          <cell r="C247">
            <v>0.32519999999999999</v>
          </cell>
        </row>
        <row r="248">
          <cell r="A248">
            <v>24005491600</v>
          </cell>
          <cell r="B248" t="str">
            <v>Parkville, MD</v>
          </cell>
          <cell r="C248">
            <v>0.3241</v>
          </cell>
        </row>
        <row r="249">
          <cell r="A249">
            <v>24027601105</v>
          </cell>
          <cell r="B249" t="str">
            <v>Ellicott City, MD</v>
          </cell>
          <cell r="C249">
            <v>0.3236</v>
          </cell>
        </row>
        <row r="250">
          <cell r="A250">
            <v>24510120201</v>
          </cell>
          <cell r="B250" t="str">
            <v>Baltimore, MD</v>
          </cell>
          <cell r="C250">
            <v>0.32269999999999999</v>
          </cell>
        </row>
        <row r="251">
          <cell r="A251">
            <v>24005403602</v>
          </cell>
          <cell r="B251" t="str">
            <v>Baltimore, MD</v>
          </cell>
          <cell r="C251">
            <v>0.31929999999999997</v>
          </cell>
        </row>
        <row r="252">
          <cell r="A252">
            <v>24003750101</v>
          </cell>
          <cell r="B252" t="str">
            <v>Brooklyn Park, MD</v>
          </cell>
          <cell r="C252">
            <v>0.31900000000000001</v>
          </cell>
        </row>
        <row r="253">
          <cell r="A253">
            <v>24005491100</v>
          </cell>
          <cell r="B253" t="str">
            <v>Baltimore, MD</v>
          </cell>
          <cell r="C253">
            <v>0.316</v>
          </cell>
        </row>
        <row r="254">
          <cell r="A254">
            <v>24005440600</v>
          </cell>
          <cell r="B254" t="str">
            <v>Rosedale, MD</v>
          </cell>
          <cell r="C254">
            <v>0.31540000000000001</v>
          </cell>
        </row>
        <row r="255">
          <cell r="A255">
            <v>24005403701</v>
          </cell>
          <cell r="B255" t="str">
            <v>Owings Mills, MD</v>
          </cell>
          <cell r="C255">
            <v>0.31190000000000001</v>
          </cell>
        </row>
        <row r="256">
          <cell r="A256">
            <v>24510120100</v>
          </cell>
          <cell r="B256" t="str">
            <v>Tuscany - Canterbury, Baltimore, MD</v>
          </cell>
          <cell r="C256">
            <v>0.30880000000000002</v>
          </cell>
        </row>
        <row r="257">
          <cell r="A257">
            <v>24510260401</v>
          </cell>
          <cell r="B257" t="str">
            <v>Armistead Gardens, Baltimore, MD</v>
          </cell>
          <cell r="C257">
            <v>0.30769999999999997</v>
          </cell>
        </row>
        <row r="258">
          <cell r="A258">
            <v>24510010200</v>
          </cell>
          <cell r="B258" t="str">
            <v>Patterson Park, Baltimore, MD</v>
          </cell>
          <cell r="C258">
            <v>0.30709999999999998</v>
          </cell>
        </row>
        <row r="259">
          <cell r="A259">
            <v>24005451500</v>
          </cell>
          <cell r="B259" t="str">
            <v>Middle River, MD</v>
          </cell>
          <cell r="C259">
            <v>0.30559999999999998</v>
          </cell>
        </row>
        <row r="260">
          <cell r="A260">
            <v>24005411307</v>
          </cell>
          <cell r="B260" t="str">
            <v>Nottingham, MD</v>
          </cell>
          <cell r="C260">
            <v>0.30280000000000001</v>
          </cell>
        </row>
        <row r="261">
          <cell r="A261">
            <v>24005440400</v>
          </cell>
          <cell r="B261" t="str">
            <v>Baltimore, MD</v>
          </cell>
          <cell r="C261">
            <v>0.30199999999999999</v>
          </cell>
        </row>
        <row r="262">
          <cell r="A262">
            <v>24003750102</v>
          </cell>
          <cell r="B262" t="str">
            <v>Baltimore, MD</v>
          </cell>
          <cell r="C262">
            <v>0.29959999999999998</v>
          </cell>
        </row>
        <row r="263">
          <cell r="A263">
            <v>24510250103</v>
          </cell>
          <cell r="B263" t="str">
            <v>Violetville, Baltimore, MD</v>
          </cell>
          <cell r="C263">
            <v>0.29630000000000001</v>
          </cell>
        </row>
        <row r="264">
          <cell r="A264">
            <v>24005411408</v>
          </cell>
          <cell r="B264" t="str">
            <v>Nottingham, MD</v>
          </cell>
          <cell r="C264">
            <v>0.29480000000000001</v>
          </cell>
        </row>
        <row r="265">
          <cell r="A265">
            <v>24005452300</v>
          </cell>
          <cell r="B265" t="str">
            <v>Baltimore, MD</v>
          </cell>
          <cell r="C265">
            <v>0.29220000000000002</v>
          </cell>
        </row>
        <row r="266">
          <cell r="A266">
            <v>24027601104</v>
          </cell>
          <cell r="B266" t="str">
            <v>Ellicott City, MD</v>
          </cell>
          <cell r="C266">
            <v>0.28939999999999999</v>
          </cell>
        </row>
        <row r="267">
          <cell r="A267">
            <v>24027602700</v>
          </cell>
          <cell r="B267" t="str">
            <v>Taylor Village, Ellicott City, MD</v>
          </cell>
          <cell r="C267">
            <v>0.28820000000000001</v>
          </cell>
        </row>
        <row r="268">
          <cell r="A268">
            <v>24005492001</v>
          </cell>
          <cell r="B268" t="str">
            <v>Parkville, MD</v>
          </cell>
          <cell r="C268">
            <v>0.28760000000000002</v>
          </cell>
        </row>
        <row r="269">
          <cell r="A269">
            <v>24005451300</v>
          </cell>
          <cell r="B269" t="str">
            <v>Middle River, MD</v>
          </cell>
          <cell r="C269">
            <v>0.28439999999999999</v>
          </cell>
        </row>
        <row r="270">
          <cell r="A270">
            <v>24510250303</v>
          </cell>
          <cell r="B270" t="str">
            <v>Morrell Park, Baltimore, MD</v>
          </cell>
          <cell r="C270">
            <v>0.27879999999999999</v>
          </cell>
        </row>
        <row r="271">
          <cell r="A271">
            <v>24003750804</v>
          </cell>
          <cell r="B271" t="str">
            <v>Glen Burnie, MD</v>
          </cell>
          <cell r="C271">
            <v>0.27760000000000001</v>
          </cell>
        </row>
        <row r="272">
          <cell r="A272">
            <v>24510020100</v>
          </cell>
          <cell r="B272" t="str">
            <v>Upper Fells Point, Baltimore, MD</v>
          </cell>
          <cell r="C272">
            <v>0.27760000000000001</v>
          </cell>
        </row>
        <row r="273">
          <cell r="A273">
            <v>24005411306</v>
          </cell>
          <cell r="B273" t="str">
            <v>Nottingham, MD</v>
          </cell>
          <cell r="C273">
            <v>0.27739999999999998</v>
          </cell>
        </row>
        <row r="274">
          <cell r="A274">
            <v>24027602100</v>
          </cell>
          <cell r="B274" t="str">
            <v>Ellicott City, MD</v>
          </cell>
          <cell r="C274">
            <v>0.2752</v>
          </cell>
        </row>
        <row r="275">
          <cell r="A275">
            <v>24005400600</v>
          </cell>
          <cell r="B275" t="str">
            <v>Catonsville, MD</v>
          </cell>
          <cell r="C275">
            <v>0.26850000000000002</v>
          </cell>
        </row>
        <row r="276">
          <cell r="A276">
            <v>24510130803</v>
          </cell>
          <cell r="B276" t="str">
            <v>Medfield, Baltimore, MD</v>
          </cell>
          <cell r="C276">
            <v>0.26529999999999998</v>
          </cell>
        </row>
        <row r="277">
          <cell r="A277">
            <v>24005400200</v>
          </cell>
          <cell r="B277" t="str">
            <v>Catonsville, MD</v>
          </cell>
          <cell r="C277">
            <v>0.26419999999999999</v>
          </cell>
        </row>
        <row r="278">
          <cell r="A278">
            <v>24510220100</v>
          </cell>
          <cell r="B278" t="str">
            <v>Baltimore, MD</v>
          </cell>
          <cell r="C278">
            <v>0.2606</v>
          </cell>
        </row>
        <row r="279">
          <cell r="A279">
            <v>24005421000</v>
          </cell>
          <cell r="B279" t="str">
            <v>Dundalk, MD</v>
          </cell>
          <cell r="C279">
            <v>0.25929999999999997</v>
          </cell>
        </row>
        <row r="280">
          <cell r="A280">
            <v>24005441101</v>
          </cell>
          <cell r="B280" t="str">
            <v>Rosedale, MD</v>
          </cell>
          <cell r="C280">
            <v>0.2581</v>
          </cell>
        </row>
        <row r="281">
          <cell r="A281">
            <v>24005411407</v>
          </cell>
          <cell r="B281" t="str">
            <v>Parkville, MD</v>
          </cell>
          <cell r="C281">
            <v>0.25750000000000001</v>
          </cell>
        </row>
        <row r="282">
          <cell r="A282">
            <v>24005421101</v>
          </cell>
          <cell r="B282" t="str">
            <v>Baltimore, MD</v>
          </cell>
          <cell r="C282">
            <v>0.254</v>
          </cell>
        </row>
        <row r="283">
          <cell r="A283">
            <v>24005420401</v>
          </cell>
          <cell r="B283" t="str">
            <v>Dundalk, MD</v>
          </cell>
          <cell r="C283">
            <v>0.25269999999999998</v>
          </cell>
        </row>
        <row r="284">
          <cell r="A284">
            <v>24005440200</v>
          </cell>
          <cell r="B284" t="str">
            <v>Nottingham, MD</v>
          </cell>
          <cell r="C284">
            <v>0.25219999999999998</v>
          </cell>
        </row>
        <row r="285">
          <cell r="A285">
            <v>24005492002</v>
          </cell>
          <cell r="B285" t="str">
            <v>Parkville, MD</v>
          </cell>
          <cell r="C285">
            <v>0.25019999999999998</v>
          </cell>
        </row>
        <row r="286">
          <cell r="A286">
            <v>24005451801</v>
          </cell>
          <cell r="B286" t="str">
            <v>Middle River, MD</v>
          </cell>
          <cell r="C286">
            <v>0.2482</v>
          </cell>
        </row>
        <row r="287">
          <cell r="A287">
            <v>24005430200</v>
          </cell>
          <cell r="B287" t="str">
            <v>Lansdowne - Baltimore Highlands, Lansdowne, MD</v>
          </cell>
          <cell r="C287">
            <v>0.24790000000000001</v>
          </cell>
        </row>
        <row r="288">
          <cell r="A288">
            <v>24005490605</v>
          </cell>
          <cell r="B288" t="str">
            <v>Towson, MD</v>
          </cell>
          <cell r="C288">
            <v>0.246</v>
          </cell>
        </row>
        <row r="289">
          <cell r="A289">
            <v>24003750203</v>
          </cell>
          <cell r="B289" t="str">
            <v>Baltimore, MD</v>
          </cell>
          <cell r="C289">
            <v>0.24129999999999999</v>
          </cell>
        </row>
        <row r="290">
          <cell r="A290">
            <v>24510271400</v>
          </cell>
          <cell r="B290" t="str">
            <v>Evergreen, Baltimore, MD</v>
          </cell>
          <cell r="C290">
            <v>0.2402</v>
          </cell>
        </row>
        <row r="291">
          <cell r="A291">
            <v>24005411302</v>
          </cell>
          <cell r="B291" t="str">
            <v>White Marsh, MD</v>
          </cell>
          <cell r="C291">
            <v>0.2387</v>
          </cell>
        </row>
        <row r="292">
          <cell r="A292">
            <v>24510272004</v>
          </cell>
          <cell r="B292" t="str">
            <v>Cheswolde, Baltimore, MD</v>
          </cell>
          <cell r="C292">
            <v>0.23680000000000001</v>
          </cell>
        </row>
        <row r="293">
          <cell r="A293">
            <v>24510250206</v>
          </cell>
          <cell r="B293" t="str">
            <v>Morrell Park, Baltimore, MD</v>
          </cell>
          <cell r="C293">
            <v>0.23669999999999999</v>
          </cell>
        </row>
        <row r="294">
          <cell r="A294">
            <v>24005450501</v>
          </cell>
          <cell r="B294" t="str">
            <v>Essex, MD</v>
          </cell>
          <cell r="C294">
            <v>0.23069999999999999</v>
          </cell>
        </row>
        <row r="295">
          <cell r="A295">
            <v>24510272005</v>
          </cell>
          <cell r="B295" t="str">
            <v>Cross Country, Baltimore, MD</v>
          </cell>
          <cell r="C295">
            <v>0.22919999999999999</v>
          </cell>
        </row>
        <row r="296">
          <cell r="A296">
            <v>24005420701</v>
          </cell>
          <cell r="B296" t="str">
            <v>Dundalk, MD</v>
          </cell>
          <cell r="C296">
            <v>0.2281</v>
          </cell>
        </row>
        <row r="297">
          <cell r="A297">
            <v>24510250600</v>
          </cell>
          <cell r="B297" t="str">
            <v>Brooklyn, Baltimore, MD</v>
          </cell>
          <cell r="C297">
            <v>0.2273</v>
          </cell>
        </row>
        <row r="298">
          <cell r="A298">
            <v>24005401000</v>
          </cell>
          <cell r="B298" t="str">
            <v>Catonsville, MD</v>
          </cell>
          <cell r="C298">
            <v>0.22670000000000001</v>
          </cell>
        </row>
        <row r="299">
          <cell r="A299">
            <v>24005411309</v>
          </cell>
          <cell r="B299" t="str">
            <v>Perry Hall, MD</v>
          </cell>
          <cell r="C299">
            <v>0.22589999999999999</v>
          </cell>
        </row>
        <row r="300">
          <cell r="A300">
            <v>24005400100</v>
          </cell>
          <cell r="B300" t="str">
            <v>Catonsville, MD</v>
          </cell>
          <cell r="C300">
            <v>0.22450000000000001</v>
          </cell>
        </row>
        <row r="301">
          <cell r="A301">
            <v>24005451803</v>
          </cell>
          <cell r="B301" t="str">
            <v>Middle River, MD</v>
          </cell>
          <cell r="C301">
            <v>0.2238</v>
          </cell>
        </row>
        <row r="302">
          <cell r="A302">
            <v>24510271300</v>
          </cell>
          <cell r="B302" t="str">
            <v>Roland Park, Baltimore, MD</v>
          </cell>
          <cell r="C302">
            <v>0.22209999999999999</v>
          </cell>
        </row>
        <row r="303">
          <cell r="A303">
            <v>24005492300</v>
          </cell>
          <cell r="B303" t="str">
            <v>Essex, MD</v>
          </cell>
          <cell r="C303">
            <v>0.2185</v>
          </cell>
        </row>
        <row r="304">
          <cell r="A304">
            <v>24510010500</v>
          </cell>
          <cell r="B304" t="str">
            <v>Upper Fells Point, Baltimore, MD</v>
          </cell>
          <cell r="C304">
            <v>0.2152</v>
          </cell>
        </row>
        <row r="305">
          <cell r="A305">
            <v>24005420900</v>
          </cell>
          <cell r="B305" t="str">
            <v>Dundalk, MD</v>
          </cell>
          <cell r="C305">
            <v>0.21310000000000001</v>
          </cell>
        </row>
        <row r="306">
          <cell r="A306">
            <v>24005491202</v>
          </cell>
          <cell r="B306" t="str">
            <v>Towson, MD</v>
          </cell>
          <cell r="C306">
            <v>0.2102</v>
          </cell>
        </row>
        <row r="307">
          <cell r="A307">
            <v>24003751000</v>
          </cell>
          <cell r="B307" t="str">
            <v>Glen Burnie, MD</v>
          </cell>
          <cell r="C307">
            <v>0.20960000000000001</v>
          </cell>
        </row>
        <row r="308">
          <cell r="A308">
            <v>24005492102</v>
          </cell>
          <cell r="B308" t="str">
            <v>Parkville, MD</v>
          </cell>
          <cell r="C308">
            <v>0.20930000000000001</v>
          </cell>
        </row>
        <row r="309">
          <cell r="A309">
            <v>24005492101</v>
          </cell>
          <cell r="B309" t="str">
            <v>Parkville, MD</v>
          </cell>
          <cell r="C309">
            <v>0.20899999999999999</v>
          </cell>
        </row>
        <row r="310">
          <cell r="A310">
            <v>24005420500</v>
          </cell>
          <cell r="B310" t="str">
            <v>Baltimore, MD</v>
          </cell>
          <cell r="C310">
            <v>0.19919999999999999</v>
          </cell>
        </row>
        <row r="311">
          <cell r="A311">
            <v>24005420301</v>
          </cell>
          <cell r="B311" t="str">
            <v>Dundalk, MD</v>
          </cell>
          <cell r="C311">
            <v>0.19869999999999999</v>
          </cell>
        </row>
        <row r="312">
          <cell r="A312">
            <v>24510260900</v>
          </cell>
          <cell r="B312" t="str">
            <v>Baltimore, MD</v>
          </cell>
          <cell r="C312">
            <v>0.1976</v>
          </cell>
        </row>
        <row r="313">
          <cell r="A313">
            <v>24510271501</v>
          </cell>
          <cell r="B313" t="str">
            <v>Mount Washington, Baltimore, MD</v>
          </cell>
          <cell r="C313">
            <v>0.19719999999999999</v>
          </cell>
        </row>
        <row r="314">
          <cell r="A314">
            <v>24005411303</v>
          </cell>
          <cell r="B314" t="str">
            <v>Nottingham, MD</v>
          </cell>
          <cell r="C314">
            <v>0.19370000000000001</v>
          </cell>
        </row>
        <row r="315">
          <cell r="A315">
            <v>24510020300</v>
          </cell>
          <cell r="B315" t="str">
            <v>Fells Point, Baltimore, MD</v>
          </cell>
          <cell r="C315">
            <v>0.19320000000000001</v>
          </cell>
        </row>
        <row r="316">
          <cell r="A316">
            <v>24005420600</v>
          </cell>
          <cell r="B316" t="str">
            <v>Baltimore, MD</v>
          </cell>
          <cell r="C316">
            <v>0.18890000000000001</v>
          </cell>
        </row>
        <row r="317">
          <cell r="A317">
            <v>24003750900</v>
          </cell>
          <cell r="B317" t="str">
            <v>Glen Burnie, MD</v>
          </cell>
          <cell r="C317">
            <v>0.18820000000000001</v>
          </cell>
        </row>
        <row r="318">
          <cell r="A318">
            <v>24510271200</v>
          </cell>
          <cell r="B318" t="str">
            <v>Homeland, Baltimore, MD</v>
          </cell>
          <cell r="C318">
            <v>0.1865</v>
          </cell>
        </row>
        <row r="319">
          <cell r="A319">
            <v>24003750300</v>
          </cell>
          <cell r="B319" t="str">
            <v>Linthicum Heights, MD</v>
          </cell>
          <cell r="C319">
            <v>0.1857</v>
          </cell>
        </row>
        <row r="320">
          <cell r="A320">
            <v>24510271102</v>
          </cell>
          <cell r="B320" t="str">
            <v>Mid-Charles, Baltimore, MD</v>
          </cell>
          <cell r="C320">
            <v>0.18340000000000001</v>
          </cell>
        </row>
        <row r="321">
          <cell r="A321">
            <v>24003750202</v>
          </cell>
          <cell r="B321" t="str">
            <v>Brooklyn Park, MD</v>
          </cell>
          <cell r="C321">
            <v>0.18240000000000001</v>
          </cell>
        </row>
        <row r="322">
          <cell r="A322">
            <v>24510130700</v>
          </cell>
          <cell r="B322" t="str">
            <v>Hampden, Baltimore, MD</v>
          </cell>
          <cell r="C322">
            <v>0.182</v>
          </cell>
        </row>
        <row r="323">
          <cell r="A323">
            <v>24005403500</v>
          </cell>
          <cell r="B323" t="str">
            <v>Pikesville, MD</v>
          </cell>
          <cell r="C323">
            <v>0.18029999999999999</v>
          </cell>
        </row>
        <row r="324">
          <cell r="A324">
            <v>24005430400</v>
          </cell>
          <cell r="B324" t="str">
            <v>Halethorpe, MD</v>
          </cell>
          <cell r="C324">
            <v>0.17649999999999999</v>
          </cell>
        </row>
        <row r="325">
          <cell r="A325">
            <v>24005411308</v>
          </cell>
          <cell r="B325" t="str">
            <v>Nottingham, MD</v>
          </cell>
          <cell r="C325">
            <v>0.17369999999999999</v>
          </cell>
        </row>
        <row r="326">
          <cell r="A326">
            <v>24510271503</v>
          </cell>
          <cell r="B326" t="str">
            <v>Cross Keys, Baltimore, MD</v>
          </cell>
          <cell r="C326">
            <v>0.1671</v>
          </cell>
        </row>
        <row r="327">
          <cell r="A327">
            <v>24003980000</v>
          </cell>
          <cell r="B327" t="str">
            <v>Linthicum Heights, MD</v>
          </cell>
          <cell r="C327">
            <v>0.16669999999999999</v>
          </cell>
        </row>
        <row r="328">
          <cell r="A328">
            <v>24510261100</v>
          </cell>
          <cell r="B328" t="str">
            <v>Canton, Baltimore, MD</v>
          </cell>
          <cell r="C328">
            <v>0.16350000000000001</v>
          </cell>
        </row>
        <row r="329">
          <cell r="A329">
            <v>24003751103</v>
          </cell>
          <cell r="B329" t="str">
            <v>Glen Burnie, MD</v>
          </cell>
          <cell r="C329">
            <v>0.16250000000000001</v>
          </cell>
        </row>
        <row r="330">
          <cell r="A330">
            <v>24510010400</v>
          </cell>
          <cell r="B330" t="str">
            <v>Canton, Baltimore, MD</v>
          </cell>
          <cell r="C330">
            <v>0.16239999999999999</v>
          </cell>
        </row>
        <row r="331">
          <cell r="A331">
            <v>24005451701</v>
          </cell>
          <cell r="B331" t="str">
            <v>Middle River, MD</v>
          </cell>
          <cell r="C331">
            <v>0.16200000000000001</v>
          </cell>
        </row>
        <row r="332">
          <cell r="A332">
            <v>24005420302</v>
          </cell>
          <cell r="B332" t="str">
            <v>Dundalk, MD</v>
          </cell>
          <cell r="C332">
            <v>0.16189999999999999</v>
          </cell>
        </row>
        <row r="333">
          <cell r="A333">
            <v>24003730100</v>
          </cell>
          <cell r="B333" t="str">
            <v>Chestnut Hill Cove, Riviera Beach, MD</v>
          </cell>
          <cell r="C333">
            <v>0.15859999999999999</v>
          </cell>
        </row>
        <row r="334">
          <cell r="A334">
            <v>24005490602</v>
          </cell>
          <cell r="B334" t="str">
            <v>Baltimore, MD</v>
          </cell>
          <cell r="C334">
            <v>0.15759999999999999</v>
          </cell>
        </row>
        <row r="335">
          <cell r="A335">
            <v>24005421102</v>
          </cell>
          <cell r="B335" t="str">
            <v>Dundalk, MD</v>
          </cell>
          <cell r="C335">
            <v>0.15720000000000001</v>
          </cell>
        </row>
        <row r="336">
          <cell r="A336">
            <v>24510130804</v>
          </cell>
          <cell r="B336" t="str">
            <v>Hampden, Baltimore, MD</v>
          </cell>
          <cell r="C336">
            <v>0.1555</v>
          </cell>
        </row>
        <row r="337">
          <cell r="A337">
            <v>24005420800</v>
          </cell>
          <cell r="B337" t="str">
            <v>Dundalk, MD</v>
          </cell>
          <cell r="C337">
            <v>0.15459999999999999</v>
          </cell>
        </row>
        <row r="338">
          <cell r="A338">
            <v>24005430104</v>
          </cell>
          <cell r="B338" t="str">
            <v>Lansdowne - Baltimore Highlands, Halethorpe, MD</v>
          </cell>
          <cell r="C338">
            <v>0.153</v>
          </cell>
        </row>
        <row r="339">
          <cell r="A339">
            <v>24005450100</v>
          </cell>
          <cell r="B339" t="str">
            <v>Rosedale, MD</v>
          </cell>
          <cell r="C339">
            <v>0.1497</v>
          </cell>
        </row>
        <row r="340">
          <cell r="A340">
            <v>24510010300</v>
          </cell>
          <cell r="B340" t="str">
            <v>Canton, Baltimore, MD</v>
          </cell>
          <cell r="C340">
            <v>0.14860000000000001</v>
          </cell>
        </row>
        <row r="341">
          <cell r="A341">
            <v>24005490800</v>
          </cell>
          <cell r="B341" t="str">
            <v>Towson, MD</v>
          </cell>
          <cell r="C341">
            <v>0.14829999999999999</v>
          </cell>
        </row>
        <row r="342">
          <cell r="A342">
            <v>24005400400</v>
          </cell>
          <cell r="B342" t="str">
            <v>Catonsville, MD</v>
          </cell>
          <cell r="C342">
            <v>0.14829999999999999</v>
          </cell>
        </row>
        <row r="343">
          <cell r="A343">
            <v>24005491900</v>
          </cell>
          <cell r="B343" t="str">
            <v>Parkville, MD</v>
          </cell>
          <cell r="C343">
            <v>0.14580000000000001</v>
          </cell>
        </row>
        <row r="344">
          <cell r="A344">
            <v>24005403601</v>
          </cell>
          <cell r="B344" t="str">
            <v>Baltimore, MD</v>
          </cell>
          <cell r="C344">
            <v>0.1457</v>
          </cell>
        </row>
        <row r="345">
          <cell r="A345">
            <v>24005430800</v>
          </cell>
          <cell r="B345" t="str">
            <v>Halethorpe, MD</v>
          </cell>
          <cell r="C345">
            <v>0.14330000000000001</v>
          </cell>
        </row>
        <row r="346">
          <cell r="A346">
            <v>24003750801</v>
          </cell>
          <cell r="B346" t="str">
            <v>Glen Burnie, MD</v>
          </cell>
          <cell r="C346">
            <v>0.14330000000000001</v>
          </cell>
        </row>
        <row r="347">
          <cell r="A347">
            <v>24510230300</v>
          </cell>
          <cell r="B347" t="str">
            <v>South Baltimore, Baltimore, MD</v>
          </cell>
          <cell r="C347">
            <v>0.1426</v>
          </cell>
        </row>
        <row r="348">
          <cell r="A348">
            <v>24005401503</v>
          </cell>
          <cell r="B348" t="str">
            <v>Catonsville, MD</v>
          </cell>
          <cell r="C348">
            <v>0.1401</v>
          </cell>
        </row>
        <row r="349">
          <cell r="A349">
            <v>24005421200</v>
          </cell>
          <cell r="B349" t="str">
            <v>Dundalk, MD</v>
          </cell>
          <cell r="C349">
            <v>0.13270000000000001</v>
          </cell>
        </row>
        <row r="350">
          <cell r="A350">
            <v>24510240200</v>
          </cell>
          <cell r="B350" t="str">
            <v>Riverside, Baltimore, MD</v>
          </cell>
          <cell r="C350">
            <v>0.1295</v>
          </cell>
        </row>
        <row r="351">
          <cell r="A351">
            <v>24005430700</v>
          </cell>
          <cell r="B351" t="str">
            <v>Halethorpe, MD</v>
          </cell>
          <cell r="C351">
            <v>0.12939999999999999</v>
          </cell>
        </row>
        <row r="352">
          <cell r="A352">
            <v>24005452400</v>
          </cell>
          <cell r="B352" t="str">
            <v>Dundalk, MD</v>
          </cell>
          <cell r="C352">
            <v>0.12909999999999999</v>
          </cell>
        </row>
        <row r="353">
          <cell r="A353">
            <v>24005490603</v>
          </cell>
          <cell r="B353" t="str">
            <v>Baltimore, MD</v>
          </cell>
          <cell r="C353">
            <v>0.1278</v>
          </cell>
        </row>
        <row r="354">
          <cell r="A354">
            <v>24005451200</v>
          </cell>
          <cell r="B354" t="str">
            <v>Middle River, MD</v>
          </cell>
          <cell r="C354">
            <v>0.12720000000000001</v>
          </cell>
        </row>
        <row r="355">
          <cell r="A355">
            <v>24005450300</v>
          </cell>
          <cell r="B355" t="str">
            <v>Essex, MD</v>
          </cell>
          <cell r="C355">
            <v>0.12709999999999999</v>
          </cell>
        </row>
        <row r="356">
          <cell r="A356">
            <v>24005420702</v>
          </cell>
          <cell r="B356" t="str">
            <v>Dundalk, MD</v>
          </cell>
          <cell r="C356">
            <v>0.1255</v>
          </cell>
        </row>
        <row r="357">
          <cell r="A357">
            <v>24005440500</v>
          </cell>
          <cell r="B357" t="str">
            <v>Nottingham, MD</v>
          </cell>
          <cell r="C357">
            <v>0.12479999999999999</v>
          </cell>
        </row>
        <row r="358">
          <cell r="A358">
            <v>24005450400</v>
          </cell>
          <cell r="B358" t="str">
            <v>Essex, MD</v>
          </cell>
          <cell r="C358">
            <v>0.12330000000000001</v>
          </cell>
        </row>
        <row r="359">
          <cell r="A359">
            <v>24510130600</v>
          </cell>
          <cell r="B359" t="str">
            <v>Hampden, Baltimore, MD</v>
          </cell>
          <cell r="C359">
            <v>0.123</v>
          </cell>
        </row>
        <row r="360">
          <cell r="A360">
            <v>24005452000</v>
          </cell>
          <cell r="B360" t="str">
            <v>Sparrows Point, MD</v>
          </cell>
          <cell r="C360">
            <v>0.11890000000000001</v>
          </cell>
        </row>
        <row r="361">
          <cell r="A361">
            <v>24510230200</v>
          </cell>
          <cell r="B361" t="str">
            <v>South Baltimore, Baltimore, MD</v>
          </cell>
          <cell r="C361">
            <v>0.1183</v>
          </cell>
        </row>
        <row r="362">
          <cell r="A362">
            <v>24003750400</v>
          </cell>
          <cell r="B362" t="str">
            <v>Linthicum Heights, MD</v>
          </cell>
          <cell r="C362">
            <v>0.1137</v>
          </cell>
        </row>
        <row r="363">
          <cell r="A363">
            <v>24510010100</v>
          </cell>
          <cell r="B363" t="str">
            <v>Canton, Baltimore, MD</v>
          </cell>
          <cell r="C363">
            <v>0.11219999999999999</v>
          </cell>
        </row>
        <row r="364">
          <cell r="A364">
            <v>24005490601</v>
          </cell>
          <cell r="B364" t="str">
            <v>Baltimore, MD</v>
          </cell>
          <cell r="C364">
            <v>0.1104</v>
          </cell>
        </row>
        <row r="365">
          <cell r="A365">
            <v>24005440100</v>
          </cell>
          <cell r="B365" t="str">
            <v>Baltimore, MD</v>
          </cell>
          <cell r="C365">
            <v>0.109</v>
          </cell>
        </row>
        <row r="366">
          <cell r="A366">
            <v>24005452500</v>
          </cell>
          <cell r="B366" t="str">
            <v>Dundalk, MD</v>
          </cell>
          <cell r="C366">
            <v>0.1061</v>
          </cell>
        </row>
        <row r="367">
          <cell r="A367">
            <v>24510240300</v>
          </cell>
          <cell r="B367" t="str">
            <v>Riverside, Baltimore, MD</v>
          </cell>
          <cell r="C367">
            <v>0.1023</v>
          </cell>
        </row>
        <row r="368">
          <cell r="A368">
            <v>24003751200</v>
          </cell>
          <cell r="B368" t="str">
            <v>Linthicum Heights, MD</v>
          </cell>
          <cell r="C368">
            <v>0.1007</v>
          </cell>
        </row>
        <row r="369">
          <cell r="A369">
            <v>24005420402</v>
          </cell>
          <cell r="B369" t="str">
            <v>Dundalk, MD</v>
          </cell>
          <cell r="C369">
            <v>0.1002</v>
          </cell>
        </row>
        <row r="370">
          <cell r="A370">
            <v>24005450900</v>
          </cell>
          <cell r="B370" t="str">
            <v>Essex, MD</v>
          </cell>
          <cell r="C370">
            <v>9.8699999999999996E-2</v>
          </cell>
        </row>
        <row r="371">
          <cell r="A371">
            <v>24510240400</v>
          </cell>
          <cell r="B371" t="str">
            <v>Riverside Park, Baltimore, MD</v>
          </cell>
          <cell r="C371">
            <v>9.6799999999999997E-2</v>
          </cell>
        </row>
        <row r="372">
          <cell r="A372">
            <v>24005430600</v>
          </cell>
          <cell r="B372" t="str">
            <v>Relay, Halethorpe, MD</v>
          </cell>
          <cell r="C372">
            <v>9.5399999999999999E-2</v>
          </cell>
        </row>
        <row r="373">
          <cell r="A373">
            <v>24005450200</v>
          </cell>
          <cell r="B373" t="str">
            <v>Essex, MD</v>
          </cell>
          <cell r="C373">
            <v>8.9499999999999996E-2</v>
          </cell>
        </row>
        <row r="374">
          <cell r="A374">
            <v>24005491000</v>
          </cell>
          <cell r="B374" t="str">
            <v>Baltimore, MD</v>
          </cell>
          <cell r="C374">
            <v>8.48E-2</v>
          </cell>
        </row>
        <row r="375">
          <cell r="A375">
            <v>24005401400</v>
          </cell>
          <cell r="B375" t="str">
            <v>Catonsville, MD</v>
          </cell>
          <cell r="C375">
            <v>8.09E-2</v>
          </cell>
        </row>
        <row r="376">
          <cell r="A376">
            <v>24005420200</v>
          </cell>
          <cell r="B376" t="str">
            <v>Dundalk, MD</v>
          </cell>
          <cell r="C376">
            <v>7.9799999999999996E-2</v>
          </cell>
        </row>
        <row r="377">
          <cell r="A377">
            <v>24510240100</v>
          </cell>
          <cell r="B377" t="str">
            <v>Locust Point, Baltimore, MD</v>
          </cell>
          <cell r="C377">
            <v>7.7799999999999994E-2</v>
          </cell>
        </row>
        <row r="378">
          <cell r="A378">
            <v>24005490400</v>
          </cell>
          <cell r="B378" t="str">
            <v>Towson, MD</v>
          </cell>
          <cell r="C378">
            <v>7.7299999999999994E-2</v>
          </cell>
        </row>
        <row r="379">
          <cell r="A379">
            <v>24005403803</v>
          </cell>
          <cell r="B379" t="str">
            <v>Pikesville, MD</v>
          </cell>
          <cell r="C379">
            <v>7.5399999999999995E-2</v>
          </cell>
        </row>
        <row r="380">
          <cell r="A380">
            <v>24005490500</v>
          </cell>
          <cell r="B380" t="str">
            <v>Towson, MD</v>
          </cell>
          <cell r="C380">
            <v>7.22E-2</v>
          </cell>
        </row>
        <row r="381">
          <cell r="A381">
            <v>24005420100</v>
          </cell>
          <cell r="B381" t="str">
            <v>Dundalk, MD</v>
          </cell>
          <cell r="C381">
            <v>7.1800000000000003E-2</v>
          </cell>
        </row>
        <row r="382">
          <cell r="A382">
            <v>24005451600</v>
          </cell>
          <cell r="B382" t="str">
            <v>Middle River, MD</v>
          </cell>
          <cell r="C382">
            <v>7.1099999999999997E-2</v>
          </cell>
        </row>
        <row r="383">
          <cell r="A383">
            <v>24005400500</v>
          </cell>
          <cell r="B383" t="str">
            <v>Catonsville, MD</v>
          </cell>
          <cell r="C383">
            <v>6.8199999999999997E-2</v>
          </cell>
        </row>
        <row r="384">
          <cell r="A384">
            <v>24005452100</v>
          </cell>
          <cell r="B384" t="str">
            <v>Sparrows Point, MD</v>
          </cell>
          <cell r="C384">
            <v>6.3899999999999998E-2</v>
          </cell>
        </row>
        <row r="385">
          <cell r="A385">
            <v>24003731308</v>
          </cell>
          <cell r="B385" t="str">
            <v>Pasadena, MD</v>
          </cell>
          <cell r="C385">
            <v>5.6399999999999999E-2</v>
          </cell>
        </row>
        <row r="386">
          <cell r="A386">
            <v>24005451802</v>
          </cell>
          <cell r="B386" t="str">
            <v>Middle River, MD</v>
          </cell>
          <cell r="C386">
            <v>5.2900000000000003E-2</v>
          </cell>
        </row>
        <row r="387">
          <cell r="A387">
            <v>24005420303</v>
          </cell>
          <cell r="B387" t="str">
            <v>Dundalk, MD</v>
          </cell>
          <cell r="C387">
            <v>5.0999999999999997E-2</v>
          </cell>
        </row>
        <row r="388">
          <cell r="A388">
            <v>24005451000</v>
          </cell>
          <cell r="B388" t="str">
            <v>Essex, MD</v>
          </cell>
          <cell r="C388">
            <v>4.3299999999999998E-2</v>
          </cell>
        </row>
        <row r="389">
          <cell r="A389">
            <v>24005451702</v>
          </cell>
          <cell r="B389" t="str">
            <v>Middle River, MD</v>
          </cell>
          <cell r="C389">
            <v>3.7600000000000001E-2</v>
          </cell>
        </row>
        <row r="390">
          <cell r="A390">
            <v>24005451900</v>
          </cell>
          <cell r="B390" t="str">
            <v>Edgemere, MD</v>
          </cell>
          <cell r="C390">
            <v>3.1899999999999998E-2</v>
          </cell>
        </row>
        <row r="391">
          <cell r="A391">
            <v>24005980200</v>
          </cell>
          <cell r="B391" t="str">
            <v>Lansdowne - Baltimore Highlands, Halethorpe, MD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median_rent2016 (2)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Median_Rent_2012-16</v>
          </cell>
        </row>
        <row r="2">
          <cell r="A2">
            <v>24005411309</v>
          </cell>
          <cell r="B2" t="str">
            <v>Perry Hall, MD</v>
          </cell>
          <cell r="C2">
            <v>2358</v>
          </cell>
        </row>
        <row r="3">
          <cell r="A3">
            <v>24027606706</v>
          </cell>
          <cell r="B3" t="str">
            <v>Kendall Ridge, Columbia, MD</v>
          </cell>
          <cell r="C3">
            <v>2120</v>
          </cell>
        </row>
        <row r="4">
          <cell r="A4">
            <v>24510260900</v>
          </cell>
          <cell r="B4" t="str">
            <v>Baltimore, MD</v>
          </cell>
          <cell r="C4">
            <v>2070</v>
          </cell>
        </row>
        <row r="5">
          <cell r="A5">
            <v>24005440600</v>
          </cell>
          <cell r="B5" t="str">
            <v>Rosedale, MD</v>
          </cell>
          <cell r="C5">
            <v>2058</v>
          </cell>
        </row>
        <row r="6">
          <cell r="A6">
            <v>24510240200</v>
          </cell>
          <cell r="B6" t="str">
            <v>Riverside, Baltimore, MD</v>
          </cell>
          <cell r="C6">
            <v>2054</v>
          </cell>
        </row>
        <row r="7">
          <cell r="A7">
            <v>24027601108</v>
          </cell>
          <cell r="B7" t="str">
            <v>Ellicott City, MD</v>
          </cell>
          <cell r="C7">
            <v>1989</v>
          </cell>
        </row>
        <row r="8">
          <cell r="A8">
            <v>24510020300</v>
          </cell>
          <cell r="B8" t="str">
            <v>Fells Point, Baltimore, MD</v>
          </cell>
          <cell r="C8">
            <v>1984</v>
          </cell>
        </row>
        <row r="9">
          <cell r="A9">
            <v>24510240100</v>
          </cell>
          <cell r="B9" t="str">
            <v>Locust Point, Baltimore, MD</v>
          </cell>
          <cell r="C9">
            <v>1984</v>
          </cell>
        </row>
        <row r="10">
          <cell r="A10">
            <v>24003740102</v>
          </cell>
          <cell r="B10" t="str">
            <v>Hanover, MD</v>
          </cell>
          <cell r="C10">
            <v>1932</v>
          </cell>
        </row>
        <row r="11">
          <cell r="A11">
            <v>24027601203</v>
          </cell>
          <cell r="B11" t="str">
            <v>Elkridge, MD</v>
          </cell>
          <cell r="C11">
            <v>1914</v>
          </cell>
        </row>
        <row r="12">
          <cell r="A12">
            <v>24510240400</v>
          </cell>
          <cell r="B12" t="str">
            <v>Riverside Park, Baltimore, MD</v>
          </cell>
          <cell r="C12">
            <v>1902</v>
          </cell>
        </row>
        <row r="13">
          <cell r="A13">
            <v>24510010300</v>
          </cell>
          <cell r="B13" t="str">
            <v>Canton, Baltimore, MD</v>
          </cell>
          <cell r="C13">
            <v>1897</v>
          </cell>
        </row>
        <row r="14">
          <cell r="A14">
            <v>24510030200</v>
          </cell>
          <cell r="B14" t="str">
            <v>Little Italy, Baltimore, MD</v>
          </cell>
          <cell r="C14">
            <v>1850</v>
          </cell>
        </row>
        <row r="15">
          <cell r="A15">
            <v>24027602100</v>
          </cell>
          <cell r="B15" t="str">
            <v>Ellicott City, MD</v>
          </cell>
          <cell r="C15">
            <v>1847</v>
          </cell>
        </row>
        <row r="16">
          <cell r="A16">
            <v>24005400100</v>
          </cell>
          <cell r="B16" t="str">
            <v>Catonsville, MD</v>
          </cell>
          <cell r="C16">
            <v>1842</v>
          </cell>
        </row>
        <row r="17">
          <cell r="A17">
            <v>24005403100</v>
          </cell>
          <cell r="B17" t="str">
            <v>Gwynn Oak, Pikesville, MD</v>
          </cell>
          <cell r="C17">
            <v>1836</v>
          </cell>
        </row>
        <row r="18">
          <cell r="A18">
            <v>24027606707</v>
          </cell>
          <cell r="B18" t="str">
            <v>Columbia, MD</v>
          </cell>
          <cell r="C18">
            <v>1809</v>
          </cell>
        </row>
        <row r="19">
          <cell r="A19">
            <v>24027601103</v>
          </cell>
          <cell r="B19" t="str">
            <v>West Elkridge, Elkridge, MD</v>
          </cell>
          <cell r="C19">
            <v>1802</v>
          </cell>
        </row>
        <row r="20">
          <cell r="A20">
            <v>24510230300</v>
          </cell>
          <cell r="B20" t="str">
            <v>South Baltimore, Baltimore, MD</v>
          </cell>
          <cell r="C20">
            <v>1802</v>
          </cell>
        </row>
        <row r="21">
          <cell r="A21">
            <v>24510010400</v>
          </cell>
          <cell r="B21" t="str">
            <v>Canton, Baltimore, MD</v>
          </cell>
          <cell r="C21">
            <v>1796</v>
          </cell>
        </row>
        <row r="22">
          <cell r="A22">
            <v>24027602302</v>
          </cell>
          <cell r="B22" t="str">
            <v>Columbia, MD</v>
          </cell>
          <cell r="C22">
            <v>1774</v>
          </cell>
        </row>
        <row r="23">
          <cell r="A23">
            <v>24510010100</v>
          </cell>
          <cell r="B23" t="str">
            <v>Canton, Baltimore, MD</v>
          </cell>
          <cell r="C23">
            <v>1770</v>
          </cell>
        </row>
        <row r="24">
          <cell r="A24">
            <v>24003731308</v>
          </cell>
          <cell r="B24" t="str">
            <v>Pasadena, MD</v>
          </cell>
          <cell r="C24">
            <v>1768</v>
          </cell>
        </row>
        <row r="25">
          <cell r="A25">
            <v>24510240300</v>
          </cell>
          <cell r="B25" t="str">
            <v>Riverside, Baltimore, MD</v>
          </cell>
          <cell r="C25">
            <v>1741</v>
          </cell>
        </row>
        <row r="26">
          <cell r="A26">
            <v>24005451701</v>
          </cell>
          <cell r="B26" t="str">
            <v>Middle River, MD</v>
          </cell>
          <cell r="C26">
            <v>1729</v>
          </cell>
        </row>
        <row r="27">
          <cell r="A27">
            <v>24005411308</v>
          </cell>
          <cell r="B27" t="str">
            <v>Nottingham, MD</v>
          </cell>
          <cell r="C27">
            <v>1719</v>
          </cell>
        </row>
        <row r="28">
          <cell r="A28">
            <v>24510230200</v>
          </cell>
          <cell r="B28" t="str">
            <v>South Baltimore, Baltimore, MD</v>
          </cell>
          <cell r="C28">
            <v>1718</v>
          </cell>
        </row>
        <row r="29">
          <cell r="A29">
            <v>24005402603</v>
          </cell>
          <cell r="B29" t="str">
            <v>Randallstown, MD</v>
          </cell>
          <cell r="C29">
            <v>1713</v>
          </cell>
        </row>
        <row r="30">
          <cell r="A30">
            <v>24005491900</v>
          </cell>
          <cell r="B30" t="str">
            <v>Parkville, MD</v>
          </cell>
          <cell r="C30">
            <v>1700</v>
          </cell>
        </row>
        <row r="31">
          <cell r="A31">
            <v>24510010200</v>
          </cell>
          <cell r="B31" t="str">
            <v>Patterson Park, Baltimore, MD</v>
          </cell>
          <cell r="C31">
            <v>1690</v>
          </cell>
        </row>
        <row r="32">
          <cell r="A32">
            <v>24003730100</v>
          </cell>
          <cell r="B32" t="str">
            <v>Chestnut Hill Cove, Riviera Beach, MD</v>
          </cell>
          <cell r="C32">
            <v>1688</v>
          </cell>
        </row>
        <row r="33">
          <cell r="A33">
            <v>24027601204</v>
          </cell>
          <cell r="B33" t="str">
            <v>Elkridge, MD</v>
          </cell>
          <cell r="C33">
            <v>1687</v>
          </cell>
        </row>
        <row r="34">
          <cell r="A34">
            <v>24005490400</v>
          </cell>
          <cell r="B34" t="str">
            <v>Towson, MD</v>
          </cell>
          <cell r="C34">
            <v>1686</v>
          </cell>
        </row>
        <row r="35">
          <cell r="A35">
            <v>24510130806</v>
          </cell>
          <cell r="B35" t="str">
            <v>Woodberry, Baltimore, MD</v>
          </cell>
          <cell r="C35">
            <v>1665</v>
          </cell>
        </row>
        <row r="36">
          <cell r="A36">
            <v>24005451100</v>
          </cell>
          <cell r="B36" t="str">
            <v>Essex, MD</v>
          </cell>
          <cell r="C36">
            <v>1664</v>
          </cell>
        </row>
        <row r="37">
          <cell r="A37">
            <v>24005411407</v>
          </cell>
          <cell r="B37" t="str">
            <v>Parkville, MD</v>
          </cell>
          <cell r="C37">
            <v>1663</v>
          </cell>
        </row>
        <row r="38">
          <cell r="A38">
            <v>24027601105</v>
          </cell>
          <cell r="B38" t="str">
            <v>Ellicott City, MD</v>
          </cell>
          <cell r="C38">
            <v>1661</v>
          </cell>
        </row>
        <row r="39">
          <cell r="A39">
            <v>24005403803</v>
          </cell>
          <cell r="B39" t="str">
            <v>Pikesville, MD</v>
          </cell>
          <cell r="C39">
            <v>1656</v>
          </cell>
        </row>
        <row r="40">
          <cell r="A40">
            <v>24005411306</v>
          </cell>
          <cell r="B40" t="str">
            <v>Nottingham, MD</v>
          </cell>
          <cell r="C40">
            <v>1651</v>
          </cell>
        </row>
        <row r="41">
          <cell r="A41">
            <v>24027601107</v>
          </cell>
          <cell r="B41" t="str">
            <v>Waterloo, Elkridge, MD</v>
          </cell>
          <cell r="C41">
            <v>1637</v>
          </cell>
        </row>
        <row r="42">
          <cell r="A42">
            <v>24005401503</v>
          </cell>
          <cell r="B42" t="str">
            <v>Catonsville, MD</v>
          </cell>
          <cell r="C42">
            <v>1635</v>
          </cell>
        </row>
        <row r="43">
          <cell r="A43">
            <v>24027602700</v>
          </cell>
          <cell r="B43" t="str">
            <v>Taylor Village, Ellicott City, MD</v>
          </cell>
          <cell r="C43">
            <v>1628</v>
          </cell>
        </row>
        <row r="44">
          <cell r="A44">
            <v>24005490500</v>
          </cell>
          <cell r="B44" t="str">
            <v>Towson, MD</v>
          </cell>
          <cell r="C44">
            <v>1626</v>
          </cell>
        </row>
        <row r="45">
          <cell r="A45">
            <v>24027606607</v>
          </cell>
          <cell r="B45" t="str">
            <v>Long Reach, Columbia, MD</v>
          </cell>
          <cell r="C45">
            <v>1605</v>
          </cell>
        </row>
        <row r="46">
          <cell r="A46">
            <v>24005430700</v>
          </cell>
          <cell r="B46" t="str">
            <v>Halethorpe, MD</v>
          </cell>
          <cell r="C46">
            <v>1604</v>
          </cell>
        </row>
        <row r="47">
          <cell r="A47">
            <v>24027602800</v>
          </cell>
          <cell r="B47" t="str">
            <v>Ellicott City, MD</v>
          </cell>
          <cell r="C47">
            <v>1602</v>
          </cell>
        </row>
        <row r="48">
          <cell r="A48">
            <v>24005491000</v>
          </cell>
          <cell r="B48" t="str">
            <v>Baltimore, MD</v>
          </cell>
          <cell r="C48">
            <v>1600</v>
          </cell>
        </row>
        <row r="49">
          <cell r="A49">
            <v>24005402604</v>
          </cell>
          <cell r="B49" t="str">
            <v>Randallstown, MD</v>
          </cell>
          <cell r="C49">
            <v>1596</v>
          </cell>
        </row>
        <row r="50">
          <cell r="A50">
            <v>24003750203</v>
          </cell>
          <cell r="B50" t="str">
            <v>Baltimore, MD</v>
          </cell>
          <cell r="C50">
            <v>1594</v>
          </cell>
        </row>
        <row r="51">
          <cell r="A51">
            <v>24510270102</v>
          </cell>
          <cell r="B51" t="str">
            <v>Waltherson, Baltimore, MD</v>
          </cell>
          <cell r="C51">
            <v>1573</v>
          </cell>
        </row>
        <row r="52">
          <cell r="A52">
            <v>24005402509</v>
          </cell>
          <cell r="B52" t="str">
            <v>Owings Mills, MD</v>
          </cell>
          <cell r="C52">
            <v>1564</v>
          </cell>
        </row>
        <row r="53">
          <cell r="A53">
            <v>24003750801</v>
          </cell>
          <cell r="B53" t="str">
            <v>Glen Burnie, MD</v>
          </cell>
          <cell r="C53">
            <v>1556</v>
          </cell>
        </row>
        <row r="54">
          <cell r="A54">
            <v>24005430104</v>
          </cell>
          <cell r="B54" t="str">
            <v>Lansdowne - Baltimore Highlands, Halethorpe, MD</v>
          </cell>
          <cell r="C54">
            <v>1554</v>
          </cell>
        </row>
        <row r="55">
          <cell r="A55">
            <v>24005402202</v>
          </cell>
          <cell r="B55" t="str">
            <v>Baltimore County, MD</v>
          </cell>
          <cell r="C55">
            <v>1548</v>
          </cell>
        </row>
        <row r="56">
          <cell r="A56">
            <v>24027602600</v>
          </cell>
          <cell r="B56" t="str">
            <v>Ellicott City, MD</v>
          </cell>
          <cell r="C56">
            <v>1544</v>
          </cell>
        </row>
        <row r="57">
          <cell r="A57">
            <v>24005401504</v>
          </cell>
          <cell r="B57" t="str">
            <v>Catonsville, MD</v>
          </cell>
          <cell r="C57">
            <v>1518</v>
          </cell>
        </row>
        <row r="58">
          <cell r="A58">
            <v>24005403201</v>
          </cell>
          <cell r="B58" t="str">
            <v>Gwynn Oak, Lochearn, MD</v>
          </cell>
          <cell r="C58">
            <v>1505</v>
          </cell>
        </row>
        <row r="59">
          <cell r="A59">
            <v>24510010500</v>
          </cell>
          <cell r="B59" t="str">
            <v>Upper Fells Point, Baltimore, MD</v>
          </cell>
          <cell r="C59">
            <v>1492</v>
          </cell>
        </row>
        <row r="60">
          <cell r="A60">
            <v>24027606606</v>
          </cell>
          <cell r="B60" t="str">
            <v>Long Reach, Columbia, MD</v>
          </cell>
          <cell r="C60">
            <v>1491</v>
          </cell>
        </row>
        <row r="61">
          <cell r="A61">
            <v>24005403702</v>
          </cell>
          <cell r="B61" t="str">
            <v>Pikesville, MD</v>
          </cell>
          <cell r="C61">
            <v>1487</v>
          </cell>
        </row>
        <row r="62">
          <cell r="A62">
            <v>24005403602</v>
          </cell>
          <cell r="B62" t="str">
            <v>Baltimore, MD</v>
          </cell>
          <cell r="C62">
            <v>1483</v>
          </cell>
        </row>
        <row r="63">
          <cell r="A63">
            <v>24027602900</v>
          </cell>
          <cell r="B63" t="str">
            <v>Normandy, Ellicott City, MD</v>
          </cell>
          <cell r="C63">
            <v>1461</v>
          </cell>
        </row>
        <row r="64">
          <cell r="A64">
            <v>24510040100</v>
          </cell>
          <cell r="B64" t="str">
            <v>Downtown, Baltimore, MD</v>
          </cell>
          <cell r="C64">
            <v>1445</v>
          </cell>
        </row>
        <row r="65">
          <cell r="A65">
            <v>24027601201</v>
          </cell>
          <cell r="B65" t="str">
            <v>Elkridge, MD</v>
          </cell>
          <cell r="C65">
            <v>1438</v>
          </cell>
        </row>
        <row r="66">
          <cell r="A66">
            <v>24005400400</v>
          </cell>
          <cell r="B66" t="str">
            <v>Catonsville, MD</v>
          </cell>
          <cell r="C66">
            <v>1434</v>
          </cell>
        </row>
        <row r="67">
          <cell r="A67">
            <v>24003751000</v>
          </cell>
          <cell r="B67" t="str">
            <v>Glen Burnie, MD</v>
          </cell>
          <cell r="C67">
            <v>1431</v>
          </cell>
        </row>
        <row r="68">
          <cell r="A68">
            <v>24005440702</v>
          </cell>
          <cell r="B68" t="str">
            <v>Rosedale, MD</v>
          </cell>
          <cell r="C68">
            <v>1428</v>
          </cell>
        </row>
        <row r="69">
          <cell r="A69">
            <v>24510060300</v>
          </cell>
          <cell r="B69" t="str">
            <v>Butchers Hill, Baltimore, MD</v>
          </cell>
          <cell r="C69">
            <v>1419</v>
          </cell>
        </row>
        <row r="70">
          <cell r="A70">
            <v>24027606901</v>
          </cell>
          <cell r="B70" t="str">
            <v>Savage, Jessup, MD</v>
          </cell>
          <cell r="C70">
            <v>1414</v>
          </cell>
        </row>
        <row r="71">
          <cell r="A71">
            <v>24005491202</v>
          </cell>
          <cell r="B71" t="str">
            <v>Towson, MD</v>
          </cell>
          <cell r="C71">
            <v>1414</v>
          </cell>
        </row>
        <row r="72">
          <cell r="A72">
            <v>24005420100</v>
          </cell>
          <cell r="B72" t="str">
            <v>Dundalk, MD</v>
          </cell>
          <cell r="C72">
            <v>1400</v>
          </cell>
        </row>
        <row r="73">
          <cell r="A73">
            <v>24005401301</v>
          </cell>
          <cell r="B73" t="str">
            <v>Woodlawn, MD</v>
          </cell>
          <cell r="C73">
            <v>1391</v>
          </cell>
        </row>
        <row r="74">
          <cell r="A74">
            <v>24005411303</v>
          </cell>
          <cell r="B74" t="str">
            <v>Nottingham, MD</v>
          </cell>
          <cell r="C74">
            <v>1389</v>
          </cell>
        </row>
        <row r="75">
          <cell r="A75">
            <v>24005490601</v>
          </cell>
          <cell r="B75" t="str">
            <v>Baltimore, MD</v>
          </cell>
          <cell r="C75">
            <v>1389</v>
          </cell>
        </row>
        <row r="76">
          <cell r="A76">
            <v>24005403701</v>
          </cell>
          <cell r="B76" t="str">
            <v>Owings Mills, MD</v>
          </cell>
          <cell r="C76">
            <v>1389</v>
          </cell>
        </row>
        <row r="77">
          <cell r="A77">
            <v>24005402406</v>
          </cell>
          <cell r="B77" t="str">
            <v>Windsor Mill, Milford Mill, MD</v>
          </cell>
          <cell r="C77">
            <v>1389</v>
          </cell>
        </row>
        <row r="78">
          <cell r="A78">
            <v>24005403401</v>
          </cell>
          <cell r="B78" t="str">
            <v>Pikesville, MD</v>
          </cell>
          <cell r="C78">
            <v>1388</v>
          </cell>
        </row>
        <row r="79">
          <cell r="A79">
            <v>24005452500</v>
          </cell>
          <cell r="B79" t="str">
            <v>Dundalk, MD</v>
          </cell>
          <cell r="C79">
            <v>1387</v>
          </cell>
        </row>
        <row r="80">
          <cell r="A80">
            <v>24510130600</v>
          </cell>
          <cell r="B80" t="str">
            <v>Hampden, Baltimore, MD</v>
          </cell>
          <cell r="C80">
            <v>1375</v>
          </cell>
        </row>
        <row r="81">
          <cell r="A81">
            <v>24510060200</v>
          </cell>
          <cell r="B81" t="str">
            <v>Baltimore, MD</v>
          </cell>
          <cell r="C81">
            <v>1371</v>
          </cell>
        </row>
        <row r="82">
          <cell r="A82">
            <v>24510280402</v>
          </cell>
          <cell r="B82" t="str">
            <v>Rognel Heights, Baltimore, MD</v>
          </cell>
          <cell r="C82">
            <v>1369</v>
          </cell>
        </row>
        <row r="83">
          <cell r="A83">
            <v>24005403601</v>
          </cell>
          <cell r="B83" t="str">
            <v>Baltimore, MD</v>
          </cell>
          <cell r="C83">
            <v>1367</v>
          </cell>
        </row>
        <row r="84">
          <cell r="A84">
            <v>24510270902</v>
          </cell>
          <cell r="B84" t="str">
            <v>Perring Loch, Baltimore, MD</v>
          </cell>
          <cell r="C84">
            <v>1360</v>
          </cell>
        </row>
        <row r="85">
          <cell r="A85">
            <v>24005451200</v>
          </cell>
          <cell r="B85" t="str">
            <v>Middle River, MD</v>
          </cell>
          <cell r="C85">
            <v>1353</v>
          </cell>
        </row>
        <row r="86">
          <cell r="A86">
            <v>24005491600</v>
          </cell>
          <cell r="B86" t="str">
            <v>Parkville, MD</v>
          </cell>
          <cell r="C86">
            <v>1353</v>
          </cell>
        </row>
        <row r="87">
          <cell r="A87">
            <v>24005401101</v>
          </cell>
          <cell r="B87" t="str">
            <v>Woodlawn, MD</v>
          </cell>
          <cell r="C87">
            <v>1351</v>
          </cell>
        </row>
        <row r="88">
          <cell r="A88">
            <v>24003750300</v>
          </cell>
          <cell r="B88" t="str">
            <v>Linthicum Heights, MD</v>
          </cell>
          <cell r="C88">
            <v>1349</v>
          </cell>
        </row>
        <row r="89">
          <cell r="A89">
            <v>24005403202</v>
          </cell>
          <cell r="B89" t="str">
            <v>Gwynn Oak, Baltimore, MD</v>
          </cell>
          <cell r="C89">
            <v>1347</v>
          </cell>
        </row>
        <row r="90">
          <cell r="A90">
            <v>24510230100</v>
          </cell>
          <cell r="B90" t="str">
            <v>Baltimore, MD</v>
          </cell>
          <cell r="C90">
            <v>1344</v>
          </cell>
        </row>
        <row r="91">
          <cell r="A91">
            <v>24510210100</v>
          </cell>
          <cell r="B91" t="str">
            <v>Pigtown, Baltimore, MD</v>
          </cell>
          <cell r="C91">
            <v>1341</v>
          </cell>
        </row>
        <row r="92">
          <cell r="A92">
            <v>24005421102</v>
          </cell>
          <cell r="B92" t="str">
            <v>Dundalk, MD</v>
          </cell>
          <cell r="C92">
            <v>1340</v>
          </cell>
        </row>
        <row r="93">
          <cell r="A93">
            <v>24005403300</v>
          </cell>
          <cell r="B93" t="str">
            <v>Lochearn, Pikesville, MD</v>
          </cell>
          <cell r="C93">
            <v>1340</v>
          </cell>
        </row>
        <row r="94">
          <cell r="A94">
            <v>24510220100</v>
          </cell>
          <cell r="B94" t="str">
            <v>Baltimore, MD</v>
          </cell>
          <cell r="C94">
            <v>1339</v>
          </cell>
        </row>
        <row r="95">
          <cell r="A95">
            <v>24003750803</v>
          </cell>
          <cell r="B95" t="str">
            <v>Glen Burnie, MD</v>
          </cell>
          <cell r="C95">
            <v>1337</v>
          </cell>
        </row>
        <row r="96">
          <cell r="A96">
            <v>24003751103</v>
          </cell>
          <cell r="B96" t="str">
            <v>Glen Burnie, MD</v>
          </cell>
          <cell r="C96">
            <v>1336</v>
          </cell>
        </row>
        <row r="97">
          <cell r="A97">
            <v>24005451702</v>
          </cell>
          <cell r="B97" t="str">
            <v>Middle River, MD</v>
          </cell>
          <cell r="C97">
            <v>1332</v>
          </cell>
        </row>
        <row r="98">
          <cell r="A98">
            <v>24005441000</v>
          </cell>
          <cell r="B98" t="str">
            <v>Baltimore, MD</v>
          </cell>
          <cell r="C98">
            <v>1324</v>
          </cell>
        </row>
        <row r="99">
          <cell r="A99">
            <v>24005411307</v>
          </cell>
          <cell r="B99" t="str">
            <v>Nottingham, MD</v>
          </cell>
          <cell r="C99">
            <v>1322</v>
          </cell>
        </row>
        <row r="100">
          <cell r="A100">
            <v>24005450900</v>
          </cell>
          <cell r="B100" t="str">
            <v>Essex, MD</v>
          </cell>
          <cell r="C100">
            <v>1322</v>
          </cell>
        </row>
        <row r="101">
          <cell r="A101">
            <v>24005420402</v>
          </cell>
          <cell r="B101" t="str">
            <v>Dundalk, MD</v>
          </cell>
          <cell r="C101">
            <v>1314</v>
          </cell>
        </row>
        <row r="102">
          <cell r="A102">
            <v>24005491300</v>
          </cell>
          <cell r="B102" t="str">
            <v>Baltimore, MD</v>
          </cell>
          <cell r="C102">
            <v>1311</v>
          </cell>
        </row>
        <row r="103">
          <cell r="A103">
            <v>24005451900</v>
          </cell>
          <cell r="B103" t="str">
            <v>Edgemere, MD</v>
          </cell>
          <cell r="C103">
            <v>1310</v>
          </cell>
        </row>
        <row r="104">
          <cell r="A104">
            <v>24510150701</v>
          </cell>
          <cell r="B104" t="str">
            <v>Hanlon Longwood, Baltimore, MD</v>
          </cell>
          <cell r="C104">
            <v>1307</v>
          </cell>
        </row>
        <row r="105">
          <cell r="A105">
            <v>24510271400</v>
          </cell>
          <cell r="B105" t="str">
            <v>Evergreen, Baltimore, MD</v>
          </cell>
          <cell r="C105">
            <v>1304</v>
          </cell>
        </row>
        <row r="106">
          <cell r="A106">
            <v>24510260301</v>
          </cell>
          <cell r="B106" t="str">
            <v>Belair - Edison, Baltimore, MD</v>
          </cell>
          <cell r="C106">
            <v>1303</v>
          </cell>
        </row>
        <row r="107">
          <cell r="A107">
            <v>24003750102</v>
          </cell>
          <cell r="B107" t="str">
            <v>Baltimore, MD</v>
          </cell>
          <cell r="C107">
            <v>1299</v>
          </cell>
        </row>
        <row r="108">
          <cell r="A108">
            <v>24005402307</v>
          </cell>
          <cell r="B108" t="str">
            <v>Pikesville, MD</v>
          </cell>
          <cell r="C108">
            <v>1292</v>
          </cell>
        </row>
        <row r="109">
          <cell r="A109">
            <v>24510271503</v>
          </cell>
          <cell r="B109" t="str">
            <v>Cross Keys, Baltimore, MD</v>
          </cell>
          <cell r="C109">
            <v>1289</v>
          </cell>
        </row>
        <row r="110">
          <cell r="A110">
            <v>24510260700</v>
          </cell>
          <cell r="B110" t="str">
            <v>Fifteenth Street, Baltimore, MD</v>
          </cell>
          <cell r="C110">
            <v>1288</v>
          </cell>
        </row>
        <row r="111">
          <cell r="A111">
            <v>24003751102</v>
          </cell>
          <cell r="B111" t="str">
            <v>Glen Burnie, MD</v>
          </cell>
          <cell r="C111">
            <v>1285</v>
          </cell>
        </row>
        <row r="112">
          <cell r="A112">
            <v>24005490800</v>
          </cell>
          <cell r="B112" t="str">
            <v>Towson, MD</v>
          </cell>
          <cell r="C112">
            <v>1280</v>
          </cell>
        </row>
        <row r="113">
          <cell r="A113">
            <v>24005451401</v>
          </cell>
          <cell r="B113" t="str">
            <v>Middle River, MD</v>
          </cell>
          <cell r="C113">
            <v>1278</v>
          </cell>
        </row>
        <row r="114">
          <cell r="A114">
            <v>24510090600</v>
          </cell>
          <cell r="B114" t="str">
            <v>Coldstream - Homestead - Montebello, Baltimore, MD</v>
          </cell>
          <cell r="C114">
            <v>1268</v>
          </cell>
        </row>
        <row r="115">
          <cell r="A115">
            <v>24510020100</v>
          </cell>
          <cell r="B115" t="str">
            <v>Upper Fells Point, Baltimore, MD</v>
          </cell>
          <cell r="C115">
            <v>1259</v>
          </cell>
        </row>
        <row r="116">
          <cell r="A116">
            <v>24005402407</v>
          </cell>
          <cell r="B116" t="str">
            <v>Windsor Mill, Milford Mill, MD</v>
          </cell>
          <cell r="C116">
            <v>1258</v>
          </cell>
        </row>
        <row r="117">
          <cell r="A117">
            <v>24510210200</v>
          </cell>
          <cell r="B117" t="str">
            <v>Pigtown, Baltimore, MD</v>
          </cell>
          <cell r="C117">
            <v>1257</v>
          </cell>
        </row>
        <row r="118">
          <cell r="A118">
            <v>24005420401</v>
          </cell>
          <cell r="B118" t="str">
            <v>Dundalk, MD</v>
          </cell>
          <cell r="C118">
            <v>1250</v>
          </cell>
        </row>
        <row r="119">
          <cell r="A119">
            <v>24510271300</v>
          </cell>
          <cell r="B119" t="str">
            <v>Roland Park, Baltimore, MD</v>
          </cell>
          <cell r="C119">
            <v>1248</v>
          </cell>
        </row>
        <row r="120">
          <cell r="A120">
            <v>24005492002</v>
          </cell>
          <cell r="B120" t="str">
            <v>Parkville, MD</v>
          </cell>
          <cell r="C120">
            <v>1245</v>
          </cell>
        </row>
        <row r="121">
          <cell r="A121">
            <v>24005490605</v>
          </cell>
          <cell r="B121" t="str">
            <v>Towson, MD</v>
          </cell>
          <cell r="C121">
            <v>1240</v>
          </cell>
        </row>
        <row r="122">
          <cell r="A122">
            <v>24003750804</v>
          </cell>
          <cell r="B122" t="str">
            <v>Glen Burnie, MD</v>
          </cell>
          <cell r="C122">
            <v>1237</v>
          </cell>
        </row>
        <row r="123">
          <cell r="A123">
            <v>24005401506</v>
          </cell>
          <cell r="B123" t="str">
            <v>Windsor Mill, Baltimore, MD</v>
          </cell>
          <cell r="C123">
            <v>1233</v>
          </cell>
        </row>
        <row r="124">
          <cell r="A124">
            <v>24510270801</v>
          </cell>
          <cell r="B124" t="str">
            <v>Idlewood, Baltimore, MD</v>
          </cell>
          <cell r="C124">
            <v>1231</v>
          </cell>
        </row>
        <row r="125">
          <cell r="A125">
            <v>24005402602</v>
          </cell>
          <cell r="B125" t="str">
            <v>Randallstown, MD</v>
          </cell>
          <cell r="C125">
            <v>1231</v>
          </cell>
        </row>
        <row r="126">
          <cell r="A126">
            <v>24510261100</v>
          </cell>
          <cell r="B126" t="str">
            <v>Canton, Baltimore, MD</v>
          </cell>
          <cell r="C126">
            <v>1230</v>
          </cell>
        </row>
        <row r="127">
          <cell r="A127">
            <v>24005420600</v>
          </cell>
          <cell r="B127" t="str">
            <v>Baltimore, MD</v>
          </cell>
          <cell r="C127">
            <v>1228</v>
          </cell>
        </row>
        <row r="128">
          <cell r="A128">
            <v>24005451500</v>
          </cell>
          <cell r="B128" t="str">
            <v>Middle River, MD</v>
          </cell>
          <cell r="C128">
            <v>1224</v>
          </cell>
        </row>
        <row r="129">
          <cell r="A129">
            <v>24005451600</v>
          </cell>
          <cell r="B129" t="str">
            <v>Middle River, MD</v>
          </cell>
          <cell r="C129">
            <v>1223</v>
          </cell>
        </row>
        <row r="130">
          <cell r="A130">
            <v>24005492001</v>
          </cell>
          <cell r="B130" t="str">
            <v>Parkville, MD</v>
          </cell>
          <cell r="C130">
            <v>1221</v>
          </cell>
        </row>
        <row r="131">
          <cell r="A131">
            <v>24510060100</v>
          </cell>
          <cell r="B131" t="str">
            <v>Patterson Park, Baltimore, MD</v>
          </cell>
          <cell r="C131">
            <v>1218</v>
          </cell>
        </row>
        <row r="132">
          <cell r="A132">
            <v>24005490602</v>
          </cell>
          <cell r="B132" t="str">
            <v>Baltimore, MD</v>
          </cell>
          <cell r="C132">
            <v>1217</v>
          </cell>
        </row>
        <row r="133">
          <cell r="A133">
            <v>24510040200</v>
          </cell>
          <cell r="B133" t="str">
            <v>Downtown, Baltimore, MD</v>
          </cell>
          <cell r="C133">
            <v>1217</v>
          </cell>
        </row>
        <row r="134">
          <cell r="A134">
            <v>24510271501</v>
          </cell>
          <cell r="B134" t="str">
            <v>Mount Washington, Baltimore, MD</v>
          </cell>
          <cell r="C134">
            <v>1212</v>
          </cell>
        </row>
        <row r="135">
          <cell r="A135">
            <v>24510160802</v>
          </cell>
          <cell r="B135" t="str">
            <v>Edmondson, Baltimore, MD</v>
          </cell>
          <cell r="C135">
            <v>1211</v>
          </cell>
        </row>
        <row r="136">
          <cell r="A136">
            <v>24005402304</v>
          </cell>
          <cell r="B136" t="str">
            <v>Gwynn Oak, Baltimore, MD</v>
          </cell>
          <cell r="C136">
            <v>1206</v>
          </cell>
        </row>
        <row r="137">
          <cell r="A137">
            <v>24510120100</v>
          </cell>
          <cell r="B137" t="str">
            <v>Tuscany - Canterbury, Baltimore, MD</v>
          </cell>
          <cell r="C137">
            <v>1201</v>
          </cell>
        </row>
        <row r="138">
          <cell r="A138">
            <v>24005401000</v>
          </cell>
          <cell r="B138" t="str">
            <v>Catonsville, MD</v>
          </cell>
          <cell r="C138">
            <v>1198</v>
          </cell>
        </row>
        <row r="139">
          <cell r="A139">
            <v>24005440100</v>
          </cell>
          <cell r="B139" t="str">
            <v>Baltimore, MD</v>
          </cell>
          <cell r="C139">
            <v>1197</v>
          </cell>
        </row>
        <row r="140">
          <cell r="A140">
            <v>24005402506</v>
          </cell>
          <cell r="B140" t="str">
            <v>Randallstown, MD</v>
          </cell>
          <cell r="C140">
            <v>1196</v>
          </cell>
        </row>
        <row r="141">
          <cell r="A141">
            <v>24510260404</v>
          </cell>
          <cell r="B141" t="str">
            <v>Baltimore Highlands, Baltimore, MD</v>
          </cell>
          <cell r="C141">
            <v>1193</v>
          </cell>
        </row>
        <row r="142">
          <cell r="A142">
            <v>24005452100</v>
          </cell>
          <cell r="B142" t="str">
            <v>Sparrows Point, MD</v>
          </cell>
          <cell r="C142">
            <v>1183</v>
          </cell>
        </row>
        <row r="143">
          <cell r="A143">
            <v>24005492300</v>
          </cell>
          <cell r="B143" t="str">
            <v>Essex, MD</v>
          </cell>
          <cell r="C143">
            <v>1179</v>
          </cell>
        </row>
        <row r="144">
          <cell r="A144">
            <v>24005430600</v>
          </cell>
          <cell r="B144" t="str">
            <v>Relay, Halethorpe, MD</v>
          </cell>
          <cell r="C144">
            <v>1175</v>
          </cell>
        </row>
        <row r="145">
          <cell r="A145">
            <v>24005452300</v>
          </cell>
          <cell r="B145" t="str">
            <v>Baltimore, MD</v>
          </cell>
          <cell r="C145">
            <v>1175</v>
          </cell>
        </row>
        <row r="146">
          <cell r="A146">
            <v>24005490603</v>
          </cell>
          <cell r="B146" t="str">
            <v>Baltimore, MD</v>
          </cell>
          <cell r="C146">
            <v>1175</v>
          </cell>
        </row>
        <row r="147">
          <cell r="A147">
            <v>24005420302</v>
          </cell>
          <cell r="B147" t="str">
            <v>Dundalk, MD</v>
          </cell>
          <cell r="C147">
            <v>1174</v>
          </cell>
        </row>
        <row r="148">
          <cell r="A148">
            <v>24005440400</v>
          </cell>
          <cell r="B148" t="str">
            <v>Baltimore, MD</v>
          </cell>
          <cell r="C148">
            <v>1173</v>
          </cell>
        </row>
        <row r="149">
          <cell r="A149">
            <v>24510080101</v>
          </cell>
          <cell r="B149" t="str">
            <v>Belair - Edison, Baltimore, MD</v>
          </cell>
          <cell r="C149">
            <v>1173</v>
          </cell>
        </row>
        <row r="150">
          <cell r="A150">
            <v>24005441102</v>
          </cell>
          <cell r="B150" t="str">
            <v>Rosedale, MD</v>
          </cell>
          <cell r="C150">
            <v>1173</v>
          </cell>
        </row>
        <row r="151">
          <cell r="A151">
            <v>24005440800</v>
          </cell>
          <cell r="B151" t="str">
            <v>Rosedale, MD</v>
          </cell>
          <cell r="C151">
            <v>1172</v>
          </cell>
        </row>
        <row r="152">
          <cell r="A152">
            <v>24003750400</v>
          </cell>
          <cell r="B152" t="str">
            <v>Linthicum Heights, MD</v>
          </cell>
          <cell r="C152">
            <v>1170</v>
          </cell>
        </row>
        <row r="153">
          <cell r="A153">
            <v>24510270301</v>
          </cell>
          <cell r="B153" t="str">
            <v>Lauraville, Baltimore, MD</v>
          </cell>
          <cell r="C153">
            <v>1169</v>
          </cell>
        </row>
        <row r="154">
          <cell r="A154">
            <v>24005492500</v>
          </cell>
          <cell r="B154" t="str">
            <v>Baltimore, MD</v>
          </cell>
          <cell r="C154">
            <v>1165</v>
          </cell>
        </row>
        <row r="155">
          <cell r="A155">
            <v>24005401507</v>
          </cell>
          <cell r="B155" t="str">
            <v>Windsor Mill, Baltimore, MD</v>
          </cell>
          <cell r="C155">
            <v>1165</v>
          </cell>
        </row>
        <row r="156">
          <cell r="A156">
            <v>24510080102</v>
          </cell>
          <cell r="B156" t="str">
            <v>Belair - Edison, Baltimore, MD</v>
          </cell>
          <cell r="C156">
            <v>1165</v>
          </cell>
        </row>
        <row r="157">
          <cell r="A157">
            <v>24005403500</v>
          </cell>
          <cell r="B157" t="str">
            <v>Pikesville, MD</v>
          </cell>
          <cell r="C157">
            <v>1162</v>
          </cell>
        </row>
        <row r="158">
          <cell r="A158">
            <v>24005400702</v>
          </cell>
          <cell r="B158" t="str">
            <v>Baltimore, MD</v>
          </cell>
          <cell r="C158">
            <v>1160</v>
          </cell>
        </row>
        <row r="159">
          <cell r="A159">
            <v>24005440200</v>
          </cell>
          <cell r="B159" t="str">
            <v>Nottingham, MD</v>
          </cell>
          <cell r="C159">
            <v>1158</v>
          </cell>
        </row>
        <row r="160">
          <cell r="A160">
            <v>24005400800</v>
          </cell>
          <cell r="B160" t="str">
            <v>Catonsville, MD</v>
          </cell>
          <cell r="C160">
            <v>1156</v>
          </cell>
        </row>
        <row r="161">
          <cell r="A161">
            <v>24005450400</v>
          </cell>
          <cell r="B161" t="str">
            <v>Essex, MD</v>
          </cell>
          <cell r="C161">
            <v>1156</v>
          </cell>
        </row>
        <row r="162">
          <cell r="A162">
            <v>24005492101</v>
          </cell>
          <cell r="B162" t="str">
            <v>Parkville, MD</v>
          </cell>
          <cell r="C162">
            <v>1154</v>
          </cell>
        </row>
        <row r="163">
          <cell r="A163">
            <v>24510120201</v>
          </cell>
          <cell r="B163" t="str">
            <v>Baltimore, MD</v>
          </cell>
          <cell r="C163">
            <v>1147</v>
          </cell>
        </row>
        <row r="164">
          <cell r="A164">
            <v>24005440300</v>
          </cell>
          <cell r="B164" t="str">
            <v>Nottingham, MD</v>
          </cell>
          <cell r="C164">
            <v>1147</v>
          </cell>
        </row>
        <row r="165">
          <cell r="A165">
            <v>24005430800</v>
          </cell>
          <cell r="B165" t="str">
            <v>Halethorpe, MD</v>
          </cell>
          <cell r="C165">
            <v>1141</v>
          </cell>
        </row>
        <row r="166">
          <cell r="A166">
            <v>24005401200</v>
          </cell>
          <cell r="B166" t="str">
            <v>Woodlawn, MD</v>
          </cell>
          <cell r="C166">
            <v>1141</v>
          </cell>
        </row>
        <row r="167">
          <cell r="A167">
            <v>24510272005</v>
          </cell>
          <cell r="B167" t="str">
            <v>Cross Country, Baltimore, MD</v>
          </cell>
          <cell r="C167">
            <v>1140</v>
          </cell>
        </row>
        <row r="168">
          <cell r="A168">
            <v>24510020200</v>
          </cell>
          <cell r="B168" t="str">
            <v>Upper Fells Point, Baltimore, MD</v>
          </cell>
          <cell r="C168">
            <v>1138</v>
          </cell>
        </row>
        <row r="169">
          <cell r="A169">
            <v>24005402302</v>
          </cell>
          <cell r="B169" t="str">
            <v>Windsor Mill, Milford Mill, MD</v>
          </cell>
          <cell r="C169">
            <v>1137</v>
          </cell>
        </row>
        <row r="170">
          <cell r="A170">
            <v>24510090800</v>
          </cell>
          <cell r="B170" t="str">
            <v>East Baltimore Midway, Baltimore, MD</v>
          </cell>
          <cell r="C170">
            <v>1132</v>
          </cell>
        </row>
        <row r="171">
          <cell r="A171">
            <v>24510272003</v>
          </cell>
          <cell r="B171" t="str">
            <v>Baltimore, MD</v>
          </cell>
          <cell r="C171">
            <v>1130</v>
          </cell>
        </row>
        <row r="172">
          <cell r="A172">
            <v>24005400701</v>
          </cell>
          <cell r="B172" t="str">
            <v>Catonsville, MD</v>
          </cell>
          <cell r="C172">
            <v>1130</v>
          </cell>
        </row>
        <row r="173">
          <cell r="A173">
            <v>24510110100</v>
          </cell>
          <cell r="B173" t="str">
            <v>Downtown, Baltimore, MD</v>
          </cell>
          <cell r="C173">
            <v>1125</v>
          </cell>
        </row>
        <row r="174">
          <cell r="A174">
            <v>24005402503</v>
          </cell>
          <cell r="B174" t="str">
            <v>Randallstown, MD</v>
          </cell>
          <cell r="C174">
            <v>1125</v>
          </cell>
        </row>
        <row r="175">
          <cell r="A175">
            <v>24510130804</v>
          </cell>
          <cell r="B175" t="str">
            <v>Hampden, Baltimore, MD</v>
          </cell>
          <cell r="C175">
            <v>1125</v>
          </cell>
        </row>
        <row r="176">
          <cell r="A176">
            <v>24510070100</v>
          </cell>
          <cell r="B176" t="str">
            <v>Baltimore, MD</v>
          </cell>
          <cell r="C176">
            <v>1122</v>
          </cell>
        </row>
        <row r="177">
          <cell r="A177">
            <v>24510130803</v>
          </cell>
          <cell r="B177" t="str">
            <v>Medfield, Baltimore, MD</v>
          </cell>
          <cell r="C177">
            <v>1122</v>
          </cell>
        </row>
        <row r="178">
          <cell r="A178">
            <v>24003750201</v>
          </cell>
          <cell r="B178" t="str">
            <v>Brooklyn, Baltimore, MD</v>
          </cell>
          <cell r="C178">
            <v>1120</v>
          </cell>
        </row>
        <row r="179">
          <cell r="A179">
            <v>24003750101</v>
          </cell>
          <cell r="B179" t="str">
            <v>Brooklyn Park, MD</v>
          </cell>
          <cell r="C179">
            <v>1118</v>
          </cell>
        </row>
        <row r="180">
          <cell r="A180">
            <v>24005420500</v>
          </cell>
          <cell r="B180" t="str">
            <v>Baltimore, MD</v>
          </cell>
          <cell r="C180">
            <v>1117</v>
          </cell>
        </row>
        <row r="181">
          <cell r="A181">
            <v>24510280101</v>
          </cell>
          <cell r="B181" t="str">
            <v>Reisterstown Station, Baltimore, MD</v>
          </cell>
          <cell r="C181">
            <v>1116</v>
          </cell>
        </row>
        <row r="182">
          <cell r="A182">
            <v>24510150702</v>
          </cell>
          <cell r="B182" t="str">
            <v>Walbrook, Baltimore, MD</v>
          </cell>
          <cell r="C182">
            <v>1115</v>
          </cell>
        </row>
        <row r="183">
          <cell r="A183">
            <v>24005411408</v>
          </cell>
          <cell r="B183" t="str">
            <v>Nottingham, MD</v>
          </cell>
          <cell r="C183">
            <v>1112</v>
          </cell>
        </row>
        <row r="184">
          <cell r="A184">
            <v>24510200702</v>
          </cell>
          <cell r="B184" t="str">
            <v>Saint Joseph's, Baltimore, MD</v>
          </cell>
          <cell r="C184">
            <v>1112</v>
          </cell>
        </row>
        <row r="185">
          <cell r="A185">
            <v>24510090200</v>
          </cell>
          <cell r="B185" t="str">
            <v>Ednor Gardens - Lakeside, Baltimore, MD</v>
          </cell>
          <cell r="C185">
            <v>1111</v>
          </cell>
        </row>
        <row r="186">
          <cell r="A186">
            <v>24005440701</v>
          </cell>
          <cell r="B186" t="str">
            <v>Rosedale, MD</v>
          </cell>
          <cell r="C186">
            <v>1110</v>
          </cell>
        </row>
        <row r="187">
          <cell r="A187">
            <v>24510090500</v>
          </cell>
          <cell r="B187" t="str">
            <v>Better Waverly, Baltimore, MD</v>
          </cell>
          <cell r="C187">
            <v>1110</v>
          </cell>
        </row>
        <row r="188">
          <cell r="A188">
            <v>24005451803</v>
          </cell>
          <cell r="B188" t="str">
            <v>Middle River, MD</v>
          </cell>
          <cell r="C188">
            <v>1110</v>
          </cell>
        </row>
        <row r="189">
          <cell r="A189">
            <v>24005491402</v>
          </cell>
          <cell r="B189" t="str">
            <v>Parkville, MD</v>
          </cell>
          <cell r="C189">
            <v>1109</v>
          </cell>
        </row>
        <row r="190">
          <cell r="A190">
            <v>24005402303</v>
          </cell>
          <cell r="B190" t="str">
            <v>Windsor Mill, Baltimore, MD</v>
          </cell>
          <cell r="C190">
            <v>1106</v>
          </cell>
        </row>
        <row r="191">
          <cell r="A191">
            <v>24510200100</v>
          </cell>
          <cell r="B191" t="str">
            <v>Lexington, Baltimore, MD</v>
          </cell>
          <cell r="C191">
            <v>1106</v>
          </cell>
        </row>
        <row r="192">
          <cell r="A192">
            <v>24510272007</v>
          </cell>
          <cell r="B192" t="str">
            <v>Fallstaff, Baltimore, MD</v>
          </cell>
          <cell r="C192">
            <v>1105</v>
          </cell>
        </row>
        <row r="193">
          <cell r="A193">
            <v>24005401102</v>
          </cell>
          <cell r="B193" t="str">
            <v>Gwynn Oak, Woodlawn, MD</v>
          </cell>
          <cell r="C193">
            <v>1103</v>
          </cell>
        </row>
        <row r="194">
          <cell r="A194">
            <v>24510120700</v>
          </cell>
          <cell r="B194" t="str">
            <v>Remington, Baltimore, MD</v>
          </cell>
          <cell r="C194">
            <v>1103</v>
          </cell>
        </row>
        <row r="195">
          <cell r="A195">
            <v>24510272004</v>
          </cell>
          <cell r="B195" t="str">
            <v>Cheswolde, Baltimore, MD</v>
          </cell>
          <cell r="C195">
            <v>1100</v>
          </cell>
        </row>
        <row r="196">
          <cell r="A196">
            <v>24510080301</v>
          </cell>
          <cell r="B196" t="str">
            <v>Berea, Baltimore, MD</v>
          </cell>
          <cell r="C196">
            <v>1099</v>
          </cell>
        </row>
        <row r="197">
          <cell r="A197">
            <v>24005402405</v>
          </cell>
          <cell r="B197" t="str">
            <v>Gwynn Oak, Baltimore, MD</v>
          </cell>
          <cell r="C197">
            <v>1095</v>
          </cell>
        </row>
        <row r="198">
          <cell r="A198">
            <v>24005491401</v>
          </cell>
          <cell r="B198" t="str">
            <v>Parkville, MD</v>
          </cell>
          <cell r="C198">
            <v>1095</v>
          </cell>
        </row>
        <row r="199">
          <cell r="A199">
            <v>24510200600</v>
          </cell>
          <cell r="B199" t="str">
            <v>Baltimore, MD</v>
          </cell>
          <cell r="C199">
            <v>1094</v>
          </cell>
        </row>
        <row r="200">
          <cell r="A200">
            <v>24005451402</v>
          </cell>
          <cell r="B200" t="str">
            <v>Middle River, MD</v>
          </cell>
          <cell r="C200">
            <v>1094</v>
          </cell>
        </row>
        <row r="201">
          <cell r="A201">
            <v>24005450503</v>
          </cell>
          <cell r="B201" t="str">
            <v>Essex, MD</v>
          </cell>
          <cell r="C201">
            <v>1091</v>
          </cell>
        </row>
        <row r="202">
          <cell r="A202">
            <v>24510261000</v>
          </cell>
          <cell r="B202" t="str">
            <v>Patterson Park, Baltimore, MD</v>
          </cell>
          <cell r="C202">
            <v>1090</v>
          </cell>
        </row>
        <row r="203">
          <cell r="A203">
            <v>24510080500</v>
          </cell>
          <cell r="B203" t="str">
            <v>Darley Park, Baltimore, MD</v>
          </cell>
          <cell r="C203">
            <v>1090</v>
          </cell>
        </row>
        <row r="204">
          <cell r="A204">
            <v>24005400900</v>
          </cell>
          <cell r="B204" t="str">
            <v>Catonsville, MD</v>
          </cell>
          <cell r="C204">
            <v>1090</v>
          </cell>
        </row>
        <row r="205">
          <cell r="A205">
            <v>24005491500</v>
          </cell>
          <cell r="B205" t="str">
            <v>Parkville, MD</v>
          </cell>
          <cell r="C205">
            <v>1088</v>
          </cell>
        </row>
        <row r="206">
          <cell r="A206">
            <v>24510250205</v>
          </cell>
          <cell r="B206" t="str">
            <v>Lakeland, Baltimore, MD</v>
          </cell>
          <cell r="C206">
            <v>1085</v>
          </cell>
        </row>
        <row r="207">
          <cell r="A207">
            <v>24510120300</v>
          </cell>
          <cell r="B207" t="str">
            <v>Harwood, Baltimore, MD</v>
          </cell>
          <cell r="C207">
            <v>1085</v>
          </cell>
        </row>
        <row r="208">
          <cell r="A208">
            <v>24510260800</v>
          </cell>
          <cell r="B208" t="str">
            <v>Baltimore Highlands, Baltimore, MD</v>
          </cell>
          <cell r="C208">
            <v>1078</v>
          </cell>
        </row>
        <row r="209">
          <cell r="A209">
            <v>24005430300</v>
          </cell>
          <cell r="B209" t="str">
            <v>Lansdowne - Baltimore Highlands, Halethorpe, MD</v>
          </cell>
          <cell r="C209">
            <v>1073</v>
          </cell>
        </row>
        <row r="210">
          <cell r="A210">
            <v>24005430200</v>
          </cell>
          <cell r="B210" t="str">
            <v>Lansdowne - Baltimore Highlands, Lansdowne, MD</v>
          </cell>
          <cell r="C210">
            <v>1072</v>
          </cell>
        </row>
        <row r="211">
          <cell r="A211">
            <v>24005430400</v>
          </cell>
          <cell r="B211" t="str">
            <v>Halethorpe, MD</v>
          </cell>
          <cell r="C211">
            <v>1071</v>
          </cell>
        </row>
        <row r="212">
          <cell r="A212">
            <v>24510130400</v>
          </cell>
          <cell r="B212" t="str">
            <v>Woodbrook, Baltimore, MD</v>
          </cell>
          <cell r="C212">
            <v>1069</v>
          </cell>
        </row>
        <row r="213">
          <cell r="A213">
            <v>24510270803</v>
          </cell>
          <cell r="B213" t="str">
            <v>Loch Raven, Baltimore, MD</v>
          </cell>
          <cell r="C213">
            <v>1065</v>
          </cell>
        </row>
        <row r="214">
          <cell r="A214">
            <v>24005400200</v>
          </cell>
          <cell r="B214" t="str">
            <v>Catonsville, MD</v>
          </cell>
          <cell r="C214">
            <v>1065</v>
          </cell>
        </row>
        <row r="215">
          <cell r="A215">
            <v>24510250203</v>
          </cell>
          <cell r="B215" t="str">
            <v>Cherry Hill, Baltimore, MD</v>
          </cell>
          <cell r="C215">
            <v>1064</v>
          </cell>
        </row>
        <row r="216">
          <cell r="A216">
            <v>24510160700</v>
          </cell>
          <cell r="B216" t="str">
            <v>Rosemont, Baltimore, MD</v>
          </cell>
          <cell r="C216">
            <v>1062</v>
          </cell>
        </row>
        <row r="217">
          <cell r="A217">
            <v>24510260501</v>
          </cell>
          <cell r="B217" t="str">
            <v>Joseph Lee, Baltimore, MD</v>
          </cell>
          <cell r="C217">
            <v>1061</v>
          </cell>
        </row>
        <row r="218">
          <cell r="A218">
            <v>24005420303</v>
          </cell>
          <cell r="B218" t="str">
            <v>Dundalk, MD</v>
          </cell>
          <cell r="C218">
            <v>1060</v>
          </cell>
        </row>
        <row r="219">
          <cell r="A219">
            <v>24005420200</v>
          </cell>
          <cell r="B219" t="str">
            <v>Dundalk, MD</v>
          </cell>
          <cell r="C219">
            <v>1056</v>
          </cell>
        </row>
        <row r="220">
          <cell r="A220">
            <v>24005402305</v>
          </cell>
          <cell r="B220" t="str">
            <v>Lochearn, Pikesville, MD</v>
          </cell>
          <cell r="C220">
            <v>1047</v>
          </cell>
        </row>
        <row r="221">
          <cell r="A221">
            <v>24005402306</v>
          </cell>
          <cell r="B221" t="str">
            <v>Windsor Mill, Baltimore, MD</v>
          </cell>
          <cell r="C221">
            <v>1047</v>
          </cell>
        </row>
        <row r="222">
          <cell r="A222">
            <v>24510110200</v>
          </cell>
          <cell r="B222" t="str">
            <v>Downtown, Baltimore, MD</v>
          </cell>
          <cell r="C222">
            <v>1045</v>
          </cell>
        </row>
        <row r="223">
          <cell r="A223">
            <v>24510250102</v>
          </cell>
          <cell r="B223" t="str">
            <v>Yale Heights, Baltimore, MD</v>
          </cell>
          <cell r="C223">
            <v>1044</v>
          </cell>
        </row>
        <row r="224">
          <cell r="A224">
            <v>24510070200</v>
          </cell>
          <cell r="B224" t="str">
            <v>Madison - Eastend, Baltimore, MD</v>
          </cell>
          <cell r="C224">
            <v>1041</v>
          </cell>
        </row>
        <row r="225">
          <cell r="A225">
            <v>24005440900</v>
          </cell>
          <cell r="B225" t="str">
            <v>Rosedale, MD</v>
          </cell>
          <cell r="C225">
            <v>1041</v>
          </cell>
        </row>
        <row r="226">
          <cell r="A226">
            <v>24005430101</v>
          </cell>
          <cell r="B226" t="str">
            <v>Lansdowne - Baltimore Highlands, Lansdowne, MD</v>
          </cell>
          <cell r="C226">
            <v>1039</v>
          </cell>
        </row>
        <row r="227">
          <cell r="A227">
            <v>24510080700</v>
          </cell>
          <cell r="B227" t="str">
            <v>Broadway East, Baltimore, MD</v>
          </cell>
          <cell r="C227">
            <v>1038</v>
          </cell>
        </row>
        <row r="228">
          <cell r="A228">
            <v>24510150300</v>
          </cell>
          <cell r="B228" t="str">
            <v>Coppin Heights, Baltimore, MD</v>
          </cell>
          <cell r="C228">
            <v>1032</v>
          </cell>
        </row>
        <row r="229">
          <cell r="A229">
            <v>24003750900</v>
          </cell>
          <cell r="B229" t="str">
            <v>Glen Burnie, MD</v>
          </cell>
          <cell r="C229">
            <v>1030</v>
          </cell>
        </row>
        <row r="230">
          <cell r="A230">
            <v>24510200200</v>
          </cell>
          <cell r="B230" t="str">
            <v>Lexington, Baltimore, MD</v>
          </cell>
          <cell r="C230">
            <v>1029</v>
          </cell>
        </row>
        <row r="231">
          <cell r="A231">
            <v>24510080600</v>
          </cell>
          <cell r="B231" t="str">
            <v>Broadway East, Baltimore, MD</v>
          </cell>
          <cell r="C231">
            <v>1029</v>
          </cell>
        </row>
        <row r="232">
          <cell r="A232">
            <v>24005420800</v>
          </cell>
          <cell r="B232" t="str">
            <v>Dundalk, MD</v>
          </cell>
          <cell r="C232">
            <v>1028</v>
          </cell>
        </row>
        <row r="233">
          <cell r="A233">
            <v>24510160500</v>
          </cell>
          <cell r="B233" t="str">
            <v>Bridgeview-Greenlawn, Baltimore, MD</v>
          </cell>
          <cell r="C233">
            <v>1024</v>
          </cell>
        </row>
        <row r="234">
          <cell r="A234">
            <v>24510260302</v>
          </cell>
          <cell r="B234" t="str">
            <v>Belair - Edison, Baltimore, MD</v>
          </cell>
          <cell r="C234">
            <v>1023</v>
          </cell>
        </row>
        <row r="235">
          <cell r="A235">
            <v>24510120400</v>
          </cell>
          <cell r="B235" t="str">
            <v>Barclay, Baltimore, MD</v>
          </cell>
          <cell r="C235">
            <v>1020</v>
          </cell>
        </row>
        <row r="236">
          <cell r="A236">
            <v>24005440500</v>
          </cell>
          <cell r="B236" t="str">
            <v>Nottingham, MD</v>
          </cell>
          <cell r="C236">
            <v>1015</v>
          </cell>
        </row>
        <row r="237">
          <cell r="A237">
            <v>24510260101</v>
          </cell>
          <cell r="B237" t="str">
            <v>Cedmont, Baltimore, MD</v>
          </cell>
          <cell r="C237">
            <v>1012</v>
          </cell>
        </row>
        <row r="238">
          <cell r="A238">
            <v>24510260303</v>
          </cell>
          <cell r="B238" t="str">
            <v>Claremont - Freedom, Baltimore, MD</v>
          </cell>
          <cell r="C238">
            <v>1006</v>
          </cell>
        </row>
        <row r="239">
          <cell r="A239">
            <v>24510270402</v>
          </cell>
          <cell r="B239" t="str">
            <v>Glenham-Belford, Baltimore, MD</v>
          </cell>
          <cell r="C239">
            <v>1006</v>
          </cell>
        </row>
        <row r="240">
          <cell r="A240">
            <v>24005402505</v>
          </cell>
          <cell r="B240" t="str">
            <v>Randallstown, MD</v>
          </cell>
          <cell r="C240">
            <v>1005</v>
          </cell>
        </row>
        <row r="241">
          <cell r="A241">
            <v>24510280403</v>
          </cell>
          <cell r="B241" t="str">
            <v>Westgate, Baltimore, MD</v>
          </cell>
          <cell r="C241">
            <v>1003</v>
          </cell>
        </row>
        <row r="242">
          <cell r="A242">
            <v>24510280301</v>
          </cell>
          <cell r="B242" t="str">
            <v>Gwynn Oak, Baltimore, MD</v>
          </cell>
          <cell r="C242">
            <v>1001</v>
          </cell>
        </row>
        <row r="243">
          <cell r="A243">
            <v>24510200300</v>
          </cell>
          <cell r="B243" t="str">
            <v>Bentalou-Smallwood, Baltimore, MD</v>
          </cell>
          <cell r="C243">
            <v>1000</v>
          </cell>
        </row>
        <row r="244">
          <cell r="A244">
            <v>24005402404</v>
          </cell>
          <cell r="B244" t="str">
            <v>Gwynn Oak, Lochearn, MD</v>
          </cell>
          <cell r="C244">
            <v>997</v>
          </cell>
        </row>
        <row r="245">
          <cell r="A245">
            <v>24510280200</v>
          </cell>
          <cell r="B245" t="str">
            <v>Gwynn Oak, Baltimore, MD</v>
          </cell>
          <cell r="C245">
            <v>991</v>
          </cell>
        </row>
        <row r="246">
          <cell r="A246">
            <v>24005451300</v>
          </cell>
          <cell r="B246" t="str">
            <v>Middle River, MD</v>
          </cell>
          <cell r="C246">
            <v>990</v>
          </cell>
        </row>
        <row r="247">
          <cell r="A247">
            <v>24005402504</v>
          </cell>
          <cell r="B247" t="str">
            <v>Randallstown, MD</v>
          </cell>
          <cell r="C247">
            <v>987</v>
          </cell>
        </row>
        <row r="248">
          <cell r="A248">
            <v>24510271700</v>
          </cell>
          <cell r="B248" t="str">
            <v>Central Park Heights, Baltimore, MD</v>
          </cell>
          <cell r="C248">
            <v>987</v>
          </cell>
        </row>
        <row r="249">
          <cell r="A249">
            <v>24005430900</v>
          </cell>
          <cell r="B249" t="str">
            <v>Baltimore, MD</v>
          </cell>
          <cell r="C249">
            <v>984</v>
          </cell>
        </row>
        <row r="250">
          <cell r="A250">
            <v>24005491100</v>
          </cell>
          <cell r="B250" t="str">
            <v>Baltimore, MD</v>
          </cell>
          <cell r="C250">
            <v>983</v>
          </cell>
        </row>
        <row r="251">
          <cell r="A251">
            <v>24510160400</v>
          </cell>
          <cell r="B251" t="str">
            <v>Midtown Edmondson, Baltimore, MD</v>
          </cell>
          <cell r="C251">
            <v>982</v>
          </cell>
        </row>
        <row r="252">
          <cell r="A252">
            <v>24510090700</v>
          </cell>
          <cell r="B252" t="str">
            <v>Coldstream - Homestead - Montebello, Baltimore, MD</v>
          </cell>
          <cell r="C252">
            <v>982</v>
          </cell>
        </row>
        <row r="253">
          <cell r="A253">
            <v>24510271200</v>
          </cell>
          <cell r="B253" t="str">
            <v>Homeland, Baltimore, MD</v>
          </cell>
          <cell r="C253">
            <v>980</v>
          </cell>
        </row>
        <row r="254">
          <cell r="A254">
            <v>24510270200</v>
          </cell>
          <cell r="B254" t="str">
            <v>Lauraville, Baltimore, MD</v>
          </cell>
          <cell r="C254">
            <v>980</v>
          </cell>
        </row>
        <row r="255">
          <cell r="A255">
            <v>24510250101</v>
          </cell>
          <cell r="B255" t="str">
            <v>Beechfield, Baltimore, MD</v>
          </cell>
          <cell r="C255">
            <v>978</v>
          </cell>
        </row>
        <row r="256">
          <cell r="A256">
            <v>24510130300</v>
          </cell>
          <cell r="B256" t="str">
            <v>Penn North, Baltimore, MD</v>
          </cell>
          <cell r="C256">
            <v>976</v>
          </cell>
        </row>
        <row r="257">
          <cell r="A257">
            <v>24510270701</v>
          </cell>
          <cell r="B257" t="str">
            <v>Harford - Echodale - Perring Parkway, Baltimore, MD</v>
          </cell>
          <cell r="C257">
            <v>972</v>
          </cell>
        </row>
        <row r="258">
          <cell r="A258">
            <v>24003750202</v>
          </cell>
          <cell r="B258" t="str">
            <v>Brooklyn Park, MD</v>
          </cell>
          <cell r="C258">
            <v>971</v>
          </cell>
        </row>
        <row r="259">
          <cell r="A259">
            <v>24005451000</v>
          </cell>
          <cell r="B259" t="str">
            <v>Essex, MD</v>
          </cell>
          <cell r="C259">
            <v>970</v>
          </cell>
        </row>
        <row r="260">
          <cell r="A260">
            <v>24510190200</v>
          </cell>
          <cell r="B260" t="str">
            <v>Pratt Monroe, Baltimore, MD</v>
          </cell>
          <cell r="C260">
            <v>969</v>
          </cell>
        </row>
        <row r="261">
          <cell r="A261">
            <v>24005420701</v>
          </cell>
          <cell r="B261" t="str">
            <v>Dundalk, MD</v>
          </cell>
          <cell r="C261">
            <v>968</v>
          </cell>
        </row>
        <row r="262">
          <cell r="A262">
            <v>24510270901</v>
          </cell>
          <cell r="B262" t="str">
            <v>New Northwood, Baltimore, MD</v>
          </cell>
          <cell r="C262">
            <v>968</v>
          </cell>
        </row>
        <row r="263">
          <cell r="A263">
            <v>24005400600</v>
          </cell>
          <cell r="B263" t="str">
            <v>Catonsville, MD</v>
          </cell>
          <cell r="C263">
            <v>967</v>
          </cell>
        </row>
        <row r="264">
          <cell r="A264">
            <v>24005450800</v>
          </cell>
          <cell r="B264" t="str">
            <v>Essex, MD</v>
          </cell>
          <cell r="C264">
            <v>967</v>
          </cell>
        </row>
        <row r="265">
          <cell r="A265">
            <v>24510250401</v>
          </cell>
          <cell r="B265" t="str">
            <v>Brooklyn, Baltimore, MD</v>
          </cell>
          <cell r="C265">
            <v>967</v>
          </cell>
        </row>
        <row r="266">
          <cell r="A266">
            <v>24510160801</v>
          </cell>
          <cell r="B266" t="str">
            <v>Edmondson, Baltimore, MD</v>
          </cell>
          <cell r="C266">
            <v>966</v>
          </cell>
        </row>
        <row r="267">
          <cell r="A267">
            <v>24005451801</v>
          </cell>
          <cell r="B267" t="str">
            <v>Middle River, MD</v>
          </cell>
          <cell r="C267">
            <v>961</v>
          </cell>
        </row>
        <row r="268">
          <cell r="A268">
            <v>24510120202</v>
          </cell>
          <cell r="B268" t="str">
            <v>Baltimore, MD</v>
          </cell>
          <cell r="C268">
            <v>961</v>
          </cell>
        </row>
        <row r="269">
          <cell r="A269">
            <v>24510170100</v>
          </cell>
          <cell r="B269" t="str">
            <v>Downtown, Baltimore, MD</v>
          </cell>
          <cell r="C269">
            <v>961</v>
          </cell>
        </row>
        <row r="270">
          <cell r="A270">
            <v>24510180300</v>
          </cell>
          <cell r="B270" t="str">
            <v>Hollins Market, Baltimore, MD</v>
          </cell>
          <cell r="C270">
            <v>960</v>
          </cell>
        </row>
        <row r="271">
          <cell r="A271">
            <v>24510280302</v>
          </cell>
          <cell r="B271" t="str">
            <v>West Forest Park, Baltimore, MD</v>
          </cell>
          <cell r="C271">
            <v>959</v>
          </cell>
        </row>
        <row r="272">
          <cell r="A272">
            <v>24510130200</v>
          </cell>
          <cell r="B272" t="str">
            <v>Reservoir Hill, Baltimore, MD</v>
          </cell>
          <cell r="C272">
            <v>959</v>
          </cell>
        </row>
        <row r="273">
          <cell r="A273">
            <v>24510151300</v>
          </cell>
          <cell r="B273" t="str">
            <v>Central Park Heights, Baltimore, MD</v>
          </cell>
          <cell r="C273">
            <v>957</v>
          </cell>
        </row>
        <row r="274">
          <cell r="A274">
            <v>24510260203</v>
          </cell>
          <cell r="B274" t="str">
            <v>Frankford, Baltimore, MD</v>
          </cell>
          <cell r="C274">
            <v>956</v>
          </cell>
        </row>
        <row r="275">
          <cell r="A275">
            <v>24510270804</v>
          </cell>
          <cell r="B275" t="str">
            <v>Lake Walker, Baltimore, MD</v>
          </cell>
          <cell r="C275">
            <v>956</v>
          </cell>
        </row>
        <row r="276">
          <cell r="A276">
            <v>24510140300</v>
          </cell>
          <cell r="B276" t="str">
            <v>Druid Heights, Baltimore, MD</v>
          </cell>
          <cell r="C276">
            <v>955</v>
          </cell>
        </row>
        <row r="277">
          <cell r="A277">
            <v>24510250206</v>
          </cell>
          <cell r="B277" t="str">
            <v>Morrell Park, Baltimore, MD</v>
          </cell>
          <cell r="C277">
            <v>954</v>
          </cell>
        </row>
        <row r="278">
          <cell r="A278">
            <v>24510260605</v>
          </cell>
          <cell r="B278" t="str">
            <v>Medford - Broening, Baltimore, MD</v>
          </cell>
          <cell r="C278">
            <v>951</v>
          </cell>
        </row>
        <row r="279">
          <cell r="A279">
            <v>24510271802</v>
          </cell>
          <cell r="B279" t="str">
            <v>Langston Hughes, Baltimore, MD</v>
          </cell>
          <cell r="C279">
            <v>950</v>
          </cell>
        </row>
        <row r="280">
          <cell r="A280">
            <v>24510130700</v>
          </cell>
          <cell r="B280" t="str">
            <v>Hampden, Baltimore, MD</v>
          </cell>
          <cell r="C280">
            <v>947</v>
          </cell>
        </row>
        <row r="281">
          <cell r="A281">
            <v>24510270703</v>
          </cell>
          <cell r="B281" t="str">
            <v>North Harford Road, Baltimore, MD</v>
          </cell>
          <cell r="C281">
            <v>945</v>
          </cell>
        </row>
        <row r="282">
          <cell r="A282">
            <v>24510270401</v>
          </cell>
          <cell r="B282" t="str">
            <v>Glenham-Belford, Baltimore, MD</v>
          </cell>
          <cell r="C282">
            <v>942</v>
          </cell>
        </row>
        <row r="283">
          <cell r="A283">
            <v>24510250303</v>
          </cell>
          <cell r="B283" t="str">
            <v>Morrell Park, Baltimore, MD</v>
          </cell>
          <cell r="C283">
            <v>940</v>
          </cell>
        </row>
        <row r="284">
          <cell r="A284">
            <v>24510270702</v>
          </cell>
          <cell r="B284" t="str">
            <v>Harford - Echodale - Perring Parkway, Baltimore, MD</v>
          </cell>
          <cell r="C284">
            <v>940</v>
          </cell>
        </row>
        <row r="285">
          <cell r="A285">
            <v>24510270903</v>
          </cell>
          <cell r="B285" t="str">
            <v>Hillen, Baltimore, MD</v>
          </cell>
          <cell r="C285">
            <v>935</v>
          </cell>
        </row>
        <row r="286">
          <cell r="A286">
            <v>24510270805</v>
          </cell>
          <cell r="B286" t="str">
            <v>Mid-Govans, Baltimore, MD</v>
          </cell>
          <cell r="C286">
            <v>933</v>
          </cell>
        </row>
        <row r="287">
          <cell r="A287">
            <v>24510271600</v>
          </cell>
          <cell r="B287" t="str">
            <v>Edgecomb, Baltimore, MD</v>
          </cell>
          <cell r="C287">
            <v>932</v>
          </cell>
        </row>
        <row r="288">
          <cell r="A288">
            <v>24510150800</v>
          </cell>
          <cell r="B288" t="str">
            <v>Garwyn Oaks, Baltimore, MD</v>
          </cell>
          <cell r="C288">
            <v>925</v>
          </cell>
        </row>
        <row r="289">
          <cell r="A289">
            <v>24003751200</v>
          </cell>
          <cell r="B289" t="str">
            <v>Linthicum Heights, MD</v>
          </cell>
          <cell r="C289">
            <v>925</v>
          </cell>
        </row>
        <row r="290">
          <cell r="A290">
            <v>24510271900</v>
          </cell>
          <cell r="B290" t="str">
            <v>Glen, Baltimore, MD</v>
          </cell>
          <cell r="C290">
            <v>920</v>
          </cell>
        </row>
        <row r="291">
          <cell r="A291">
            <v>24005403402</v>
          </cell>
          <cell r="B291" t="str">
            <v>Pikesville, MD</v>
          </cell>
          <cell r="C291">
            <v>919</v>
          </cell>
        </row>
        <row r="292">
          <cell r="A292">
            <v>24005420301</v>
          </cell>
          <cell r="B292" t="str">
            <v>Dundalk, MD</v>
          </cell>
          <cell r="C292">
            <v>918</v>
          </cell>
        </row>
        <row r="293">
          <cell r="A293">
            <v>24005451802</v>
          </cell>
          <cell r="B293" t="str">
            <v>Middle River, MD</v>
          </cell>
          <cell r="C293">
            <v>918</v>
          </cell>
        </row>
        <row r="294">
          <cell r="A294">
            <v>24510250500</v>
          </cell>
          <cell r="B294" t="str">
            <v>Curtis Bay, Baltimore, MD</v>
          </cell>
          <cell r="C294">
            <v>912</v>
          </cell>
        </row>
        <row r="295">
          <cell r="A295">
            <v>24510150900</v>
          </cell>
          <cell r="B295" t="str">
            <v>Windsor Hills, Baltimore, MD</v>
          </cell>
          <cell r="C295">
            <v>912</v>
          </cell>
        </row>
        <row r="296">
          <cell r="A296">
            <v>24510150400</v>
          </cell>
          <cell r="B296" t="str">
            <v>Mondawmin, Baltimore, MD</v>
          </cell>
          <cell r="C296">
            <v>911</v>
          </cell>
        </row>
        <row r="297">
          <cell r="A297">
            <v>24510120500</v>
          </cell>
          <cell r="B297" t="str">
            <v>Greenmount West, Baltimore, MD</v>
          </cell>
          <cell r="C297">
            <v>908</v>
          </cell>
        </row>
        <row r="298">
          <cell r="A298">
            <v>24510080800</v>
          </cell>
          <cell r="B298" t="str">
            <v>Broadway East, Baltimore, MD</v>
          </cell>
          <cell r="C298">
            <v>906</v>
          </cell>
        </row>
        <row r="299">
          <cell r="A299">
            <v>24510280102</v>
          </cell>
          <cell r="B299" t="str">
            <v>Gwynn Oak, Baltimore, MD</v>
          </cell>
          <cell r="C299">
            <v>902</v>
          </cell>
        </row>
        <row r="300">
          <cell r="A300">
            <v>24510270101</v>
          </cell>
          <cell r="B300" t="str">
            <v>Arcadia, Baltimore, MD</v>
          </cell>
          <cell r="C300">
            <v>900</v>
          </cell>
        </row>
        <row r="301">
          <cell r="A301">
            <v>24510090100</v>
          </cell>
          <cell r="B301" t="str">
            <v>Ednor Gardens - Lakeside, Baltimore, MD</v>
          </cell>
          <cell r="C301">
            <v>897</v>
          </cell>
        </row>
        <row r="302">
          <cell r="A302">
            <v>24510090400</v>
          </cell>
          <cell r="B302" t="str">
            <v>Better Waverly, Baltimore, MD</v>
          </cell>
          <cell r="C302">
            <v>896</v>
          </cell>
        </row>
        <row r="303">
          <cell r="A303">
            <v>24005421300</v>
          </cell>
          <cell r="B303" t="str">
            <v>Dundalk, MD</v>
          </cell>
          <cell r="C303">
            <v>896</v>
          </cell>
        </row>
        <row r="304">
          <cell r="A304">
            <v>24510270802</v>
          </cell>
          <cell r="B304" t="str">
            <v>Ramblewood, Baltimore, MD</v>
          </cell>
          <cell r="C304">
            <v>896</v>
          </cell>
        </row>
        <row r="305">
          <cell r="A305">
            <v>24510150200</v>
          </cell>
          <cell r="B305" t="str">
            <v>Sandtown-Winchester, Baltimore, MD</v>
          </cell>
          <cell r="C305">
            <v>895</v>
          </cell>
        </row>
        <row r="306">
          <cell r="A306">
            <v>24005421200</v>
          </cell>
          <cell r="B306" t="str">
            <v>Dundalk, MD</v>
          </cell>
          <cell r="C306">
            <v>894</v>
          </cell>
        </row>
        <row r="307">
          <cell r="A307">
            <v>24510070400</v>
          </cell>
          <cell r="B307" t="str">
            <v>Gay Street, Baltimore, MD</v>
          </cell>
          <cell r="C307">
            <v>894</v>
          </cell>
        </row>
        <row r="308">
          <cell r="A308">
            <v>24005450504</v>
          </cell>
          <cell r="B308" t="str">
            <v>Essex, MD</v>
          </cell>
          <cell r="C308">
            <v>893</v>
          </cell>
        </row>
        <row r="309">
          <cell r="A309">
            <v>24510150500</v>
          </cell>
          <cell r="B309" t="str">
            <v>Burleith-Leighton, Baltimore, MD</v>
          </cell>
          <cell r="C309">
            <v>893</v>
          </cell>
        </row>
        <row r="310">
          <cell r="A310">
            <v>24005402403</v>
          </cell>
          <cell r="B310" t="str">
            <v>Gwynn Oak, Baltimore, MD</v>
          </cell>
          <cell r="C310">
            <v>890</v>
          </cell>
        </row>
        <row r="311">
          <cell r="A311">
            <v>24510151000</v>
          </cell>
          <cell r="B311" t="str">
            <v>Dorchester, Baltimore, MD</v>
          </cell>
          <cell r="C311">
            <v>888</v>
          </cell>
        </row>
        <row r="312">
          <cell r="A312">
            <v>24510250207</v>
          </cell>
          <cell r="B312" t="str">
            <v>Cherry Hill, Baltimore, MD</v>
          </cell>
          <cell r="C312">
            <v>888</v>
          </cell>
        </row>
        <row r="313">
          <cell r="A313">
            <v>24510270302</v>
          </cell>
          <cell r="B313" t="str">
            <v>Waltherson, Baltimore, MD</v>
          </cell>
          <cell r="C313">
            <v>881</v>
          </cell>
        </row>
        <row r="314">
          <cell r="A314">
            <v>24510271002</v>
          </cell>
          <cell r="B314" t="str">
            <v>Winston - Govans, Baltimore, MD</v>
          </cell>
          <cell r="C314">
            <v>881</v>
          </cell>
        </row>
        <row r="315">
          <cell r="A315">
            <v>24510270501</v>
          </cell>
          <cell r="B315" t="str">
            <v>Woodring, Baltimore, MD</v>
          </cell>
          <cell r="C315">
            <v>880</v>
          </cell>
        </row>
        <row r="316">
          <cell r="A316">
            <v>24510200500</v>
          </cell>
          <cell r="B316" t="str">
            <v>Mill Hill, Baltimore, MD</v>
          </cell>
          <cell r="C316">
            <v>879</v>
          </cell>
        </row>
        <row r="317">
          <cell r="A317">
            <v>24510270502</v>
          </cell>
          <cell r="B317" t="str">
            <v>North Harford Road, Baltimore, MD</v>
          </cell>
          <cell r="C317">
            <v>876</v>
          </cell>
        </row>
        <row r="318">
          <cell r="A318">
            <v>24510260102</v>
          </cell>
          <cell r="B318" t="str">
            <v>Frankford, Baltimore, MD</v>
          </cell>
          <cell r="C318">
            <v>868</v>
          </cell>
        </row>
        <row r="319">
          <cell r="A319">
            <v>24005420900</v>
          </cell>
          <cell r="B319" t="str">
            <v>Dundalk, MD</v>
          </cell>
          <cell r="C319">
            <v>868</v>
          </cell>
        </row>
        <row r="320">
          <cell r="A320">
            <v>24510260402</v>
          </cell>
          <cell r="B320" t="str">
            <v>Frankford, Baltimore, MD</v>
          </cell>
          <cell r="C320">
            <v>862</v>
          </cell>
        </row>
        <row r="321">
          <cell r="A321">
            <v>24510151100</v>
          </cell>
          <cell r="B321" t="str">
            <v>East Arlington, Baltimore, MD</v>
          </cell>
          <cell r="C321">
            <v>861</v>
          </cell>
        </row>
        <row r="322">
          <cell r="A322">
            <v>24510200701</v>
          </cell>
          <cell r="B322" t="str">
            <v>Allendale, Baltimore, MD</v>
          </cell>
          <cell r="C322">
            <v>860</v>
          </cell>
        </row>
        <row r="323">
          <cell r="A323">
            <v>24510190300</v>
          </cell>
          <cell r="B323" t="str">
            <v>Mount Clare, Baltimore, MD</v>
          </cell>
          <cell r="C323">
            <v>859</v>
          </cell>
        </row>
        <row r="324">
          <cell r="A324">
            <v>24510271001</v>
          </cell>
          <cell r="B324" t="str">
            <v>Baltimore, MD</v>
          </cell>
          <cell r="C324">
            <v>859</v>
          </cell>
        </row>
        <row r="325">
          <cell r="A325">
            <v>24510260201</v>
          </cell>
          <cell r="B325" t="str">
            <v>Frankford, Baltimore, MD</v>
          </cell>
          <cell r="C325">
            <v>853</v>
          </cell>
        </row>
        <row r="326">
          <cell r="A326">
            <v>24510270600</v>
          </cell>
          <cell r="B326" t="str">
            <v>Harford - Echodale - Perring Parkway, Baltimore, MD</v>
          </cell>
          <cell r="C326">
            <v>853</v>
          </cell>
        </row>
        <row r="327">
          <cell r="A327">
            <v>24510272006</v>
          </cell>
          <cell r="B327" t="str">
            <v>Glen, Baltimore, MD</v>
          </cell>
          <cell r="C327">
            <v>852</v>
          </cell>
        </row>
        <row r="328">
          <cell r="A328">
            <v>24005421101</v>
          </cell>
          <cell r="B328" t="str">
            <v>Baltimore, MD</v>
          </cell>
          <cell r="C328">
            <v>848</v>
          </cell>
        </row>
        <row r="329">
          <cell r="A329">
            <v>24510140100</v>
          </cell>
          <cell r="B329" t="str">
            <v>Bolton Hill, Baltimore, MD</v>
          </cell>
          <cell r="C329">
            <v>848</v>
          </cell>
        </row>
        <row r="330">
          <cell r="A330">
            <v>24510271101</v>
          </cell>
          <cell r="B330" t="str">
            <v>Radnor - Winston, Baltimore, MD</v>
          </cell>
          <cell r="C330">
            <v>847</v>
          </cell>
        </row>
        <row r="331">
          <cell r="A331">
            <v>24005452400</v>
          </cell>
          <cell r="B331" t="str">
            <v>Dundalk, MD</v>
          </cell>
          <cell r="C331">
            <v>842</v>
          </cell>
        </row>
        <row r="332">
          <cell r="A332">
            <v>24510200400</v>
          </cell>
          <cell r="B332" t="str">
            <v>Shipley Hill, Baltimore, MD</v>
          </cell>
          <cell r="C332">
            <v>838</v>
          </cell>
        </row>
        <row r="333">
          <cell r="A333">
            <v>24510080302</v>
          </cell>
          <cell r="B333" t="str">
            <v>Berea, Baltimore, MD</v>
          </cell>
          <cell r="C333">
            <v>834</v>
          </cell>
        </row>
        <row r="334">
          <cell r="A334">
            <v>24510260403</v>
          </cell>
          <cell r="B334" t="str">
            <v>Cedonia, Baltimore, MD</v>
          </cell>
          <cell r="C334">
            <v>831</v>
          </cell>
        </row>
        <row r="335">
          <cell r="A335">
            <v>24510070300</v>
          </cell>
          <cell r="B335" t="str">
            <v>Milton - Montford, Baltimore, MD</v>
          </cell>
          <cell r="C335">
            <v>830</v>
          </cell>
        </row>
        <row r="336">
          <cell r="A336">
            <v>24510260202</v>
          </cell>
          <cell r="B336" t="str">
            <v>Parkside, Baltimore, MD</v>
          </cell>
          <cell r="C336">
            <v>828</v>
          </cell>
        </row>
        <row r="337">
          <cell r="A337">
            <v>24005401302</v>
          </cell>
          <cell r="B337" t="str">
            <v>Gwynn Oak, Baltimore, MD</v>
          </cell>
          <cell r="C337">
            <v>828</v>
          </cell>
        </row>
        <row r="338">
          <cell r="A338">
            <v>24005420702</v>
          </cell>
          <cell r="B338" t="str">
            <v>Dundalk, MD</v>
          </cell>
          <cell r="C338">
            <v>820</v>
          </cell>
        </row>
        <row r="339">
          <cell r="A339">
            <v>24510160300</v>
          </cell>
          <cell r="B339" t="str">
            <v>Sandtown-Winchester, Baltimore, MD</v>
          </cell>
          <cell r="C339">
            <v>814</v>
          </cell>
        </row>
        <row r="340">
          <cell r="A340">
            <v>24510130100</v>
          </cell>
          <cell r="B340" t="str">
            <v>Reservoir Hill, Baltimore, MD</v>
          </cell>
          <cell r="C340">
            <v>801</v>
          </cell>
        </row>
        <row r="341">
          <cell r="A341">
            <v>24510280401</v>
          </cell>
          <cell r="B341" t="str">
            <v>Baltimore, MD</v>
          </cell>
          <cell r="C341">
            <v>798</v>
          </cell>
        </row>
        <row r="342">
          <cell r="A342">
            <v>24005421000</v>
          </cell>
          <cell r="B342" t="str">
            <v>Dundalk, MD</v>
          </cell>
          <cell r="C342">
            <v>796</v>
          </cell>
        </row>
        <row r="343">
          <cell r="A343">
            <v>24005450200</v>
          </cell>
          <cell r="B343" t="str">
            <v>Essex, MD</v>
          </cell>
          <cell r="C343">
            <v>784</v>
          </cell>
        </row>
        <row r="344">
          <cell r="A344">
            <v>24005450501</v>
          </cell>
          <cell r="B344" t="str">
            <v>Essex, MD</v>
          </cell>
          <cell r="C344">
            <v>784</v>
          </cell>
        </row>
        <row r="345">
          <cell r="A345">
            <v>24510200800</v>
          </cell>
          <cell r="B345" t="str">
            <v>Irvington, Baltimore, MD</v>
          </cell>
          <cell r="C345">
            <v>782</v>
          </cell>
        </row>
        <row r="346">
          <cell r="A346">
            <v>24510170300</v>
          </cell>
          <cell r="B346" t="str">
            <v>Upton, Baltimore, MD</v>
          </cell>
          <cell r="C346">
            <v>769</v>
          </cell>
        </row>
        <row r="347">
          <cell r="A347">
            <v>24510090300</v>
          </cell>
          <cell r="B347" t="str">
            <v>Ednor Gardens - Lakeside, Baltimore, MD</v>
          </cell>
          <cell r="C347">
            <v>769</v>
          </cell>
        </row>
        <row r="348">
          <cell r="A348">
            <v>24510160200</v>
          </cell>
          <cell r="B348" t="str">
            <v>Sandtown-Winchester, Baltimore, MD</v>
          </cell>
          <cell r="C348">
            <v>767</v>
          </cell>
        </row>
        <row r="349">
          <cell r="A349">
            <v>24510130805</v>
          </cell>
          <cell r="B349" t="str">
            <v>Cold Springs, Baltimore, MD</v>
          </cell>
          <cell r="C349">
            <v>766</v>
          </cell>
        </row>
        <row r="350">
          <cell r="A350">
            <v>24510250402</v>
          </cell>
          <cell r="B350" t="str">
            <v>Brooklyn, Baltimore, MD</v>
          </cell>
          <cell r="C350">
            <v>765</v>
          </cell>
        </row>
        <row r="351">
          <cell r="A351">
            <v>24510150600</v>
          </cell>
          <cell r="B351" t="str">
            <v>NW Community Action, Baltimore, MD</v>
          </cell>
          <cell r="C351">
            <v>761</v>
          </cell>
        </row>
        <row r="352">
          <cell r="A352">
            <v>24510060400</v>
          </cell>
          <cell r="B352" t="str">
            <v>Baltimore, MD</v>
          </cell>
          <cell r="C352">
            <v>760</v>
          </cell>
        </row>
        <row r="353">
          <cell r="A353">
            <v>24510080400</v>
          </cell>
          <cell r="B353" t="str">
            <v>Broadway East, Baltimore, MD</v>
          </cell>
          <cell r="C353">
            <v>755</v>
          </cell>
        </row>
        <row r="354">
          <cell r="A354">
            <v>24510190100</v>
          </cell>
          <cell r="B354" t="str">
            <v>Franklin Square, Baltimore, MD</v>
          </cell>
          <cell r="C354">
            <v>743</v>
          </cell>
        </row>
        <row r="355">
          <cell r="A355">
            <v>24510140200</v>
          </cell>
          <cell r="B355" t="str">
            <v>Upton, Baltimore, MD</v>
          </cell>
          <cell r="C355">
            <v>743</v>
          </cell>
        </row>
        <row r="356">
          <cell r="A356">
            <v>24510160600</v>
          </cell>
          <cell r="B356" t="str">
            <v>Mosher, Baltimore, MD</v>
          </cell>
          <cell r="C356">
            <v>733</v>
          </cell>
        </row>
        <row r="357">
          <cell r="A357">
            <v>24510090900</v>
          </cell>
          <cell r="B357" t="str">
            <v>Oliver, Baltimore, MD</v>
          </cell>
          <cell r="C357">
            <v>728</v>
          </cell>
        </row>
        <row r="358">
          <cell r="A358">
            <v>24510120600</v>
          </cell>
          <cell r="B358" t="str">
            <v>Old Goucher, Baltimore, MD</v>
          </cell>
          <cell r="C358">
            <v>712</v>
          </cell>
        </row>
        <row r="359">
          <cell r="A359">
            <v>24510160100</v>
          </cell>
          <cell r="B359" t="str">
            <v>Harlem Park, Baltimore, MD</v>
          </cell>
          <cell r="C359">
            <v>690</v>
          </cell>
        </row>
        <row r="360">
          <cell r="A360">
            <v>24005441101</v>
          </cell>
          <cell r="B360" t="str">
            <v>Rosedale, MD</v>
          </cell>
          <cell r="C360">
            <v>689</v>
          </cell>
        </row>
        <row r="361">
          <cell r="A361">
            <v>24005450100</v>
          </cell>
          <cell r="B361" t="str">
            <v>Rosedale, MD</v>
          </cell>
          <cell r="C361">
            <v>685</v>
          </cell>
        </row>
        <row r="362">
          <cell r="A362">
            <v>24510271801</v>
          </cell>
          <cell r="B362" t="str">
            <v>Arlington, Baltimore, MD</v>
          </cell>
          <cell r="C362">
            <v>642</v>
          </cell>
        </row>
        <row r="363">
          <cell r="A363">
            <v>24510260401</v>
          </cell>
          <cell r="B363" t="str">
            <v>Armistead Gardens, Baltimore, MD</v>
          </cell>
          <cell r="C363">
            <v>610</v>
          </cell>
        </row>
        <row r="364">
          <cell r="A364">
            <v>24510080200</v>
          </cell>
          <cell r="B364" t="str">
            <v>Broadway East, Baltimore, MD</v>
          </cell>
          <cell r="C364">
            <v>597</v>
          </cell>
        </row>
        <row r="365">
          <cell r="A365">
            <v>24005450300</v>
          </cell>
          <cell r="B365" t="str">
            <v>Essex, MD</v>
          </cell>
          <cell r="C365">
            <v>597</v>
          </cell>
        </row>
        <row r="366">
          <cell r="A366">
            <v>24510250103</v>
          </cell>
          <cell r="B366" t="str">
            <v>Violetville, Baltimore, MD</v>
          </cell>
          <cell r="C366">
            <v>594</v>
          </cell>
        </row>
        <row r="367">
          <cell r="A367">
            <v>24510151200</v>
          </cell>
          <cell r="B367" t="str">
            <v>Park Circle, Baltimore, MD</v>
          </cell>
          <cell r="C367">
            <v>538</v>
          </cell>
        </row>
        <row r="368">
          <cell r="A368">
            <v>24005401505</v>
          </cell>
          <cell r="B368" t="str">
            <v>Catonsville, MD</v>
          </cell>
          <cell r="C368">
            <v>533</v>
          </cell>
        </row>
        <row r="369">
          <cell r="A369">
            <v>24510180200</v>
          </cell>
          <cell r="B369" t="str">
            <v>Poppleton, Baltimore, MD</v>
          </cell>
          <cell r="C369">
            <v>497</v>
          </cell>
        </row>
        <row r="370">
          <cell r="A370">
            <v>24510180100</v>
          </cell>
          <cell r="B370" t="str">
            <v>Poppleton, Baltimore, MD</v>
          </cell>
          <cell r="C370">
            <v>484</v>
          </cell>
        </row>
        <row r="371">
          <cell r="A371">
            <v>24510280404</v>
          </cell>
          <cell r="B371" t="str">
            <v>Irvington, Baltimore, MD</v>
          </cell>
          <cell r="C371">
            <v>470</v>
          </cell>
        </row>
        <row r="372">
          <cell r="A372">
            <v>24005452000</v>
          </cell>
          <cell r="B372" t="str">
            <v>Sparrows Point, MD</v>
          </cell>
          <cell r="C372">
            <v>466</v>
          </cell>
        </row>
        <row r="373">
          <cell r="A373">
            <v>24510030100</v>
          </cell>
          <cell r="B373" t="str">
            <v>Perkins Homes, Baltimore, MD</v>
          </cell>
          <cell r="C373">
            <v>428</v>
          </cell>
        </row>
        <row r="374">
          <cell r="A374">
            <v>24510100200</v>
          </cell>
          <cell r="B374" t="str">
            <v>Baltimore, MD</v>
          </cell>
          <cell r="C374">
            <v>417</v>
          </cell>
        </row>
        <row r="375">
          <cell r="A375">
            <v>24510150100</v>
          </cell>
          <cell r="B375" t="str">
            <v>Sandtown-Winchester, Baltimore, MD</v>
          </cell>
          <cell r="C375">
            <v>401</v>
          </cell>
        </row>
        <row r="376">
          <cell r="A376">
            <v>24510100100</v>
          </cell>
          <cell r="B376" t="str">
            <v>Johnson Square, Baltimore, MD</v>
          </cell>
          <cell r="C376">
            <v>389</v>
          </cell>
        </row>
        <row r="377">
          <cell r="A377">
            <v>24510170200</v>
          </cell>
          <cell r="B377" t="str">
            <v>McCulloh Homes, Baltimore, MD</v>
          </cell>
          <cell r="C377">
            <v>388</v>
          </cell>
        </row>
        <row r="378">
          <cell r="A378">
            <v>24510260604</v>
          </cell>
          <cell r="B378" t="str">
            <v>O'Donnell Heights, Baltimore, MD</v>
          </cell>
          <cell r="C378">
            <v>301</v>
          </cell>
        </row>
        <row r="379">
          <cell r="A379">
            <v>24510250301</v>
          </cell>
          <cell r="B379" t="str">
            <v>Westport, Baltimore, MD</v>
          </cell>
          <cell r="C379">
            <v>299</v>
          </cell>
        </row>
        <row r="380">
          <cell r="A380">
            <v>24510250204</v>
          </cell>
          <cell r="B380" t="str">
            <v>Cherry Hill, Baltimore, MD</v>
          </cell>
          <cell r="C380">
            <v>278</v>
          </cell>
        </row>
        <row r="381">
          <cell r="A381">
            <v>24510280500</v>
          </cell>
          <cell r="B381" t="str">
            <v>Pleasant View Gardens, Baltimore, MD</v>
          </cell>
          <cell r="C381">
            <v>265</v>
          </cell>
        </row>
        <row r="382">
          <cell r="A382">
            <v>24510250600</v>
          </cell>
          <cell r="B382" t="str">
            <v>Brooklyn, Baltimore, MD</v>
          </cell>
        </row>
        <row r="383">
          <cell r="A383">
            <v>24005980200</v>
          </cell>
          <cell r="B383" t="str">
            <v>Lansdowne - Baltimore Highlands, Halethorpe, MD</v>
          </cell>
        </row>
        <row r="384">
          <cell r="A384">
            <v>24005401400</v>
          </cell>
          <cell r="B384" t="str">
            <v>Catonsville, MD</v>
          </cell>
        </row>
        <row r="385">
          <cell r="A385">
            <v>24027601104</v>
          </cell>
          <cell r="B385" t="str">
            <v>Ellicott City, MD</v>
          </cell>
        </row>
        <row r="386">
          <cell r="A386">
            <v>24510100300</v>
          </cell>
          <cell r="B386" t="str">
            <v>Penn - Fallsway, Baltimore, MD</v>
          </cell>
        </row>
        <row r="387">
          <cell r="A387">
            <v>24005400500</v>
          </cell>
          <cell r="B387" t="str">
            <v>Catonsville, MD</v>
          </cell>
        </row>
        <row r="388">
          <cell r="A388">
            <v>24005492102</v>
          </cell>
          <cell r="B388" t="str">
            <v>Parkville, MD</v>
          </cell>
        </row>
        <row r="389">
          <cell r="A389">
            <v>24005411302</v>
          </cell>
          <cell r="B389" t="str">
            <v>White Marsh, MD</v>
          </cell>
        </row>
        <row r="390">
          <cell r="A390">
            <v>24003980000</v>
          </cell>
          <cell r="B390" t="str">
            <v>Linthicum Heights, MD</v>
          </cell>
        </row>
        <row r="391">
          <cell r="A391">
            <v>24510271102</v>
          </cell>
          <cell r="B391" t="str">
            <v>Mid-Charles, Baltimore, MD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ail_rP_gP_pall (13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Incarceration_Rate_rP_gP_pall</v>
          </cell>
        </row>
        <row r="2">
          <cell r="A2">
            <v>24510120500</v>
          </cell>
          <cell r="B2" t="str">
            <v>Greenmount West, Baltimore, MD</v>
          </cell>
          <cell r="C2">
            <v>0.1268</v>
          </cell>
        </row>
        <row r="3">
          <cell r="A3">
            <v>24510080800</v>
          </cell>
          <cell r="B3" t="str">
            <v>Broadway East, Baltimore, MD</v>
          </cell>
          <cell r="C3">
            <v>0.11609999999999999</v>
          </cell>
        </row>
        <row r="4">
          <cell r="A4">
            <v>24510080400</v>
          </cell>
          <cell r="B4" t="str">
            <v>Broadway East, Baltimore, MD</v>
          </cell>
          <cell r="C4">
            <v>0.1066</v>
          </cell>
        </row>
        <row r="5">
          <cell r="A5">
            <v>24510180100</v>
          </cell>
          <cell r="B5" t="str">
            <v>Poppleton, Baltimore, MD</v>
          </cell>
          <cell r="C5">
            <v>0.1033</v>
          </cell>
        </row>
        <row r="6">
          <cell r="A6">
            <v>24510160200</v>
          </cell>
          <cell r="B6" t="str">
            <v>Sandtown-Winchester, Baltimore, MD</v>
          </cell>
          <cell r="C6">
            <v>9.9599999999999994E-2</v>
          </cell>
        </row>
        <row r="7">
          <cell r="A7">
            <v>24510200400</v>
          </cell>
          <cell r="B7" t="str">
            <v>Shipley Hill, Baltimore, MD</v>
          </cell>
          <cell r="C7">
            <v>9.8699999999999996E-2</v>
          </cell>
        </row>
        <row r="8">
          <cell r="A8">
            <v>24510090900</v>
          </cell>
          <cell r="B8" t="str">
            <v>Oliver, Baltimore, MD</v>
          </cell>
          <cell r="C8">
            <v>9.3100000000000002E-2</v>
          </cell>
        </row>
        <row r="9">
          <cell r="A9">
            <v>24510250204</v>
          </cell>
          <cell r="B9" t="str">
            <v>Cherry Hill, Baltimore, MD</v>
          </cell>
          <cell r="C9">
            <v>9.11E-2</v>
          </cell>
        </row>
        <row r="10">
          <cell r="A10">
            <v>24510100100</v>
          </cell>
          <cell r="B10" t="str">
            <v>Johnson Square, Baltimore, MD</v>
          </cell>
          <cell r="C10">
            <v>8.9700000000000002E-2</v>
          </cell>
        </row>
        <row r="11">
          <cell r="A11">
            <v>24510200100</v>
          </cell>
          <cell r="B11" t="str">
            <v>Lexington, Baltimore, MD</v>
          </cell>
          <cell r="C11">
            <v>8.8300000000000003E-2</v>
          </cell>
        </row>
        <row r="12">
          <cell r="A12">
            <v>24510070200</v>
          </cell>
          <cell r="B12" t="str">
            <v>Madison - Eastend, Baltimore, MD</v>
          </cell>
          <cell r="C12">
            <v>8.6499999999999994E-2</v>
          </cell>
        </row>
        <row r="13">
          <cell r="A13">
            <v>24510190100</v>
          </cell>
          <cell r="B13" t="str">
            <v>Franklin Square, Baltimore, MD</v>
          </cell>
          <cell r="C13">
            <v>8.43E-2</v>
          </cell>
        </row>
        <row r="14">
          <cell r="A14">
            <v>24510250301</v>
          </cell>
          <cell r="B14" t="str">
            <v>Westport, Baltimore, MD</v>
          </cell>
          <cell r="C14">
            <v>8.43E-2</v>
          </cell>
        </row>
        <row r="15">
          <cell r="A15">
            <v>24510070400</v>
          </cell>
          <cell r="B15" t="str">
            <v>Gay Street, Baltimore, MD</v>
          </cell>
          <cell r="C15">
            <v>8.2500000000000004E-2</v>
          </cell>
        </row>
        <row r="16">
          <cell r="A16">
            <v>24510200702</v>
          </cell>
          <cell r="B16" t="str">
            <v>Saint Joseph's, Baltimore, MD</v>
          </cell>
          <cell r="C16">
            <v>7.7499999999999999E-2</v>
          </cell>
        </row>
        <row r="17">
          <cell r="A17">
            <v>24510080301</v>
          </cell>
          <cell r="B17" t="str">
            <v>Berea, Baltimore, MD</v>
          </cell>
          <cell r="C17">
            <v>7.7499999999999999E-2</v>
          </cell>
        </row>
        <row r="18">
          <cell r="A18">
            <v>24510140300</v>
          </cell>
          <cell r="B18" t="str">
            <v>Druid Heights, Baltimore, MD</v>
          </cell>
          <cell r="C18">
            <v>7.6899999999999996E-2</v>
          </cell>
        </row>
        <row r="19">
          <cell r="A19">
            <v>24510080700</v>
          </cell>
          <cell r="B19" t="str">
            <v>Broadway East, Baltimore, MD</v>
          </cell>
          <cell r="C19">
            <v>7.6799999999999993E-2</v>
          </cell>
        </row>
        <row r="20">
          <cell r="A20">
            <v>24510140200</v>
          </cell>
          <cell r="B20" t="str">
            <v>Upton, Baltimore, MD</v>
          </cell>
          <cell r="C20">
            <v>7.5800000000000006E-2</v>
          </cell>
        </row>
        <row r="21">
          <cell r="A21">
            <v>24510120400</v>
          </cell>
          <cell r="B21" t="str">
            <v>Barclay, Baltimore, MD</v>
          </cell>
          <cell r="C21">
            <v>7.4300000000000005E-2</v>
          </cell>
        </row>
        <row r="22">
          <cell r="A22">
            <v>24510080200</v>
          </cell>
          <cell r="B22" t="str">
            <v>Broadway East, Baltimore, MD</v>
          </cell>
          <cell r="C22">
            <v>7.3999999999999996E-2</v>
          </cell>
        </row>
        <row r="23">
          <cell r="A23">
            <v>24510160700</v>
          </cell>
          <cell r="B23" t="str">
            <v>Rosemont, Baltimore, MD</v>
          </cell>
          <cell r="C23">
            <v>7.2499999999999995E-2</v>
          </cell>
        </row>
        <row r="24">
          <cell r="A24">
            <v>24510170100</v>
          </cell>
          <cell r="B24" t="str">
            <v>Downtown, Baltimore, MD</v>
          </cell>
          <cell r="C24">
            <v>7.2499999999999995E-2</v>
          </cell>
        </row>
        <row r="25">
          <cell r="A25">
            <v>24510200200</v>
          </cell>
          <cell r="B25" t="str">
            <v>Lexington, Baltimore, MD</v>
          </cell>
          <cell r="C25">
            <v>7.22E-2</v>
          </cell>
        </row>
        <row r="26">
          <cell r="A26">
            <v>24510130200</v>
          </cell>
          <cell r="B26" t="str">
            <v>Reservoir Hill, Baltimore, MD</v>
          </cell>
          <cell r="C26">
            <v>7.22E-2</v>
          </cell>
        </row>
        <row r="27">
          <cell r="A27">
            <v>24510190200</v>
          </cell>
          <cell r="B27" t="str">
            <v>Pratt Monroe, Baltimore, MD</v>
          </cell>
          <cell r="C27">
            <v>7.0800000000000002E-2</v>
          </cell>
        </row>
        <row r="28">
          <cell r="A28">
            <v>24510130300</v>
          </cell>
          <cell r="B28" t="str">
            <v>Penn North, Baltimore, MD</v>
          </cell>
          <cell r="C28">
            <v>7.0400000000000004E-2</v>
          </cell>
        </row>
        <row r="29">
          <cell r="A29">
            <v>24510120600</v>
          </cell>
          <cell r="B29" t="str">
            <v>Old Goucher, Baltimore, MD</v>
          </cell>
          <cell r="C29">
            <v>7.0300000000000001E-2</v>
          </cell>
        </row>
        <row r="30">
          <cell r="A30">
            <v>24510280302</v>
          </cell>
          <cell r="B30" t="str">
            <v>West Forest Park, Baltimore, MD</v>
          </cell>
          <cell r="C30">
            <v>7.0300000000000001E-2</v>
          </cell>
        </row>
        <row r="31">
          <cell r="A31">
            <v>24510170300</v>
          </cell>
          <cell r="B31" t="str">
            <v>Upton, Baltimore, MD</v>
          </cell>
          <cell r="C31">
            <v>6.9800000000000001E-2</v>
          </cell>
        </row>
        <row r="32">
          <cell r="A32">
            <v>24510180200</v>
          </cell>
          <cell r="B32" t="str">
            <v>Poppleton, Baltimore, MD</v>
          </cell>
          <cell r="C32">
            <v>6.8900000000000003E-2</v>
          </cell>
        </row>
        <row r="33">
          <cell r="A33">
            <v>24510250207</v>
          </cell>
          <cell r="B33" t="str">
            <v>Cherry Hill, Baltimore, MD</v>
          </cell>
          <cell r="C33">
            <v>6.8400000000000002E-2</v>
          </cell>
        </row>
        <row r="34">
          <cell r="A34">
            <v>24510190300</v>
          </cell>
          <cell r="B34" t="str">
            <v>Mount Clare, Baltimore, MD</v>
          </cell>
          <cell r="C34">
            <v>6.7500000000000004E-2</v>
          </cell>
        </row>
        <row r="35">
          <cell r="A35">
            <v>24510271001</v>
          </cell>
          <cell r="B35" t="str">
            <v>Baltimore, MD</v>
          </cell>
          <cell r="C35">
            <v>6.7100000000000007E-2</v>
          </cell>
        </row>
        <row r="36">
          <cell r="A36">
            <v>24510260604</v>
          </cell>
          <cell r="B36" t="str">
            <v>O'Donnell Heights, Baltimore, MD</v>
          </cell>
          <cell r="C36">
            <v>6.7000000000000004E-2</v>
          </cell>
        </row>
        <row r="37">
          <cell r="A37">
            <v>24510130400</v>
          </cell>
          <cell r="B37" t="str">
            <v>Woodbrook, Baltimore, MD</v>
          </cell>
          <cell r="C37">
            <v>6.6100000000000006E-2</v>
          </cell>
        </row>
        <row r="38">
          <cell r="A38">
            <v>24510160801</v>
          </cell>
          <cell r="B38" t="str">
            <v>Edmondson, Baltimore, MD</v>
          </cell>
          <cell r="C38">
            <v>6.6100000000000006E-2</v>
          </cell>
        </row>
        <row r="39">
          <cell r="A39">
            <v>24510260402</v>
          </cell>
          <cell r="B39" t="str">
            <v>Frankford, Baltimore, MD</v>
          </cell>
          <cell r="C39">
            <v>6.6000000000000003E-2</v>
          </cell>
        </row>
        <row r="40">
          <cell r="A40">
            <v>24510060400</v>
          </cell>
          <cell r="B40" t="str">
            <v>Baltimore, MD</v>
          </cell>
          <cell r="C40">
            <v>6.5600000000000006E-2</v>
          </cell>
        </row>
        <row r="41">
          <cell r="A41">
            <v>24510270701</v>
          </cell>
          <cell r="B41" t="str">
            <v>Harford - Echodale - Perring Parkway, Baltimore, MD</v>
          </cell>
          <cell r="C41">
            <v>6.5199999999999994E-2</v>
          </cell>
        </row>
        <row r="42">
          <cell r="A42">
            <v>24510100200</v>
          </cell>
          <cell r="B42" t="str">
            <v>Baltimore, MD</v>
          </cell>
          <cell r="C42">
            <v>6.5100000000000005E-2</v>
          </cell>
        </row>
        <row r="43">
          <cell r="A43">
            <v>24510271600</v>
          </cell>
          <cell r="B43" t="str">
            <v>Edgecomb, Baltimore, MD</v>
          </cell>
          <cell r="C43">
            <v>6.4899999999999999E-2</v>
          </cell>
        </row>
        <row r="44">
          <cell r="A44">
            <v>24510210100</v>
          </cell>
          <cell r="B44" t="str">
            <v>Pigtown, Baltimore, MD</v>
          </cell>
          <cell r="C44">
            <v>6.4500000000000002E-2</v>
          </cell>
        </row>
        <row r="45">
          <cell r="A45">
            <v>24510120300</v>
          </cell>
          <cell r="B45" t="str">
            <v>Harwood, Baltimore, MD</v>
          </cell>
          <cell r="C45">
            <v>6.4399999999999999E-2</v>
          </cell>
        </row>
        <row r="46">
          <cell r="A46">
            <v>24510090800</v>
          </cell>
          <cell r="B46" t="str">
            <v>East Baltimore Midway, Baltimore, MD</v>
          </cell>
          <cell r="C46">
            <v>6.3399999999999998E-2</v>
          </cell>
        </row>
        <row r="47">
          <cell r="A47">
            <v>24510080500</v>
          </cell>
          <cell r="B47" t="str">
            <v>Darley Park, Baltimore, MD</v>
          </cell>
          <cell r="C47">
            <v>6.13E-2</v>
          </cell>
        </row>
        <row r="48">
          <cell r="A48">
            <v>24510130100</v>
          </cell>
          <cell r="B48" t="str">
            <v>Reservoir Hill, Baltimore, MD</v>
          </cell>
          <cell r="C48">
            <v>6.0999999999999999E-2</v>
          </cell>
        </row>
        <row r="49">
          <cell r="A49">
            <v>24510060300</v>
          </cell>
          <cell r="B49" t="str">
            <v>Butchers Hill, Baltimore, MD</v>
          </cell>
          <cell r="C49">
            <v>6.08E-2</v>
          </cell>
        </row>
        <row r="50">
          <cell r="A50">
            <v>24510090600</v>
          </cell>
          <cell r="B50" t="str">
            <v>Coldstream - Homestead - Montebello, Baltimore, MD</v>
          </cell>
          <cell r="C50">
            <v>6.0699999999999997E-2</v>
          </cell>
        </row>
        <row r="51">
          <cell r="A51">
            <v>24510260301</v>
          </cell>
          <cell r="B51" t="str">
            <v>Belair - Edison, Baltimore, MD</v>
          </cell>
          <cell r="C51">
            <v>6.0199999999999997E-2</v>
          </cell>
        </row>
        <row r="52">
          <cell r="A52">
            <v>24510170200</v>
          </cell>
          <cell r="B52" t="str">
            <v>McCulloh Homes, Baltimore, MD</v>
          </cell>
          <cell r="C52">
            <v>5.9400000000000001E-2</v>
          </cell>
        </row>
        <row r="53">
          <cell r="A53">
            <v>24510070100</v>
          </cell>
          <cell r="B53" t="str">
            <v>Baltimore, MD</v>
          </cell>
          <cell r="C53">
            <v>5.8700000000000002E-2</v>
          </cell>
        </row>
        <row r="54">
          <cell r="A54">
            <v>24510260403</v>
          </cell>
          <cell r="B54" t="str">
            <v>Cedonia, Baltimore, MD</v>
          </cell>
          <cell r="C54">
            <v>5.8400000000000001E-2</v>
          </cell>
        </row>
        <row r="55">
          <cell r="A55">
            <v>24510150600</v>
          </cell>
          <cell r="B55" t="str">
            <v>NW Community Action, Baltimore, MD</v>
          </cell>
          <cell r="C55">
            <v>5.8200000000000002E-2</v>
          </cell>
        </row>
        <row r="56">
          <cell r="A56">
            <v>24510250203</v>
          </cell>
          <cell r="B56" t="str">
            <v>Cherry Hill, Baltimore, MD</v>
          </cell>
          <cell r="C56">
            <v>5.8000000000000003E-2</v>
          </cell>
        </row>
        <row r="57">
          <cell r="A57">
            <v>24510150300</v>
          </cell>
          <cell r="B57" t="str">
            <v>Coppin Heights, Baltimore, MD</v>
          </cell>
          <cell r="C57">
            <v>5.79E-2</v>
          </cell>
        </row>
        <row r="58">
          <cell r="A58">
            <v>24510150100</v>
          </cell>
          <cell r="B58" t="str">
            <v>Sandtown-Winchester, Baltimore, MD</v>
          </cell>
          <cell r="C58">
            <v>5.7799999999999997E-2</v>
          </cell>
        </row>
        <row r="59">
          <cell r="A59">
            <v>24005402305</v>
          </cell>
          <cell r="B59" t="str">
            <v>Lochearn, Pikesville, MD</v>
          </cell>
          <cell r="C59">
            <v>5.7700000000000001E-2</v>
          </cell>
        </row>
        <row r="60">
          <cell r="A60">
            <v>24510280500</v>
          </cell>
          <cell r="B60" t="str">
            <v>Pleasant View Gardens, Baltimore, MD</v>
          </cell>
          <cell r="C60">
            <v>5.7500000000000002E-2</v>
          </cell>
        </row>
        <row r="61">
          <cell r="A61">
            <v>24510151200</v>
          </cell>
          <cell r="B61" t="str">
            <v>Park Circle, Baltimore, MD</v>
          </cell>
          <cell r="C61">
            <v>5.7500000000000002E-2</v>
          </cell>
        </row>
        <row r="62">
          <cell r="A62">
            <v>24510180300</v>
          </cell>
          <cell r="B62" t="str">
            <v>Hollins Market, Baltimore, MD</v>
          </cell>
          <cell r="C62">
            <v>5.7000000000000002E-2</v>
          </cell>
        </row>
        <row r="63">
          <cell r="A63">
            <v>24510070300</v>
          </cell>
          <cell r="B63" t="str">
            <v>Milton - Montford, Baltimore, MD</v>
          </cell>
          <cell r="C63">
            <v>5.6300000000000003E-2</v>
          </cell>
        </row>
        <row r="64">
          <cell r="A64">
            <v>24510271801</v>
          </cell>
          <cell r="B64" t="str">
            <v>Arlington, Baltimore, MD</v>
          </cell>
          <cell r="C64">
            <v>5.6000000000000001E-2</v>
          </cell>
        </row>
        <row r="65">
          <cell r="A65">
            <v>24510200300</v>
          </cell>
          <cell r="B65" t="str">
            <v>Bentalou-Smallwood, Baltimore, MD</v>
          </cell>
          <cell r="C65">
            <v>5.57E-2</v>
          </cell>
        </row>
        <row r="66">
          <cell r="A66">
            <v>24510160802</v>
          </cell>
          <cell r="B66" t="str">
            <v>Edmondson, Baltimore, MD</v>
          </cell>
          <cell r="C66">
            <v>5.57E-2</v>
          </cell>
        </row>
        <row r="67">
          <cell r="A67">
            <v>24510080302</v>
          </cell>
          <cell r="B67" t="str">
            <v>Berea, Baltimore, MD</v>
          </cell>
          <cell r="C67">
            <v>5.5599999999999997E-2</v>
          </cell>
        </row>
        <row r="68">
          <cell r="A68">
            <v>24510280402</v>
          </cell>
          <cell r="B68" t="str">
            <v>Rognel Heights, Baltimore, MD</v>
          </cell>
          <cell r="C68">
            <v>5.5399999999999998E-2</v>
          </cell>
        </row>
        <row r="69">
          <cell r="A69">
            <v>24510060100</v>
          </cell>
          <cell r="B69" t="str">
            <v>Patterson Park, Baltimore, MD</v>
          </cell>
          <cell r="C69">
            <v>5.5100000000000003E-2</v>
          </cell>
        </row>
        <row r="70">
          <cell r="A70">
            <v>24510280102</v>
          </cell>
          <cell r="B70" t="str">
            <v>Gwynn Oak, Baltimore, MD</v>
          </cell>
          <cell r="C70">
            <v>5.4100000000000002E-2</v>
          </cell>
        </row>
        <row r="71">
          <cell r="A71">
            <v>24510271700</v>
          </cell>
          <cell r="B71" t="str">
            <v>Central Park Heights, Baltimore, MD</v>
          </cell>
          <cell r="C71">
            <v>5.4100000000000002E-2</v>
          </cell>
        </row>
        <row r="72">
          <cell r="A72">
            <v>24510090700</v>
          </cell>
          <cell r="B72" t="str">
            <v>Coldstream - Homestead - Montebello, Baltimore, MD</v>
          </cell>
          <cell r="C72">
            <v>5.3499999999999999E-2</v>
          </cell>
        </row>
        <row r="73">
          <cell r="A73">
            <v>24510160100</v>
          </cell>
          <cell r="B73" t="str">
            <v>Harlem Park, Baltimore, MD</v>
          </cell>
          <cell r="C73">
            <v>5.3499999999999999E-2</v>
          </cell>
        </row>
        <row r="74">
          <cell r="A74">
            <v>24510160400</v>
          </cell>
          <cell r="B74" t="str">
            <v>Midtown Edmondson, Baltimore, MD</v>
          </cell>
          <cell r="C74">
            <v>5.3400000000000003E-2</v>
          </cell>
        </row>
        <row r="75">
          <cell r="A75">
            <v>24510200600</v>
          </cell>
          <cell r="B75" t="str">
            <v>Baltimore, MD</v>
          </cell>
          <cell r="C75">
            <v>5.3400000000000003E-2</v>
          </cell>
        </row>
        <row r="76">
          <cell r="A76">
            <v>24510151300</v>
          </cell>
          <cell r="B76" t="str">
            <v>Central Park Heights, Baltimore, MD</v>
          </cell>
          <cell r="C76">
            <v>5.33E-2</v>
          </cell>
        </row>
        <row r="77">
          <cell r="A77">
            <v>24510080102</v>
          </cell>
          <cell r="B77" t="str">
            <v>Belair - Edison, Baltimore, MD</v>
          </cell>
          <cell r="C77">
            <v>5.2900000000000003E-2</v>
          </cell>
        </row>
        <row r="78">
          <cell r="A78">
            <v>24510150200</v>
          </cell>
          <cell r="B78" t="str">
            <v>Sandtown-Winchester, Baltimore, MD</v>
          </cell>
          <cell r="C78">
            <v>5.1999999999999998E-2</v>
          </cell>
        </row>
        <row r="79">
          <cell r="A79">
            <v>24510271002</v>
          </cell>
          <cell r="B79" t="str">
            <v>Winston - Govans, Baltimore, MD</v>
          </cell>
          <cell r="C79">
            <v>5.1700000000000003E-2</v>
          </cell>
        </row>
        <row r="80">
          <cell r="A80">
            <v>24510140100</v>
          </cell>
          <cell r="B80" t="str">
            <v>Bolton Hill, Baltimore, MD</v>
          </cell>
          <cell r="C80">
            <v>5.11E-2</v>
          </cell>
        </row>
        <row r="81">
          <cell r="A81">
            <v>24510150900</v>
          </cell>
          <cell r="B81" t="str">
            <v>Windsor Hills, Baltimore, MD</v>
          </cell>
          <cell r="C81">
            <v>4.99E-2</v>
          </cell>
        </row>
        <row r="82">
          <cell r="A82">
            <v>24510080600</v>
          </cell>
          <cell r="B82" t="str">
            <v>Broadway East, Baltimore, MD</v>
          </cell>
          <cell r="C82">
            <v>4.99E-2</v>
          </cell>
        </row>
        <row r="83">
          <cell r="A83">
            <v>24510150701</v>
          </cell>
          <cell r="B83" t="str">
            <v>Hanlon Longwood, Baltimore, MD</v>
          </cell>
          <cell r="C83">
            <v>4.9700000000000001E-2</v>
          </cell>
        </row>
        <row r="84">
          <cell r="A84">
            <v>24510200500</v>
          </cell>
          <cell r="B84" t="str">
            <v>Mill Hill, Baltimore, MD</v>
          </cell>
          <cell r="C84">
            <v>4.9599999999999998E-2</v>
          </cell>
        </row>
        <row r="85">
          <cell r="A85">
            <v>24005421300</v>
          </cell>
          <cell r="B85" t="str">
            <v>Dundalk, MD</v>
          </cell>
          <cell r="C85">
            <v>4.9599999999999998E-2</v>
          </cell>
        </row>
        <row r="86">
          <cell r="A86">
            <v>24510200800</v>
          </cell>
          <cell r="B86" t="str">
            <v>Irvington, Baltimore, MD</v>
          </cell>
          <cell r="C86">
            <v>4.9399999999999999E-2</v>
          </cell>
        </row>
        <row r="87">
          <cell r="A87">
            <v>24510250102</v>
          </cell>
          <cell r="B87" t="str">
            <v>Yale Heights, Baltimore, MD</v>
          </cell>
          <cell r="C87">
            <v>4.9299999999999997E-2</v>
          </cell>
        </row>
        <row r="88">
          <cell r="A88">
            <v>24510260202</v>
          </cell>
          <cell r="B88" t="str">
            <v>Parkside, Baltimore, MD</v>
          </cell>
          <cell r="C88">
            <v>4.9299999999999997E-2</v>
          </cell>
        </row>
        <row r="89">
          <cell r="A89">
            <v>24510160500</v>
          </cell>
          <cell r="B89" t="str">
            <v>Bridgeview-Greenlawn, Baltimore, MD</v>
          </cell>
          <cell r="C89">
            <v>4.8899999999999999E-2</v>
          </cell>
        </row>
        <row r="90">
          <cell r="A90">
            <v>24510060200</v>
          </cell>
          <cell r="B90" t="str">
            <v>Baltimore, MD</v>
          </cell>
          <cell r="C90">
            <v>4.8399999999999999E-2</v>
          </cell>
        </row>
        <row r="91">
          <cell r="A91">
            <v>24510090100</v>
          </cell>
          <cell r="B91" t="str">
            <v>Ednor Gardens - Lakeside, Baltimore, MD</v>
          </cell>
          <cell r="C91">
            <v>4.7800000000000002E-2</v>
          </cell>
        </row>
        <row r="92">
          <cell r="A92">
            <v>24005420302</v>
          </cell>
          <cell r="B92" t="str">
            <v>Dundalk, MD</v>
          </cell>
          <cell r="C92">
            <v>4.7399999999999998E-2</v>
          </cell>
        </row>
        <row r="93">
          <cell r="A93">
            <v>24510250402</v>
          </cell>
          <cell r="B93" t="str">
            <v>Brooklyn, Baltimore, MD</v>
          </cell>
          <cell r="C93">
            <v>4.6899999999999997E-2</v>
          </cell>
        </row>
        <row r="94">
          <cell r="A94">
            <v>24510090400</v>
          </cell>
          <cell r="B94" t="str">
            <v>Better Waverly, Baltimore, MD</v>
          </cell>
          <cell r="C94">
            <v>4.6199999999999998E-2</v>
          </cell>
        </row>
        <row r="95">
          <cell r="A95">
            <v>24510150702</v>
          </cell>
          <cell r="B95" t="str">
            <v>Walbrook, Baltimore, MD</v>
          </cell>
          <cell r="C95">
            <v>4.6199999999999998E-2</v>
          </cell>
        </row>
        <row r="96">
          <cell r="A96">
            <v>24510260302</v>
          </cell>
          <cell r="B96" t="str">
            <v>Belair - Edison, Baltimore, MD</v>
          </cell>
          <cell r="C96">
            <v>4.3999999999999997E-2</v>
          </cell>
        </row>
        <row r="97">
          <cell r="A97">
            <v>24510020100</v>
          </cell>
          <cell r="B97" t="str">
            <v>Upper Fells Point, Baltimore, MD</v>
          </cell>
          <cell r="C97">
            <v>4.3700000000000003E-2</v>
          </cell>
        </row>
        <row r="98">
          <cell r="A98">
            <v>24510150400</v>
          </cell>
          <cell r="B98" t="str">
            <v>Mondawmin, Baltimore, MD</v>
          </cell>
          <cell r="C98">
            <v>4.36E-2</v>
          </cell>
        </row>
        <row r="99">
          <cell r="A99">
            <v>24510160300</v>
          </cell>
          <cell r="B99" t="str">
            <v>Sandtown-Winchester, Baltimore, MD</v>
          </cell>
          <cell r="C99">
            <v>4.1700000000000001E-2</v>
          </cell>
        </row>
        <row r="100">
          <cell r="A100">
            <v>24510280301</v>
          </cell>
          <cell r="B100" t="str">
            <v>Gwynn Oak, Baltimore, MD</v>
          </cell>
          <cell r="C100">
            <v>4.1599999999999998E-2</v>
          </cell>
        </row>
        <row r="101">
          <cell r="A101">
            <v>24510250101</v>
          </cell>
          <cell r="B101" t="str">
            <v>Beechfield, Baltimore, MD</v>
          </cell>
          <cell r="C101">
            <v>4.1500000000000002E-2</v>
          </cell>
        </row>
        <row r="102">
          <cell r="A102">
            <v>24510250500</v>
          </cell>
          <cell r="B102" t="str">
            <v>Curtis Bay, Baltimore, MD</v>
          </cell>
          <cell r="C102">
            <v>4.1300000000000003E-2</v>
          </cell>
        </row>
        <row r="103">
          <cell r="A103">
            <v>24005402404</v>
          </cell>
          <cell r="B103" t="str">
            <v>Gwynn Oak, Lochearn, MD</v>
          </cell>
          <cell r="C103">
            <v>4.1099999999999998E-2</v>
          </cell>
        </row>
        <row r="104">
          <cell r="A104">
            <v>24510260203</v>
          </cell>
          <cell r="B104" t="str">
            <v>Frankford, Baltimore, MD</v>
          </cell>
          <cell r="C104">
            <v>4.1000000000000002E-2</v>
          </cell>
        </row>
        <row r="105">
          <cell r="A105">
            <v>24005451401</v>
          </cell>
          <cell r="B105" t="str">
            <v>Middle River, MD</v>
          </cell>
          <cell r="C105">
            <v>4.0899999999999999E-2</v>
          </cell>
        </row>
        <row r="106">
          <cell r="A106">
            <v>24510151000</v>
          </cell>
          <cell r="B106" t="str">
            <v>Dorchester, Baltimore, MD</v>
          </cell>
          <cell r="C106">
            <v>4.0399999999999998E-2</v>
          </cell>
        </row>
        <row r="107">
          <cell r="A107">
            <v>24510271900</v>
          </cell>
          <cell r="B107" t="str">
            <v>Glen, Baltimore, MD</v>
          </cell>
          <cell r="C107">
            <v>4.0399999999999998E-2</v>
          </cell>
        </row>
        <row r="108">
          <cell r="A108">
            <v>24510261000</v>
          </cell>
          <cell r="B108" t="str">
            <v>Patterson Park, Baltimore, MD</v>
          </cell>
          <cell r="C108">
            <v>3.9899999999999998E-2</v>
          </cell>
        </row>
        <row r="109">
          <cell r="A109">
            <v>24510270901</v>
          </cell>
          <cell r="B109" t="str">
            <v>New Northwood, Baltimore, MD</v>
          </cell>
          <cell r="C109">
            <v>3.9899999999999998E-2</v>
          </cell>
        </row>
        <row r="110">
          <cell r="A110">
            <v>24510280200</v>
          </cell>
          <cell r="B110" t="str">
            <v>Gwynn Oak, Baltimore, MD</v>
          </cell>
          <cell r="C110">
            <v>3.9600000000000003E-2</v>
          </cell>
        </row>
        <row r="111">
          <cell r="A111">
            <v>24005401302</v>
          </cell>
          <cell r="B111" t="str">
            <v>Gwynn Oak, Baltimore, MD</v>
          </cell>
          <cell r="C111">
            <v>3.9300000000000002E-2</v>
          </cell>
        </row>
        <row r="112">
          <cell r="A112">
            <v>24510260800</v>
          </cell>
          <cell r="B112" t="str">
            <v>Baltimore Highlands, Baltimore, MD</v>
          </cell>
          <cell r="C112">
            <v>3.9199999999999999E-2</v>
          </cell>
        </row>
        <row r="113">
          <cell r="A113">
            <v>24510270902</v>
          </cell>
          <cell r="B113" t="str">
            <v>Perring Loch, Baltimore, MD</v>
          </cell>
          <cell r="C113">
            <v>3.8600000000000002E-2</v>
          </cell>
        </row>
        <row r="114">
          <cell r="A114">
            <v>24510270802</v>
          </cell>
          <cell r="B114" t="str">
            <v>Ramblewood, Baltimore, MD</v>
          </cell>
          <cell r="C114">
            <v>3.8600000000000002E-2</v>
          </cell>
        </row>
        <row r="115">
          <cell r="A115">
            <v>24510030100</v>
          </cell>
          <cell r="B115" t="str">
            <v>Perkins Homes, Baltimore, MD</v>
          </cell>
          <cell r="C115">
            <v>3.85E-2</v>
          </cell>
        </row>
        <row r="116">
          <cell r="A116">
            <v>24510110100</v>
          </cell>
          <cell r="B116" t="str">
            <v>Downtown, Baltimore, MD</v>
          </cell>
          <cell r="C116">
            <v>3.8100000000000002E-2</v>
          </cell>
        </row>
        <row r="117">
          <cell r="A117">
            <v>24510160600</v>
          </cell>
          <cell r="B117" t="str">
            <v>Mosher, Baltimore, MD</v>
          </cell>
          <cell r="C117">
            <v>3.7900000000000003E-2</v>
          </cell>
        </row>
        <row r="118">
          <cell r="A118">
            <v>24510270903</v>
          </cell>
          <cell r="B118" t="str">
            <v>Hillen, Baltimore, MD</v>
          </cell>
          <cell r="C118">
            <v>3.7699999999999997E-2</v>
          </cell>
        </row>
        <row r="119">
          <cell r="A119">
            <v>24510260201</v>
          </cell>
          <cell r="B119" t="str">
            <v>Frankford, Baltimore, MD</v>
          </cell>
          <cell r="C119">
            <v>3.7699999999999997E-2</v>
          </cell>
        </row>
        <row r="120">
          <cell r="A120">
            <v>24005450504</v>
          </cell>
          <cell r="B120" t="str">
            <v>Essex, MD</v>
          </cell>
          <cell r="C120">
            <v>3.7699999999999997E-2</v>
          </cell>
        </row>
        <row r="121">
          <cell r="A121">
            <v>24005402405</v>
          </cell>
          <cell r="B121" t="str">
            <v>Gwynn Oak, Baltimore, MD</v>
          </cell>
          <cell r="C121">
            <v>3.7499999999999999E-2</v>
          </cell>
        </row>
        <row r="122">
          <cell r="A122">
            <v>24510260303</v>
          </cell>
          <cell r="B122" t="str">
            <v>Claremont - Freedom, Baltimore, MD</v>
          </cell>
          <cell r="C122">
            <v>3.6200000000000003E-2</v>
          </cell>
        </row>
        <row r="123">
          <cell r="A123">
            <v>24510270805</v>
          </cell>
          <cell r="B123" t="str">
            <v>Mid-Govans, Baltimore, MD</v>
          </cell>
          <cell r="C123">
            <v>3.5999999999999997E-2</v>
          </cell>
        </row>
        <row r="124">
          <cell r="A124">
            <v>24510280404</v>
          </cell>
          <cell r="B124" t="str">
            <v>Irvington, Baltimore, MD</v>
          </cell>
          <cell r="C124">
            <v>3.5799999999999998E-2</v>
          </cell>
        </row>
        <row r="125">
          <cell r="A125">
            <v>24510230200</v>
          </cell>
          <cell r="B125" t="str">
            <v>South Baltimore, Baltimore, MD</v>
          </cell>
          <cell r="C125">
            <v>3.56E-2</v>
          </cell>
        </row>
        <row r="126">
          <cell r="A126">
            <v>24510090500</v>
          </cell>
          <cell r="B126" t="str">
            <v>Better Waverly, Baltimore, MD</v>
          </cell>
          <cell r="C126">
            <v>3.56E-2</v>
          </cell>
        </row>
        <row r="127">
          <cell r="A127">
            <v>24510250205</v>
          </cell>
          <cell r="B127" t="str">
            <v>Lakeland, Baltimore, MD</v>
          </cell>
          <cell r="C127">
            <v>3.5499999999999997E-2</v>
          </cell>
        </row>
        <row r="128">
          <cell r="A128">
            <v>24005401200</v>
          </cell>
          <cell r="B128" t="str">
            <v>Woodlawn, MD</v>
          </cell>
          <cell r="C128">
            <v>3.5499999999999997E-2</v>
          </cell>
        </row>
        <row r="129">
          <cell r="A129">
            <v>24510280101</v>
          </cell>
          <cell r="B129" t="str">
            <v>Reisterstown Station, Baltimore, MD</v>
          </cell>
          <cell r="C129">
            <v>3.5400000000000001E-2</v>
          </cell>
        </row>
        <row r="130">
          <cell r="A130">
            <v>24005441000</v>
          </cell>
          <cell r="B130" t="str">
            <v>Baltimore, MD</v>
          </cell>
          <cell r="C130">
            <v>3.5400000000000001E-2</v>
          </cell>
        </row>
        <row r="131">
          <cell r="A131">
            <v>24510010200</v>
          </cell>
          <cell r="B131" t="str">
            <v>Patterson Park, Baltimore, MD</v>
          </cell>
          <cell r="C131">
            <v>3.5299999999999998E-2</v>
          </cell>
        </row>
        <row r="132">
          <cell r="A132">
            <v>24510271802</v>
          </cell>
          <cell r="B132" t="str">
            <v>Langston Hughes, Baltimore, MD</v>
          </cell>
          <cell r="C132">
            <v>3.5299999999999998E-2</v>
          </cell>
        </row>
        <row r="133">
          <cell r="A133">
            <v>24005430300</v>
          </cell>
          <cell r="B133" t="str">
            <v>Lansdowne - Baltimore Highlands, Halethorpe, MD</v>
          </cell>
          <cell r="C133">
            <v>3.5200000000000002E-2</v>
          </cell>
        </row>
        <row r="134">
          <cell r="A134">
            <v>24510040100</v>
          </cell>
          <cell r="B134" t="str">
            <v>Downtown, Baltimore, MD</v>
          </cell>
          <cell r="C134">
            <v>3.5099999999999999E-2</v>
          </cell>
        </row>
        <row r="135">
          <cell r="A135">
            <v>24510150800</v>
          </cell>
          <cell r="B135" t="str">
            <v>Garwyn Oaks, Baltimore, MD</v>
          </cell>
          <cell r="C135">
            <v>3.49E-2</v>
          </cell>
        </row>
        <row r="136">
          <cell r="A136">
            <v>24510010500</v>
          </cell>
          <cell r="B136" t="str">
            <v>Upper Fells Point, Baltimore, MD</v>
          </cell>
          <cell r="C136">
            <v>3.4799999999999998E-2</v>
          </cell>
        </row>
        <row r="137">
          <cell r="A137">
            <v>24510230100</v>
          </cell>
          <cell r="B137" t="str">
            <v>Baltimore, MD</v>
          </cell>
          <cell r="C137">
            <v>3.4700000000000002E-2</v>
          </cell>
        </row>
        <row r="138">
          <cell r="A138">
            <v>24510110200</v>
          </cell>
          <cell r="B138" t="str">
            <v>Downtown, Baltimore, MD</v>
          </cell>
          <cell r="C138">
            <v>3.4599999999999999E-2</v>
          </cell>
        </row>
        <row r="139">
          <cell r="A139">
            <v>24005421200</v>
          </cell>
          <cell r="B139" t="str">
            <v>Dundalk, MD</v>
          </cell>
          <cell r="C139">
            <v>3.44E-2</v>
          </cell>
        </row>
        <row r="140">
          <cell r="A140">
            <v>24005402307</v>
          </cell>
          <cell r="B140" t="str">
            <v>Pikesville, MD</v>
          </cell>
          <cell r="C140">
            <v>3.44E-2</v>
          </cell>
        </row>
        <row r="141">
          <cell r="A141">
            <v>24005401102</v>
          </cell>
          <cell r="B141" t="str">
            <v>Gwynn Oak, Woodlawn, MD</v>
          </cell>
          <cell r="C141">
            <v>3.4000000000000002E-2</v>
          </cell>
        </row>
        <row r="142">
          <cell r="A142">
            <v>24510250401</v>
          </cell>
          <cell r="B142" t="str">
            <v>Brooklyn, Baltimore, MD</v>
          </cell>
          <cell r="C142">
            <v>3.39E-2</v>
          </cell>
        </row>
        <row r="143">
          <cell r="A143">
            <v>24005402504</v>
          </cell>
          <cell r="B143" t="str">
            <v>Randallstown, MD</v>
          </cell>
          <cell r="C143">
            <v>3.3700000000000001E-2</v>
          </cell>
        </row>
        <row r="144">
          <cell r="A144">
            <v>24510260102</v>
          </cell>
          <cell r="B144" t="str">
            <v>Frankford, Baltimore, MD</v>
          </cell>
          <cell r="C144">
            <v>3.3700000000000001E-2</v>
          </cell>
        </row>
        <row r="145">
          <cell r="A145">
            <v>24005420402</v>
          </cell>
          <cell r="B145" t="str">
            <v>Dundalk, MD</v>
          </cell>
          <cell r="C145">
            <v>3.3500000000000002E-2</v>
          </cell>
        </row>
        <row r="146">
          <cell r="A146">
            <v>24510230300</v>
          </cell>
          <cell r="B146" t="str">
            <v>South Baltimore, Baltimore, MD</v>
          </cell>
          <cell r="C146">
            <v>3.3099999999999997E-2</v>
          </cell>
        </row>
        <row r="147">
          <cell r="A147">
            <v>24005402303</v>
          </cell>
          <cell r="B147" t="str">
            <v>Windsor Mill, Baltimore, MD</v>
          </cell>
          <cell r="C147">
            <v>3.2899999999999999E-2</v>
          </cell>
        </row>
        <row r="148">
          <cell r="A148">
            <v>24510010400</v>
          </cell>
          <cell r="B148" t="str">
            <v>Canton, Baltimore, MD</v>
          </cell>
          <cell r="C148">
            <v>3.2399999999999998E-2</v>
          </cell>
        </row>
        <row r="149">
          <cell r="A149">
            <v>24510080101</v>
          </cell>
          <cell r="B149" t="str">
            <v>Belair - Edison, Baltimore, MD</v>
          </cell>
          <cell r="C149">
            <v>3.2099999999999997E-2</v>
          </cell>
        </row>
        <row r="150">
          <cell r="A150">
            <v>24510020200</v>
          </cell>
          <cell r="B150" t="str">
            <v>Upper Fells Point, Baltimore, MD</v>
          </cell>
          <cell r="C150">
            <v>3.2099999999999997E-2</v>
          </cell>
        </row>
        <row r="151">
          <cell r="A151">
            <v>24510260101</v>
          </cell>
          <cell r="B151" t="str">
            <v>Cedmont, Baltimore, MD</v>
          </cell>
          <cell r="C151">
            <v>3.2000000000000001E-2</v>
          </cell>
        </row>
        <row r="152">
          <cell r="A152">
            <v>24510120700</v>
          </cell>
          <cell r="B152" t="str">
            <v>Remington, Baltimore, MD</v>
          </cell>
          <cell r="C152">
            <v>3.1899999999999998E-2</v>
          </cell>
        </row>
        <row r="153">
          <cell r="A153">
            <v>24005452000</v>
          </cell>
          <cell r="B153" t="str">
            <v>Sparrows Point, MD</v>
          </cell>
          <cell r="C153">
            <v>3.1800000000000002E-2</v>
          </cell>
        </row>
        <row r="154">
          <cell r="A154">
            <v>24005451801</v>
          </cell>
          <cell r="B154" t="str">
            <v>Middle River, MD</v>
          </cell>
          <cell r="C154">
            <v>3.1699999999999999E-2</v>
          </cell>
        </row>
        <row r="155">
          <cell r="A155">
            <v>24005452500</v>
          </cell>
          <cell r="B155" t="str">
            <v>Dundalk, MD</v>
          </cell>
          <cell r="C155">
            <v>3.1600000000000003E-2</v>
          </cell>
        </row>
        <row r="156">
          <cell r="A156">
            <v>24005402306</v>
          </cell>
          <cell r="B156" t="str">
            <v>Windsor Mill, Baltimore, MD</v>
          </cell>
          <cell r="C156">
            <v>3.15E-2</v>
          </cell>
        </row>
        <row r="157">
          <cell r="A157">
            <v>24005402302</v>
          </cell>
          <cell r="B157" t="str">
            <v>Windsor Mill, Milford Mill, MD</v>
          </cell>
          <cell r="C157">
            <v>3.15E-2</v>
          </cell>
        </row>
        <row r="158">
          <cell r="A158">
            <v>24005450800</v>
          </cell>
          <cell r="B158" t="str">
            <v>Essex, MD</v>
          </cell>
          <cell r="C158">
            <v>3.1199999999999999E-2</v>
          </cell>
        </row>
        <row r="159">
          <cell r="A159">
            <v>24510151100</v>
          </cell>
          <cell r="B159" t="str">
            <v>East Arlington, Baltimore, MD</v>
          </cell>
          <cell r="C159">
            <v>3.1199999999999999E-2</v>
          </cell>
        </row>
        <row r="160">
          <cell r="A160">
            <v>24510240300</v>
          </cell>
          <cell r="B160" t="str">
            <v>Riverside, Baltimore, MD</v>
          </cell>
          <cell r="C160">
            <v>3.1E-2</v>
          </cell>
        </row>
        <row r="161">
          <cell r="A161">
            <v>24510090300</v>
          </cell>
          <cell r="B161" t="str">
            <v>Ednor Gardens - Lakeside, Baltimore, MD</v>
          </cell>
          <cell r="C161">
            <v>3.0800000000000001E-2</v>
          </cell>
        </row>
        <row r="162">
          <cell r="A162">
            <v>24003751102</v>
          </cell>
          <cell r="B162" t="str">
            <v>Glen Burnie, MD</v>
          </cell>
          <cell r="C162">
            <v>3.0800000000000001E-2</v>
          </cell>
        </row>
        <row r="163">
          <cell r="A163">
            <v>24510240100</v>
          </cell>
          <cell r="B163" t="str">
            <v>Locust Point, Baltimore, MD</v>
          </cell>
          <cell r="C163">
            <v>3.0499999999999999E-2</v>
          </cell>
        </row>
        <row r="164">
          <cell r="A164">
            <v>24510270702</v>
          </cell>
          <cell r="B164" t="str">
            <v>Harford - Echodale - Perring Parkway, Baltimore, MD</v>
          </cell>
          <cell r="C164">
            <v>3.0499999999999999E-2</v>
          </cell>
        </row>
        <row r="165">
          <cell r="A165">
            <v>24005420702</v>
          </cell>
          <cell r="B165" t="str">
            <v>Dundalk, MD</v>
          </cell>
          <cell r="C165">
            <v>3.0200000000000001E-2</v>
          </cell>
        </row>
        <row r="166">
          <cell r="A166">
            <v>24510030200</v>
          </cell>
          <cell r="B166" t="str">
            <v>Little Italy, Baltimore, MD</v>
          </cell>
          <cell r="C166">
            <v>2.9700000000000001E-2</v>
          </cell>
        </row>
        <row r="167">
          <cell r="A167">
            <v>24005491401</v>
          </cell>
          <cell r="B167" t="str">
            <v>Parkville, MD</v>
          </cell>
          <cell r="C167">
            <v>2.9600000000000001E-2</v>
          </cell>
        </row>
        <row r="168">
          <cell r="A168">
            <v>24005491600</v>
          </cell>
          <cell r="B168" t="str">
            <v>Parkville, MD</v>
          </cell>
          <cell r="C168">
            <v>2.9600000000000001E-2</v>
          </cell>
        </row>
        <row r="169">
          <cell r="A169">
            <v>24005402304</v>
          </cell>
          <cell r="B169" t="str">
            <v>Gwynn Oak, Baltimore, MD</v>
          </cell>
          <cell r="C169">
            <v>2.9399999999999999E-2</v>
          </cell>
        </row>
        <row r="170">
          <cell r="A170">
            <v>24510250303</v>
          </cell>
          <cell r="B170" t="str">
            <v>Morrell Park, Baltimore, MD</v>
          </cell>
          <cell r="C170">
            <v>2.9399999999999999E-2</v>
          </cell>
        </row>
        <row r="171">
          <cell r="A171">
            <v>24510260900</v>
          </cell>
          <cell r="B171" t="str">
            <v>Baltimore, MD</v>
          </cell>
          <cell r="C171">
            <v>2.92E-2</v>
          </cell>
        </row>
        <row r="172">
          <cell r="A172">
            <v>24005450503</v>
          </cell>
          <cell r="B172" t="str">
            <v>Essex, MD</v>
          </cell>
          <cell r="C172">
            <v>2.9100000000000001E-2</v>
          </cell>
        </row>
        <row r="173">
          <cell r="A173">
            <v>24510270803</v>
          </cell>
          <cell r="B173" t="str">
            <v>Loch Raven, Baltimore, MD</v>
          </cell>
          <cell r="C173">
            <v>2.9000000000000001E-2</v>
          </cell>
        </row>
        <row r="174">
          <cell r="A174">
            <v>24510260700</v>
          </cell>
          <cell r="B174" t="str">
            <v>Fifteenth Street, Baltimore, MD</v>
          </cell>
          <cell r="C174">
            <v>2.8799999999999999E-2</v>
          </cell>
        </row>
        <row r="175">
          <cell r="A175">
            <v>24510260401</v>
          </cell>
          <cell r="B175" t="str">
            <v>Armistead Gardens, Baltimore, MD</v>
          </cell>
          <cell r="C175">
            <v>2.87E-2</v>
          </cell>
        </row>
        <row r="176">
          <cell r="A176">
            <v>24510210200</v>
          </cell>
          <cell r="B176" t="str">
            <v>Pigtown, Baltimore, MD</v>
          </cell>
          <cell r="C176">
            <v>2.86E-2</v>
          </cell>
        </row>
        <row r="177">
          <cell r="A177">
            <v>24005452300</v>
          </cell>
          <cell r="B177" t="str">
            <v>Baltimore, MD</v>
          </cell>
          <cell r="C177">
            <v>2.8400000000000002E-2</v>
          </cell>
        </row>
        <row r="178">
          <cell r="A178">
            <v>24510010100</v>
          </cell>
          <cell r="B178" t="str">
            <v>Canton, Baltimore, MD</v>
          </cell>
          <cell r="C178">
            <v>2.8000000000000001E-2</v>
          </cell>
        </row>
        <row r="179">
          <cell r="A179">
            <v>24005430200</v>
          </cell>
          <cell r="B179" t="str">
            <v>Lansdowne - Baltimore Highlands, Lansdowne, MD</v>
          </cell>
          <cell r="C179">
            <v>2.7699999999999999E-2</v>
          </cell>
        </row>
        <row r="180">
          <cell r="A180">
            <v>24510260501</v>
          </cell>
          <cell r="B180" t="str">
            <v>Joseph Lee, Baltimore, MD</v>
          </cell>
          <cell r="C180">
            <v>2.75E-2</v>
          </cell>
        </row>
        <row r="181">
          <cell r="A181">
            <v>24510260404</v>
          </cell>
          <cell r="B181" t="str">
            <v>Baltimore Highlands, Baltimore, MD</v>
          </cell>
          <cell r="C181">
            <v>2.7300000000000001E-2</v>
          </cell>
        </row>
        <row r="182">
          <cell r="A182">
            <v>24005402603</v>
          </cell>
          <cell r="B182" t="str">
            <v>Randallstown, MD</v>
          </cell>
          <cell r="C182">
            <v>2.7099999999999999E-2</v>
          </cell>
        </row>
        <row r="183">
          <cell r="A183">
            <v>24005402503</v>
          </cell>
          <cell r="B183" t="str">
            <v>Randallstown, MD</v>
          </cell>
          <cell r="C183">
            <v>2.69E-2</v>
          </cell>
        </row>
        <row r="184">
          <cell r="A184">
            <v>24510090200</v>
          </cell>
          <cell r="B184" t="str">
            <v>Ednor Gardens - Lakeside, Baltimore, MD</v>
          </cell>
          <cell r="C184">
            <v>2.6599999999999999E-2</v>
          </cell>
        </row>
        <row r="185">
          <cell r="A185">
            <v>24510010300</v>
          </cell>
          <cell r="B185" t="str">
            <v>Canton, Baltimore, MD</v>
          </cell>
          <cell r="C185">
            <v>2.5899999999999999E-2</v>
          </cell>
        </row>
        <row r="186">
          <cell r="A186">
            <v>24005450200</v>
          </cell>
          <cell r="B186" t="str">
            <v>Essex, MD</v>
          </cell>
          <cell r="C186">
            <v>2.58E-2</v>
          </cell>
        </row>
        <row r="187">
          <cell r="A187">
            <v>24510130600</v>
          </cell>
          <cell r="B187" t="str">
            <v>Hampden, Baltimore, MD</v>
          </cell>
          <cell r="C187">
            <v>2.58E-2</v>
          </cell>
        </row>
        <row r="188">
          <cell r="A188">
            <v>24005430101</v>
          </cell>
          <cell r="B188" t="str">
            <v>Lansdowne - Baltimore Highlands, Lansdowne, MD</v>
          </cell>
          <cell r="C188">
            <v>2.5700000000000001E-2</v>
          </cell>
        </row>
        <row r="189">
          <cell r="A189">
            <v>24005402406</v>
          </cell>
          <cell r="B189" t="str">
            <v>Windsor Mill, Milford Mill, MD</v>
          </cell>
          <cell r="C189">
            <v>2.5600000000000001E-2</v>
          </cell>
        </row>
        <row r="190">
          <cell r="A190">
            <v>24005450400</v>
          </cell>
          <cell r="B190" t="str">
            <v>Essex, MD</v>
          </cell>
          <cell r="C190">
            <v>2.5499999999999998E-2</v>
          </cell>
        </row>
        <row r="191">
          <cell r="A191">
            <v>24510270401</v>
          </cell>
          <cell r="B191" t="str">
            <v>Glenham-Belford, Baltimore, MD</v>
          </cell>
          <cell r="C191">
            <v>2.5399999999999999E-2</v>
          </cell>
        </row>
        <row r="192">
          <cell r="A192">
            <v>24510150500</v>
          </cell>
          <cell r="B192" t="str">
            <v>Burleith-Leighton, Baltimore, MD</v>
          </cell>
          <cell r="C192">
            <v>2.52E-2</v>
          </cell>
        </row>
        <row r="193">
          <cell r="A193">
            <v>24005420401</v>
          </cell>
          <cell r="B193" t="str">
            <v>Dundalk, MD</v>
          </cell>
          <cell r="C193">
            <v>2.4799999999999999E-2</v>
          </cell>
        </row>
        <row r="194">
          <cell r="A194">
            <v>24005401301</v>
          </cell>
          <cell r="B194" t="str">
            <v>Woodlawn, MD</v>
          </cell>
          <cell r="C194">
            <v>2.47E-2</v>
          </cell>
        </row>
        <row r="195">
          <cell r="A195">
            <v>24510270101</v>
          </cell>
          <cell r="B195" t="str">
            <v>Arcadia, Baltimore, MD</v>
          </cell>
          <cell r="C195">
            <v>2.47E-2</v>
          </cell>
        </row>
        <row r="196">
          <cell r="A196">
            <v>24510270501</v>
          </cell>
          <cell r="B196" t="str">
            <v>Woodring, Baltimore, MD</v>
          </cell>
          <cell r="C196">
            <v>2.4400000000000002E-2</v>
          </cell>
        </row>
        <row r="197">
          <cell r="A197">
            <v>24510200701</v>
          </cell>
          <cell r="B197" t="str">
            <v>Allendale, Baltimore, MD</v>
          </cell>
          <cell r="C197">
            <v>2.4299999999999999E-2</v>
          </cell>
        </row>
        <row r="198">
          <cell r="A198">
            <v>24005451701</v>
          </cell>
          <cell r="B198" t="str">
            <v>Middle River, MD</v>
          </cell>
          <cell r="C198">
            <v>2.4199999999999999E-2</v>
          </cell>
        </row>
        <row r="199">
          <cell r="A199">
            <v>24005421000</v>
          </cell>
          <cell r="B199" t="str">
            <v>Dundalk, MD</v>
          </cell>
          <cell r="C199">
            <v>2.41E-2</v>
          </cell>
        </row>
        <row r="200">
          <cell r="A200">
            <v>24510270301</v>
          </cell>
          <cell r="B200" t="str">
            <v>Lauraville, Baltimore, MD</v>
          </cell>
          <cell r="C200">
            <v>2.4E-2</v>
          </cell>
        </row>
        <row r="201">
          <cell r="A201">
            <v>24027601203</v>
          </cell>
          <cell r="B201" t="str">
            <v>Elkridge, MD</v>
          </cell>
          <cell r="C201">
            <v>2.3300000000000001E-2</v>
          </cell>
        </row>
        <row r="202">
          <cell r="A202">
            <v>24003750102</v>
          </cell>
          <cell r="B202" t="str">
            <v>Baltimore, MD</v>
          </cell>
          <cell r="C202">
            <v>2.3300000000000001E-2</v>
          </cell>
        </row>
        <row r="203">
          <cell r="A203">
            <v>24005440701</v>
          </cell>
          <cell r="B203" t="str">
            <v>Rosedale, MD</v>
          </cell>
          <cell r="C203">
            <v>2.3199999999999998E-2</v>
          </cell>
        </row>
        <row r="204">
          <cell r="A204">
            <v>24510280401</v>
          </cell>
          <cell r="B204" t="str">
            <v>Baltimore, MD</v>
          </cell>
          <cell r="C204">
            <v>2.3E-2</v>
          </cell>
        </row>
        <row r="205">
          <cell r="A205">
            <v>24510270801</v>
          </cell>
          <cell r="B205" t="str">
            <v>Idlewood, Baltimore, MD</v>
          </cell>
          <cell r="C205">
            <v>2.2800000000000001E-2</v>
          </cell>
        </row>
        <row r="206">
          <cell r="A206">
            <v>24005402604</v>
          </cell>
          <cell r="B206" t="str">
            <v>Randallstown, MD</v>
          </cell>
          <cell r="C206">
            <v>2.2800000000000001E-2</v>
          </cell>
        </row>
        <row r="207">
          <cell r="A207">
            <v>24005451500</v>
          </cell>
          <cell r="B207" t="str">
            <v>Middle River, MD</v>
          </cell>
          <cell r="C207">
            <v>2.2800000000000001E-2</v>
          </cell>
        </row>
        <row r="208">
          <cell r="A208">
            <v>24510250600</v>
          </cell>
          <cell r="B208" t="str">
            <v>Brooklyn, Baltimore, MD</v>
          </cell>
          <cell r="C208">
            <v>2.2599999999999999E-2</v>
          </cell>
        </row>
        <row r="209">
          <cell r="A209">
            <v>24003750201</v>
          </cell>
          <cell r="B209" t="str">
            <v>Brooklyn, Baltimore, MD</v>
          </cell>
          <cell r="C209">
            <v>2.24E-2</v>
          </cell>
        </row>
        <row r="210">
          <cell r="A210">
            <v>24005452400</v>
          </cell>
          <cell r="B210" t="str">
            <v>Dundalk, MD</v>
          </cell>
          <cell r="C210">
            <v>2.1999999999999999E-2</v>
          </cell>
        </row>
        <row r="211">
          <cell r="A211">
            <v>24005451600</v>
          </cell>
          <cell r="B211" t="str">
            <v>Middle River, MD</v>
          </cell>
          <cell r="C211">
            <v>2.1999999999999999E-2</v>
          </cell>
        </row>
        <row r="212">
          <cell r="A212">
            <v>24005403201</v>
          </cell>
          <cell r="B212" t="str">
            <v>Gwynn Oak, Lochearn, MD</v>
          </cell>
          <cell r="C212">
            <v>2.1899999999999999E-2</v>
          </cell>
        </row>
        <row r="213">
          <cell r="A213">
            <v>24510270804</v>
          </cell>
          <cell r="B213" t="str">
            <v>Lake Walker, Baltimore, MD</v>
          </cell>
          <cell r="C213">
            <v>2.18E-2</v>
          </cell>
        </row>
        <row r="214">
          <cell r="A214">
            <v>24005400702</v>
          </cell>
          <cell r="B214" t="str">
            <v>Baltimore, MD</v>
          </cell>
          <cell r="C214">
            <v>2.0500000000000001E-2</v>
          </cell>
        </row>
        <row r="215">
          <cell r="A215">
            <v>24005402505</v>
          </cell>
          <cell r="B215" t="str">
            <v>Randallstown, MD</v>
          </cell>
          <cell r="C215">
            <v>2.0400000000000001E-2</v>
          </cell>
        </row>
        <row r="216">
          <cell r="A216">
            <v>24005420301</v>
          </cell>
          <cell r="B216" t="str">
            <v>Dundalk, MD</v>
          </cell>
          <cell r="C216">
            <v>2.0199999999999999E-2</v>
          </cell>
        </row>
        <row r="217">
          <cell r="A217">
            <v>24510240400</v>
          </cell>
          <cell r="B217" t="str">
            <v>Riverside Park, Baltimore, MD</v>
          </cell>
          <cell r="C217">
            <v>0.02</v>
          </cell>
        </row>
        <row r="218">
          <cell r="A218">
            <v>24005451402</v>
          </cell>
          <cell r="B218" t="str">
            <v>Middle River, MD</v>
          </cell>
          <cell r="C218">
            <v>1.9699999999999999E-2</v>
          </cell>
        </row>
        <row r="219">
          <cell r="A219">
            <v>24005452100</v>
          </cell>
          <cell r="B219" t="str">
            <v>Sparrows Point, MD</v>
          </cell>
          <cell r="C219">
            <v>1.95E-2</v>
          </cell>
        </row>
        <row r="220">
          <cell r="A220">
            <v>24005402403</v>
          </cell>
          <cell r="B220" t="str">
            <v>Gwynn Oak, Baltimore, MD</v>
          </cell>
          <cell r="C220">
            <v>1.9199999999999998E-2</v>
          </cell>
        </row>
        <row r="221">
          <cell r="A221">
            <v>24005403402</v>
          </cell>
          <cell r="B221" t="str">
            <v>Pikesville, MD</v>
          </cell>
          <cell r="C221">
            <v>1.9199999999999998E-2</v>
          </cell>
        </row>
        <row r="222">
          <cell r="A222">
            <v>24005440702</v>
          </cell>
          <cell r="B222" t="str">
            <v>Rosedale, MD</v>
          </cell>
          <cell r="C222">
            <v>1.89E-2</v>
          </cell>
        </row>
        <row r="223">
          <cell r="A223">
            <v>24510270102</v>
          </cell>
          <cell r="B223" t="str">
            <v>Waltherson, Baltimore, MD</v>
          </cell>
          <cell r="C223">
            <v>1.8599999999999998E-2</v>
          </cell>
        </row>
        <row r="224">
          <cell r="A224">
            <v>24510260605</v>
          </cell>
          <cell r="B224" t="str">
            <v>Medford - Broening, Baltimore, MD</v>
          </cell>
          <cell r="C224">
            <v>1.8599999999999998E-2</v>
          </cell>
        </row>
        <row r="225">
          <cell r="A225">
            <v>24005492300</v>
          </cell>
          <cell r="B225" t="str">
            <v>Essex, MD</v>
          </cell>
          <cell r="C225">
            <v>1.7999999999999999E-2</v>
          </cell>
        </row>
        <row r="226">
          <cell r="A226">
            <v>24027606707</v>
          </cell>
          <cell r="B226" t="str">
            <v>Columbia, MD</v>
          </cell>
          <cell r="C226">
            <v>1.78E-2</v>
          </cell>
        </row>
        <row r="227">
          <cell r="A227">
            <v>24005490900</v>
          </cell>
          <cell r="B227" t="str">
            <v>Towson, MD</v>
          </cell>
          <cell r="C227">
            <v>1.7500000000000002E-2</v>
          </cell>
        </row>
        <row r="228">
          <cell r="A228">
            <v>24005451803</v>
          </cell>
          <cell r="B228" t="str">
            <v>Middle River, MD</v>
          </cell>
          <cell r="C228">
            <v>1.7500000000000002E-2</v>
          </cell>
        </row>
        <row r="229">
          <cell r="A229">
            <v>24510270200</v>
          </cell>
          <cell r="B229" t="str">
            <v>Lauraville, Baltimore, MD</v>
          </cell>
          <cell r="C229">
            <v>1.7399999999999999E-2</v>
          </cell>
        </row>
        <row r="230">
          <cell r="A230">
            <v>24005400800</v>
          </cell>
          <cell r="B230" t="str">
            <v>Catonsville, MD</v>
          </cell>
          <cell r="C230">
            <v>1.7299999999999999E-2</v>
          </cell>
        </row>
        <row r="231">
          <cell r="A231">
            <v>24005401101</v>
          </cell>
          <cell r="B231" t="str">
            <v>Woodlawn, MD</v>
          </cell>
          <cell r="C231">
            <v>1.72E-2</v>
          </cell>
        </row>
        <row r="232">
          <cell r="A232">
            <v>24005401506</v>
          </cell>
          <cell r="B232" t="str">
            <v>Windsor Mill, Baltimore, MD</v>
          </cell>
          <cell r="C232">
            <v>1.7100000000000001E-2</v>
          </cell>
        </row>
        <row r="233">
          <cell r="A233">
            <v>24005492002</v>
          </cell>
          <cell r="B233" t="str">
            <v>Parkville, MD</v>
          </cell>
          <cell r="C233">
            <v>1.7000000000000001E-2</v>
          </cell>
        </row>
        <row r="234">
          <cell r="A234">
            <v>24003750803</v>
          </cell>
          <cell r="B234" t="str">
            <v>Glen Burnie, MD</v>
          </cell>
          <cell r="C234">
            <v>1.6799999999999999E-2</v>
          </cell>
        </row>
        <row r="235">
          <cell r="A235">
            <v>24005492101</v>
          </cell>
          <cell r="B235" t="str">
            <v>Parkville, MD</v>
          </cell>
          <cell r="C235">
            <v>1.6799999999999999E-2</v>
          </cell>
        </row>
        <row r="236">
          <cell r="A236">
            <v>24005492001</v>
          </cell>
          <cell r="B236" t="str">
            <v>Parkville, MD</v>
          </cell>
          <cell r="C236">
            <v>1.6799999999999999E-2</v>
          </cell>
        </row>
        <row r="237">
          <cell r="A237">
            <v>24005400701</v>
          </cell>
          <cell r="B237" t="str">
            <v>Catonsville, MD</v>
          </cell>
          <cell r="C237">
            <v>1.67E-2</v>
          </cell>
        </row>
        <row r="238">
          <cell r="A238">
            <v>24510130806</v>
          </cell>
          <cell r="B238" t="str">
            <v>Woodberry, Baltimore, MD</v>
          </cell>
          <cell r="C238">
            <v>1.66E-2</v>
          </cell>
        </row>
        <row r="239">
          <cell r="A239">
            <v>24005451300</v>
          </cell>
          <cell r="B239" t="str">
            <v>Middle River, MD</v>
          </cell>
          <cell r="C239">
            <v>1.66E-2</v>
          </cell>
        </row>
        <row r="240">
          <cell r="A240">
            <v>24005420600</v>
          </cell>
          <cell r="B240" t="str">
            <v>Baltimore, MD</v>
          </cell>
          <cell r="C240">
            <v>1.6400000000000001E-2</v>
          </cell>
        </row>
        <row r="241">
          <cell r="A241">
            <v>24005430900</v>
          </cell>
          <cell r="B241" t="str">
            <v>Baltimore, MD</v>
          </cell>
          <cell r="C241">
            <v>1.6400000000000001E-2</v>
          </cell>
        </row>
        <row r="242">
          <cell r="A242">
            <v>24005440300</v>
          </cell>
          <cell r="B242" t="str">
            <v>Nottingham, MD</v>
          </cell>
          <cell r="C242">
            <v>1.6299999999999999E-2</v>
          </cell>
        </row>
        <row r="243">
          <cell r="A243">
            <v>24005400100</v>
          </cell>
          <cell r="B243" t="str">
            <v>Catonsville, MD</v>
          </cell>
          <cell r="C243">
            <v>1.6199999999999999E-2</v>
          </cell>
        </row>
        <row r="244">
          <cell r="A244">
            <v>24005401507</v>
          </cell>
          <cell r="B244" t="str">
            <v>Windsor Mill, Baltimore, MD</v>
          </cell>
          <cell r="C244">
            <v>1.6199999999999999E-2</v>
          </cell>
        </row>
        <row r="245">
          <cell r="A245">
            <v>24510272007</v>
          </cell>
          <cell r="B245" t="str">
            <v>Fallstaff, Baltimore, MD</v>
          </cell>
          <cell r="C245">
            <v>1.61E-2</v>
          </cell>
        </row>
        <row r="246">
          <cell r="A246">
            <v>24005421102</v>
          </cell>
          <cell r="B246" t="str">
            <v>Dundalk, MD</v>
          </cell>
          <cell r="C246">
            <v>1.6E-2</v>
          </cell>
        </row>
        <row r="247">
          <cell r="A247">
            <v>24510250206</v>
          </cell>
          <cell r="B247" t="str">
            <v>Morrell Park, Baltimore, MD</v>
          </cell>
          <cell r="C247">
            <v>1.6E-2</v>
          </cell>
        </row>
        <row r="248">
          <cell r="A248">
            <v>24005451000</v>
          </cell>
          <cell r="B248" t="str">
            <v>Essex, MD</v>
          </cell>
          <cell r="C248">
            <v>1.6E-2</v>
          </cell>
        </row>
        <row r="249">
          <cell r="A249">
            <v>24005450300</v>
          </cell>
          <cell r="B249" t="str">
            <v>Essex, MD</v>
          </cell>
          <cell r="C249">
            <v>1.5800000000000002E-2</v>
          </cell>
        </row>
        <row r="250">
          <cell r="A250">
            <v>24005491500</v>
          </cell>
          <cell r="B250" t="str">
            <v>Parkville, MD</v>
          </cell>
          <cell r="C250">
            <v>1.55E-2</v>
          </cell>
        </row>
        <row r="251">
          <cell r="A251">
            <v>24003730100</v>
          </cell>
          <cell r="B251" t="str">
            <v>Chestnut Hill Cove, Riviera Beach, MD</v>
          </cell>
          <cell r="C251">
            <v>1.5100000000000001E-2</v>
          </cell>
        </row>
        <row r="252">
          <cell r="A252">
            <v>24003750801</v>
          </cell>
          <cell r="B252" t="str">
            <v>Glen Burnie, MD</v>
          </cell>
          <cell r="C252">
            <v>1.5100000000000001E-2</v>
          </cell>
        </row>
        <row r="253">
          <cell r="A253">
            <v>24005451200</v>
          </cell>
          <cell r="B253" t="str">
            <v>Middle River, MD</v>
          </cell>
          <cell r="C253">
            <v>1.49E-2</v>
          </cell>
        </row>
        <row r="254">
          <cell r="A254">
            <v>24003751103</v>
          </cell>
          <cell r="B254" t="str">
            <v>Glen Burnie, MD</v>
          </cell>
          <cell r="C254">
            <v>1.47E-2</v>
          </cell>
        </row>
        <row r="255">
          <cell r="A255">
            <v>24005491402</v>
          </cell>
          <cell r="B255" t="str">
            <v>Parkville, MD</v>
          </cell>
          <cell r="C255">
            <v>1.47E-2</v>
          </cell>
        </row>
        <row r="256">
          <cell r="A256">
            <v>24510270402</v>
          </cell>
          <cell r="B256" t="str">
            <v>Glenham-Belford, Baltimore, MD</v>
          </cell>
          <cell r="C256">
            <v>1.4500000000000001E-2</v>
          </cell>
        </row>
        <row r="257">
          <cell r="A257">
            <v>24005441102</v>
          </cell>
          <cell r="B257" t="str">
            <v>Rosedale, MD</v>
          </cell>
          <cell r="C257">
            <v>1.4500000000000001E-2</v>
          </cell>
        </row>
        <row r="258">
          <cell r="A258">
            <v>24005451802</v>
          </cell>
          <cell r="B258" t="str">
            <v>Middle River, MD</v>
          </cell>
          <cell r="C258">
            <v>1.43E-2</v>
          </cell>
        </row>
        <row r="259">
          <cell r="A259">
            <v>24005421101</v>
          </cell>
          <cell r="B259" t="str">
            <v>Baltimore, MD</v>
          </cell>
          <cell r="C259">
            <v>1.4200000000000001E-2</v>
          </cell>
        </row>
        <row r="260">
          <cell r="A260">
            <v>24510130804</v>
          </cell>
          <cell r="B260" t="str">
            <v>Hampden, Baltimore, MD</v>
          </cell>
          <cell r="C260">
            <v>1.4200000000000001E-2</v>
          </cell>
        </row>
        <row r="261">
          <cell r="A261">
            <v>24027601108</v>
          </cell>
          <cell r="B261" t="str">
            <v>Ellicott City, MD</v>
          </cell>
          <cell r="C261">
            <v>1.4200000000000001E-2</v>
          </cell>
        </row>
        <row r="262">
          <cell r="A262">
            <v>24005403602</v>
          </cell>
          <cell r="B262" t="str">
            <v>Baltimore, MD</v>
          </cell>
          <cell r="C262">
            <v>1.4200000000000001E-2</v>
          </cell>
        </row>
        <row r="263">
          <cell r="A263">
            <v>24005403202</v>
          </cell>
          <cell r="B263" t="str">
            <v>Gwynn Oak, Baltimore, MD</v>
          </cell>
          <cell r="C263">
            <v>1.4E-2</v>
          </cell>
        </row>
        <row r="264">
          <cell r="A264">
            <v>24003750202</v>
          </cell>
          <cell r="B264" t="str">
            <v>Brooklyn Park, MD</v>
          </cell>
          <cell r="C264">
            <v>1.3899999999999999E-2</v>
          </cell>
        </row>
        <row r="265">
          <cell r="A265">
            <v>24005430400</v>
          </cell>
          <cell r="B265" t="str">
            <v>Halethorpe, MD</v>
          </cell>
          <cell r="C265">
            <v>1.38E-2</v>
          </cell>
        </row>
        <row r="266">
          <cell r="A266">
            <v>24510280403</v>
          </cell>
          <cell r="B266" t="str">
            <v>Westgate, Baltimore, MD</v>
          </cell>
          <cell r="C266">
            <v>1.37E-2</v>
          </cell>
        </row>
        <row r="267">
          <cell r="A267">
            <v>24005420303</v>
          </cell>
          <cell r="B267" t="str">
            <v>Dundalk, MD</v>
          </cell>
          <cell r="C267">
            <v>1.3599999999999999E-2</v>
          </cell>
        </row>
        <row r="268">
          <cell r="A268">
            <v>24005402509</v>
          </cell>
          <cell r="B268" t="str">
            <v>Owings Mills, MD</v>
          </cell>
          <cell r="C268">
            <v>1.3599999999999999E-2</v>
          </cell>
        </row>
        <row r="269">
          <cell r="A269">
            <v>24510250103</v>
          </cell>
          <cell r="B269" t="str">
            <v>Violetville, Baltimore, MD</v>
          </cell>
          <cell r="C269">
            <v>1.34E-2</v>
          </cell>
        </row>
        <row r="270">
          <cell r="A270">
            <v>24005401505</v>
          </cell>
          <cell r="B270" t="str">
            <v>Catonsville, MD</v>
          </cell>
          <cell r="C270">
            <v>1.3299999999999999E-2</v>
          </cell>
        </row>
        <row r="271">
          <cell r="A271">
            <v>24003750101</v>
          </cell>
          <cell r="B271" t="str">
            <v>Brooklyn Park, MD</v>
          </cell>
          <cell r="C271">
            <v>1.3299999999999999E-2</v>
          </cell>
        </row>
        <row r="272">
          <cell r="A272">
            <v>24510270600</v>
          </cell>
          <cell r="B272" t="str">
            <v>Harford - Echodale - Perring Parkway, Baltimore, MD</v>
          </cell>
          <cell r="C272">
            <v>1.29E-2</v>
          </cell>
        </row>
        <row r="273">
          <cell r="A273">
            <v>24510271101</v>
          </cell>
          <cell r="B273" t="str">
            <v>Radnor - Winston, Baltimore, MD</v>
          </cell>
          <cell r="C273">
            <v>1.2699999999999999E-2</v>
          </cell>
        </row>
        <row r="274">
          <cell r="A274">
            <v>24005402506</v>
          </cell>
          <cell r="B274" t="str">
            <v>Randallstown, MD</v>
          </cell>
          <cell r="C274">
            <v>1.26E-2</v>
          </cell>
        </row>
        <row r="275">
          <cell r="A275">
            <v>24003750300</v>
          </cell>
          <cell r="B275" t="str">
            <v>Linthicum Heights, MD</v>
          </cell>
          <cell r="C275">
            <v>1.2500000000000001E-2</v>
          </cell>
        </row>
        <row r="276">
          <cell r="A276">
            <v>24005451100</v>
          </cell>
          <cell r="B276" t="str">
            <v>Essex, MD</v>
          </cell>
          <cell r="C276">
            <v>1.2500000000000001E-2</v>
          </cell>
        </row>
        <row r="277">
          <cell r="A277">
            <v>24005411307</v>
          </cell>
          <cell r="B277" t="str">
            <v>Nottingham, MD</v>
          </cell>
          <cell r="C277">
            <v>1.23E-2</v>
          </cell>
        </row>
        <row r="278">
          <cell r="A278">
            <v>24005451702</v>
          </cell>
          <cell r="B278" t="str">
            <v>Middle River, MD</v>
          </cell>
          <cell r="C278">
            <v>1.21E-2</v>
          </cell>
        </row>
        <row r="279">
          <cell r="A279">
            <v>24005440400</v>
          </cell>
          <cell r="B279" t="str">
            <v>Baltimore, MD</v>
          </cell>
          <cell r="C279">
            <v>1.21E-2</v>
          </cell>
        </row>
        <row r="280">
          <cell r="A280">
            <v>24005411407</v>
          </cell>
          <cell r="B280" t="str">
            <v>Parkville, MD</v>
          </cell>
          <cell r="C280">
            <v>1.1900000000000001E-2</v>
          </cell>
        </row>
        <row r="281">
          <cell r="A281">
            <v>24027601107</v>
          </cell>
          <cell r="B281" t="str">
            <v>Waterloo, Elkridge, MD</v>
          </cell>
          <cell r="C281">
            <v>1.18E-2</v>
          </cell>
        </row>
        <row r="282">
          <cell r="A282">
            <v>24005441101</v>
          </cell>
          <cell r="B282" t="str">
            <v>Rosedale, MD</v>
          </cell>
          <cell r="C282">
            <v>1.17E-2</v>
          </cell>
        </row>
        <row r="283">
          <cell r="A283">
            <v>24005430700</v>
          </cell>
          <cell r="B283" t="str">
            <v>Halethorpe, MD</v>
          </cell>
          <cell r="C283">
            <v>1.17E-2</v>
          </cell>
        </row>
        <row r="284">
          <cell r="A284">
            <v>24003750804</v>
          </cell>
          <cell r="B284" t="str">
            <v>Glen Burnie, MD</v>
          </cell>
          <cell r="C284">
            <v>1.17E-2</v>
          </cell>
        </row>
        <row r="285">
          <cell r="A285">
            <v>24005450900</v>
          </cell>
          <cell r="B285" t="str">
            <v>Essex, MD</v>
          </cell>
          <cell r="C285">
            <v>1.15E-2</v>
          </cell>
        </row>
        <row r="286">
          <cell r="A286">
            <v>24005400600</v>
          </cell>
          <cell r="B286" t="str">
            <v>Catonsville, MD</v>
          </cell>
          <cell r="C286">
            <v>1.1299999999999999E-2</v>
          </cell>
        </row>
        <row r="287">
          <cell r="A287">
            <v>24005440100</v>
          </cell>
          <cell r="B287" t="str">
            <v>Baltimore, MD</v>
          </cell>
          <cell r="C287">
            <v>1.1299999999999999E-2</v>
          </cell>
        </row>
        <row r="288">
          <cell r="A288">
            <v>24027606606</v>
          </cell>
          <cell r="B288" t="str">
            <v>Long Reach, Columbia, MD</v>
          </cell>
          <cell r="C288">
            <v>1.1299999999999999E-2</v>
          </cell>
        </row>
        <row r="289">
          <cell r="A289">
            <v>24005420100</v>
          </cell>
          <cell r="B289" t="str">
            <v>Dundalk, MD</v>
          </cell>
          <cell r="C289">
            <v>1.11E-2</v>
          </cell>
        </row>
        <row r="290">
          <cell r="A290">
            <v>24510272006</v>
          </cell>
          <cell r="B290" t="str">
            <v>Glen, Baltimore, MD</v>
          </cell>
          <cell r="C290">
            <v>1.0999999999999999E-2</v>
          </cell>
        </row>
        <row r="291">
          <cell r="A291">
            <v>24005420701</v>
          </cell>
          <cell r="B291" t="str">
            <v>Dundalk, MD</v>
          </cell>
          <cell r="C291">
            <v>1.09E-2</v>
          </cell>
        </row>
        <row r="292">
          <cell r="A292">
            <v>24027606901</v>
          </cell>
          <cell r="B292" t="str">
            <v>Savage, Jessup, MD</v>
          </cell>
          <cell r="C292">
            <v>1.09E-2</v>
          </cell>
        </row>
        <row r="293">
          <cell r="A293">
            <v>24005401000</v>
          </cell>
          <cell r="B293" t="str">
            <v>Catonsville, MD</v>
          </cell>
          <cell r="C293">
            <v>1.09E-2</v>
          </cell>
        </row>
        <row r="294">
          <cell r="A294">
            <v>24510270502</v>
          </cell>
          <cell r="B294" t="str">
            <v>North Harford Road, Baltimore, MD</v>
          </cell>
          <cell r="C294">
            <v>1.0800000000000001E-2</v>
          </cell>
        </row>
        <row r="295">
          <cell r="A295">
            <v>24027601201</v>
          </cell>
          <cell r="B295" t="str">
            <v>Elkridge, MD</v>
          </cell>
          <cell r="C295">
            <v>1.06E-2</v>
          </cell>
        </row>
        <row r="296">
          <cell r="A296">
            <v>24005440900</v>
          </cell>
          <cell r="B296" t="str">
            <v>Rosedale, MD</v>
          </cell>
          <cell r="C296">
            <v>1.04E-2</v>
          </cell>
        </row>
        <row r="297">
          <cell r="A297">
            <v>24027601204</v>
          </cell>
          <cell r="B297" t="str">
            <v>Elkridge, MD</v>
          </cell>
          <cell r="C297">
            <v>1.04E-2</v>
          </cell>
        </row>
        <row r="298">
          <cell r="A298">
            <v>24510130803</v>
          </cell>
          <cell r="B298" t="str">
            <v>Medfield, Baltimore, MD</v>
          </cell>
          <cell r="C298">
            <v>1.01E-2</v>
          </cell>
        </row>
        <row r="299">
          <cell r="A299">
            <v>24005411309</v>
          </cell>
          <cell r="B299" t="str">
            <v>Perry Hall, MD</v>
          </cell>
          <cell r="C299">
            <v>9.9000000000000008E-3</v>
          </cell>
        </row>
        <row r="300">
          <cell r="A300">
            <v>24005420200</v>
          </cell>
          <cell r="B300" t="str">
            <v>Dundalk, MD</v>
          </cell>
          <cell r="C300">
            <v>9.9000000000000008E-3</v>
          </cell>
        </row>
        <row r="301">
          <cell r="A301">
            <v>24005492102</v>
          </cell>
          <cell r="B301" t="str">
            <v>Parkville, MD</v>
          </cell>
          <cell r="C301">
            <v>9.9000000000000008E-3</v>
          </cell>
        </row>
        <row r="302">
          <cell r="A302">
            <v>24005420800</v>
          </cell>
          <cell r="B302" t="str">
            <v>Dundalk, MD</v>
          </cell>
          <cell r="C302">
            <v>9.7999999999999997E-3</v>
          </cell>
        </row>
        <row r="303">
          <cell r="A303">
            <v>24003751200</v>
          </cell>
          <cell r="B303" t="str">
            <v>Linthicum Heights, MD</v>
          </cell>
          <cell r="C303">
            <v>9.7000000000000003E-3</v>
          </cell>
        </row>
        <row r="304">
          <cell r="A304">
            <v>24027606607</v>
          </cell>
          <cell r="B304" t="str">
            <v>Long Reach, Columbia, MD</v>
          </cell>
          <cell r="C304">
            <v>9.4000000000000004E-3</v>
          </cell>
        </row>
        <row r="305">
          <cell r="A305">
            <v>24005401504</v>
          </cell>
          <cell r="B305" t="str">
            <v>Catonsville, MD</v>
          </cell>
          <cell r="C305">
            <v>9.2999999999999992E-3</v>
          </cell>
        </row>
        <row r="306">
          <cell r="A306">
            <v>24005491000</v>
          </cell>
          <cell r="B306" t="str">
            <v>Baltimore, MD</v>
          </cell>
          <cell r="C306">
            <v>9.1000000000000004E-3</v>
          </cell>
        </row>
        <row r="307">
          <cell r="A307">
            <v>24027602800</v>
          </cell>
          <cell r="B307" t="str">
            <v>Ellicott City, MD</v>
          </cell>
          <cell r="C307">
            <v>8.9999999999999993E-3</v>
          </cell>
        </row>
        <row r="308">
          <cell r="A308">
            <v>24510040200</v>
          </cell>
          <cell r="B308" t="str">
            <v>Downtown, Baltimore, MD</v>
          </cell>
          <cell r="C308">
            <v>8.9999999999999993E-3</v>
          </cell>
        </row>
        <row r="309">
          <cell r="A309">
            <v>24005402407</v>
          </cell>
          <cell r="B309" t="str">
            <v>Windsor Mill, Milford Mill, MD</v>
          </cell>
          <cell r="C309">
            <v>8.8000000000000005E-3</v>
          </cell>
        </row>
        <row r="310">
          <cell r="A310">
            <v>24005440800</v>
          </cell>
          <cell r="B310" t="str">
            <v>Rosedale, MD</v>
          </cell>
          <cell r="C310">
            <v>8.8000000000000005E-3</v>
          </cell>
        </row>
        <row r="311">
          <cell r="A311">
            <v>24005430104</v>
          </cell>
          <cell r="B311" t="str">
            <v>Lansdowne - Baltimore Highlands, Halethorpe, MD</v>
          </cell>
          <cell r="C311">
            <v>8.6E-3</v>
          </cell>
        </row>
        <row r="312">
          <cell r="A312">
            <v>24005451900</v>
          </cell>
          <cell r="B312" t="str">
            <v>Edgemere, MD</v>
          </cell>
          <cell r="C312">
            <v>8.6E-3</v>
          </cell>
        </row>
        <row r="313">
          <cell r="A313">
            <v>24005400900</v>
          </cell>
          <cell r="B313" t="str">
            <v>Catonsville, MD</v>
          </cell>
          <cell r="C313">
            <v>7.9000000000000008E-3</v>
          </cell>
        </row>
        <row r="314">
          <cell r="A314">
            <v>24510130700</v>
          </cell>
          <cell r="B314" t="str">
            <v>Hampden, Baltimore, MD</v>
          </cell>
          <cell r="C314">
            <v>7.7000000000000002E-3</v>
          </cell>
        </row>
        <row r="315">
          <cell r="A315">
            <v>24510220100</v>
          </cell>
          <cell r="B315" t="str">
            <v>Baltimore, MD</v>
          </cell>
          <cell r="C315">
            <v>7.6E-3</v>
          </cell>
        </row>
        <row r="316">
          <cell r="A316">
            <v>24005440200</v>
          </cell>
          <cell r="B316" t="str">
            <v>Nottingham, MD</v>
          </cell>
          <cell r="C316">
            <v>7.3000000000000001E-3</v>
          </cell>
        </row>
        <row r="317">
          <cell r="A317">
            <v>24005402602</v>
          </cell>
          <cell r="B317" t="str">
            <v>Randallstown, MD</v>
          </cell>
          <cell r="C317">
            <v>7.1000000000000004E-3</v>
          </cell>
        </row>
        <row r="318">
          <cell r="A318">
            <v>24027606706</v>
          </cell>
          <cell r="B318" t="str">
            <v>Kendall Ridge, Columbia, MD</v>
          </cell>
          <cell r="C318">
            <v>6.7000000000000002E-3</v>
          </cell>
        </row>
        <row r="319">
          <cell r="A319">
            <v>24005403702</v>
          </cell>
          <cell r="B319" t="str">
            <v>Pikesville, MD</v>
          </cell>
          <cell r="C319">
            <v>6.7000000000000002E-3</v>
          </cell>
        </row>
        <row r="320">
          <cell r="A320">
            <v>24005403100</v>
          </cell>
          <cell r="B320" t="str">
            <v>Gwynn Oak, Pikesville, MD</v>
          </cell>
          <cell r="C320">
            <v>6.6E-3</v>
          </cell>
        </row>
        <row r="321">
          <cell r="A321">
            <v>24005450501</v>
          </cell>
          <cell r="B321" t="str">
            <v>Essex, MD</v>
          </cell>
          <cell r="C321">
            <v>6.6E-3</v>
          </cell>
        </row>
        <row r="322">
          <cell r="A322">
            <v>24005430600</v>
          </cell>
          <cell r="B322" t="str">
            <v>Relay, Halethorpe, MD</v>
          </cell>
          <cell r="C322">
            <v>6.4000000000000003E-3</v>
          </cell>
        </row>
        <row r="323">
          <cell r="A323">
            <v>24510271400</v>
          </cell>
          <cell r="B323" t="str">
            <v>Evergreen, Baltimore, MD</v>
          </cell>
          <cell r="C323">
            <v>6.4000000000000003E-3</v>
          </cell>
        </row>
        <row r="324">
          <cell r="A324">
            <v>24005420900</v>
          </cell>
          <cell r="B324" t="str">
            <v>Dundalk, MD</v>
          </cell>
          <cell r="C324">
            <v>6.3E-3</v>
          </cell>
        </row>
        <row r="325">
          <cell r="A325">
            <v>24510272003</v>
          </cell>
          <cell r="B325" t="str">
            <v>Baltimore, MD</v>
          </cell>
          <cell r="C325">
            <v>6.1999999999999998E-3</v>
          </cell>
        </row>
        <row r="326">
          <cell r="A326">
            <v>24005400500</v>
          </cell>
          <cell r="B326" t="str">
            <v>Catonsville, MD</v>
          </cell>
          <cell r="C326">
            <v>6.1999999999999998E-3</v>
          </cell>
        </row>
        <row r="327">
          <cell r="A327">
            <v>24005491300</v>
          </cell>
          <cell r="B327" t="str">
            <v>Baltimore, MD</v>
          </cell>
          <cell r="C327">
            <v>6.0000000000000001E-3</v>
          </cell>
        </row>
        <row r="328">
          <cell r="A328">
            <v>24005411408</v>
          </cell>
          <cell r="B328" t="str">
            <v>Nottingham, MD</v>
          </cell>
          <cell r="C328">
            <v>5.8999999999999999E-3</v>
          </cell>
        </row>
        <row r="329">
          <cell r="A329">
            <v>24003751000</v>
          </cell>
          <cell r="B329" t="str">
            <v>Glen Burnie, MD</v>
          </cell>
          <cell r="C329">
            <v>5.8999999999999999E-3</v>
          </cell>
        </row>
        <row r="330">
          <cell r="A330">
            <v>24027602600</v>
          </cell>
          <cell r="B330" t="str">
            <v>Ellicott City, MD</v>
          </cell>
          <cell r="C330">
            <v>5.7999999999999996E-3</v>
          </cell>
        </row>
        <row r="331">
          <cell r="A331">
            <v>24005411302</v>
          </cell>
          <cell r="B331" t="str">
            <v>White Marsh, MD</v>
          </cell>
          <cell r="C331">
            <v>5.7000000000000002E-3</v>
          </cell>
        </row>
        <row r="332">
          <cell r="A332">
            <v>24005411306</v>
          </cell>
          <cell r="B332" t="str">
            <v>Nottingham, MD</v>
          </cell>
          <cell r="C332">
            <v>5.3E-3</v>
          </cell>
        </row>
        <row r="333">
          <cell r="A333">
            <v>24510272004</v>
          </cell>
          <cell r="B333" t="str">
            <v>Cheswolde, Baltimore, MD</v>
          </cell>
          <cell r="C333">
            <v>5.1999999999999998E-3</v>
          </cell>
        </row>
        <row r="334">
          <cell r="A334">
            <v>24027601104</v>
          </cell>
          <cell r="B334" t="str">
            <v>Ellicott City, MD</v>
          </cell>
          <cell r="C334">
            <v>5.1000000000000004E-3</v>
          </cell>
        </row>
        <row r="335">
          <cell r="A335">
            <v>24027602900</v>
          </cell>
          <cell r="B335" t="str">
            <v>Normandy, Ellicott City, MD</v>
          </cell>
          <cell r="C335">
            <v>5.1000000000000004E-3</v>
          </cell>
        </row>
        <row r="336">
          <cell r="A336">
            <v>24005440600</v>
          </cell>
          <cell r="B336" t="str">
            <v>Rosedale, MD</v>
          </cell>
          <cell r="C336">
            <v>5.0000000000000001E-3</v>
          </cell>
        </row>
        <row r="337">
          <cell r="A337">
            <v>24510270703</v>
          </cell>
          <cell r="B337" t="str">
            <v>North Harford Road, Baltimore, MD</v>
          </cell>
          <cell r="C337">
            <v>5.0000000000000001E-3</v>
          </cell>
        </row>
        <row r="338">
          <cell r="A338">
            <v>24003731308</v>
          </cell>
          <cell r="B338" t="str">
            <v>Pasadena, MD</v>
          </cell>
          <cell r="C338">
            <v>4.8999999999999998E-3</v>
          </cell>
        </row>
        <row r="339">
          <cell r="A339">
            <v>24510271102</v>
          </cell>
          <cell r="B339" t="str">
            <v>Mid-Charles, Baltimore, MD</v>
          </cell>
          <cell r="C339">
            <v>4.7000000000000002E-3</v>
          </cell>
        </row>
        <row r="340">
          <cell r="A340">
            <v>24027601103</v>
          </cell>
          <cell r="B340" t="str">
            <v>West Elkridge, Elkridge, MD</v>
          </cell>
          <cell r="C340">
            <v>4.4999999999999997E-3</v>
          </cell>
        </row>
        <row r="341">
          <cell r="A341">
            <v>24005450100</v>
          </cell>
          <cell r="B341" t="str">
            <v>Rosedale, MD</v>
          </cell>
          <cell r="C341">
            <v>4.4000000000000003E-3</v>
          </cell>
        </row>
        <row r="342">
          <cell r="A342">
            <v>24005402202</v>
          </cell>
          <cell r="B342" t="str">
            <v>Baltimore County, MD</v>
          </cell>
          <cell r="C342">
            <v>4.1999999999999997E-3</v>
          </cell>
        </row>
        <row r="343">
          <cell r="A343">
            <v>24510271200</v>
          </cell>
          <cell r="B343" t="str">
            <v>Homeland, Baltimore, MD</v>
          </cell>
          <cell r="C343">
            <v>4.0000000000000001E-3</v>
          </cell>
        </row>
        <row r="344">
          <cell r="A344">
            <v>24005411308</v>
          </cell>
          <cell r="B344" t="str">
            <v>Nottingham, MD</v>
          </cell>
          <cell r="C344">
            <v>3.8E-3</v>
          </cell>
        </row>
        <row r="345">
          <cell r="A345">
            <v>24005403401</v>
          </cell>
          <cell r="B345" t="str">
            <v>Pikesville, MD</v>
          </cell>
          <cell r="C345">
            <v>3.7000000000000002E-3</v>
          </cell>
        </row>
        <row r="346">
          <cell r="A346">
            <v>24027602302</v>
          </cell>
          <cell r="B346" t="str">
            <v>Columbia, MD</v>
          </cell>
          <cell r="C346">
            <v>3.5000000000000001E-3</v>
          </cell>
        </row>
        <row r="347">
          <cell r="A347">
            <v>24003750400</v>
          </cell>
          <cell r="B347" t="str">
            <v>Linthicum Heights, MD</v>
          </cell>
          <cell r="C347">
            <v>3.5000000000000001E-3</v>
          </cell>
        </row>
        <row r="348">
          <cell r="A348">
            <v>24510020300</v>
          </cell>
          <cell r="B348" t="str">
            <v>Fells Point, Baltimore, MD</v>
          </cell>
          <cell r="C348">
            <v>3.3999999999999998E-3</v>
          </cell>
        </row>
        <row r="349">
          <cell r="A349">
            <v>24510120201</v>
          </cell>
          <cell r="B349" t="str">
            <v>Baltimore, MD</v>
          </cell>
          <cell r="C349">
            <v>3.3E-3</v>
          </cell>
        </row>
        <row r="350">
          <cell r="A350">
            <v>24005420500</v>
          </cell>
          <cell r="B350" t="str">
            <v>Baltimore, MD</v>
          </cell>
          <cell r="C350">
            <v>3.3E-3</v>
          </cell>
        </row>
        <row r="351">
          <cell r="A351">
            <v>24005411303</v>
          </cell>
          <cell r="B351" t="str">
            <v>Nottingham, MD</v>
          </cell>
          <cell r="C351">
            <v>2.8999999999999998E-3</v>
          </cell>
        </row>
        <row r="352">
          <cell r="A352">
            <v>24003740102</v>
          </cell>
          <cell r="B352" t="str">
            <v>Hanover, MD</v>
          </cell>
          <cell r="C352">
            <v>2.8999999999999998E-3</v>
          </cell>
        </row>
        <row r="353">
          <cell r="A353">
            <v>24005403701</v>
          </cell>
          <cell r="B353" t="str">
            <v>Owings Mills, MD</v>
          </cell>
          <cell r="C353">
            <v>2.7000000000000001E-3</v>
          </cell>
        </row>
        <row r="354">
          <cell r="A354">
            <v>24005430800</v>
          </cell>
          <cell r="B354" t="str">
            <v>Halethorpe, MD</v>
          </cell>
          <cell r="C354">
            <v>2.5999999999999999E-3</v>
          </cell>
        </row>
        <row r="355">
          <cell r="A355">
            <v>24027602100</v>
          </cell>
          <cell r="B355" t="str">
            <v>Ellicott City, MD</v>
          </cell>
          <cell r="C355">
            <v>2.5999999999999999E-3</v>
          </cell>
        </row>
        <row r="356">
          <cell r="A356">
            <v>24005490800</v>
          </cell>
          <cell r="B356" t="str">
            <v>Towson, MD</v>
          </cell>
          <cell r="C356">
            <v>2.5000000000000001E-3</v>
          </cell>
        </row>
        <row r="357">
          <cell r="A357">
            <v>24005400400</v>
          </cell>
          <cell r="B357" t="str">
            <v>Catonsville, MD</v>
          </cell>
          <cell r="C357">
            <v>2.3E-3</v>
          </cell>
        </row>
        <row r="358">
          <cell r="A358">
            <v>24005403300</v>
          </cell>
          <cell r="B358" t="str">
            <v>Lochearn, Pikesville, MD</v>
          </cell>
          <cell r="C358">
            <v>2.2000000000000001E-3</v>
          </cell>
        </row>
        <row r="359">
          <cell r="A359">
            <v>24005491202</v>
          </cell>
          <cell r="B359" t="str">
            <v>Towson, MD</v>
          </cell>
          <cell r="C359">
            <v>2.0999999999999999E-3</v>
          </cell>
        </row>
        <row r="360">
          <cell r="A360">
            <v>24005491900</v>
          </cell>
          <cell r="B360" t="str">
            <v>Parkville, MD</v>
          </cell>
          <cell r="C360">
            <v>2E-3</v>
          </cell>
        </row>
        <row r="361">
          <cell r="A361">
            <v>24005403601</v>
          </cell>
          <cell r="B361" t="str">
            <v>Baltimore, MD</v>
          </cell>
          <cell r="C361">
            <v>2E-3</v>
          </cell>
        </row>
        <row r="362">
          <cell r="A362">
            <v>24005491100</v>
          </cell>
          <cell r="B362" t="str">
            <v>Baltimore, MD</v>
          </cell>
          <cell r="C362">
            <v>1.6999999999999999E-3</v>
          </cell>
        </row>
        <row r="363">
          <cell r="A363">
            <v>24003750900</v>
          </cell>
          <cell r="B363" t="str">
            <v>Glen Burnie, MD</v>
          </cell>
          <cell r="C363">
            <v>1.6000000000000001E-3</v>
          </cell>
        </row>
        <row r="364">
          <cell r="A364">
            <v>24027601105</v>
          </cell>
          <cell r="B364" t="str">
            <v>Ellicott City, MD</v>
          </cell>
          <cell r="C364">
            <v>1.4E-3</v>
          </cell>
        </row>
        <row r="365">
          <cell r="A365">
            <v>24510120100</v>
          </cell>
          <cell r="B365" t="str">
            <v>Tuscany - Canterbury, Baltimore, MD</v>
          </cell>
          <cell r="C365">
            <v>1.1999999999999999E-3</v>
          </cell>
        </row>
        <row r="366">
          <cell r="A366">
            <v>24005440500</v>
          </cell>
          <cell r="B366" t="str">
            <v>Nottingham, MD</v>
          </cell>
          <cell r="C366">
            <v>1.1000000000000001E-3</v>
          </cell>
        </row>
        <row r="367">
          <cell r="A367">
            <v>24510272005</v>
          </cell>
          <cell r="B367" t="str">
            <v>Cross Country, Baltimore, MD</v>
          </cell>
          <cell r="C367">
            <v>1.1000000000000001E-3</v>
          </cell>
        </row>
        <row r="368">
          <cell r="A368">
            <v>24510261100</v>
          </cell>
          <cell r="B368" t="str">
            <v>Canton, Baltimore, MD</v>
          </cell>
          <cell r="C368">
            <v>1E-3</v>
          </cell>
        </row>
        <row r="369">
          <cell r="A369">
            <v>24510270302</v>
          </cell>
          <cell r="B369" t="str">
            <v>Waltherson, Baltimore, MD</v>
          </cell>
          <cell r="C369">
            <v>8.0000000000000004E-4</v>
          </cell>
        </row>
        <row r="370">
          <cell r="A370">
            <v>24005401400</v>
          </cell>
          <cell r="B370" t="str">
            <v>Catonsville, MD</v>
          </cell>
          <cell r="C370">
            <v>6.9999999999999999E-4</v>
          </cell>
        </row>
        <row r="371">
          <cell r="A371">
            <v>24005490400</v>
          </cell>
          <cell r="B371" t="str">
            <v>Towson, MD</v>
          </cell>
          <cell r="C371">
            <v>5.9999999999999995E-4</v>
          </cell>
        </row>
        <row r="372">
          <cell r="A372">
            <v>24005490602</v>
          </cell>
          <cell r="B372" t="str">
            <v>Baltimore, MD</v>
          </cell>
          <cell r="C372">
            <v>5.0000000000000001E-4</v>
          </cell>
        </row>
        <row r="373">
          <cell r="A373">
            <v>24005403500</v>
          </cell>
          <cell r="B373" t="str">
            <v>Pikesville, MD</v>
          </cell>
          <cell r="C373">
            <v>2.9999999999999997E-4</v>
          </cell>
        </row>
        <row r="374">
          <cell r="A374">
            <v>24005401503</v>
          </cell>
          <cell r="B374" t="str">
            <v>Catonsville, MD</v>
          </cell>
          <cell r="C374">
            <v>2.9999999999999997E-4</v>
          </cell>
        </row>
        <row r="375">
          <cell r="A375">
            <v>24003750203</v>
          </cell>
          <cell r="B375" t="str">
            <v>Baltimore, MD</v>
          </cell>
          <cell r="C375">
            <v>2.9999999999999997E-4</v>
          </cell>
        </row>
        <row r="376">
          <cell r="A376">
            <v>24510271300</v>
          </cell>
          <cell r="B376" t="str">
            <v>Roland Park, Baltimore, MD</v>
          </cell>
          <cell r="C376">
            <v>2.0000000000000001E-4</v>
          </cell>
        </row>
        <row r="377">
          <cell r="A377">
            <v>24510271503</v>
          </cell>
          <cell r="B377" t="str">
            <v>Cross Keys, Baltimore, MD</v>
          </cell>
          <cell r="C377">
            <v>1E-4</v>
          </cell>
        </row>
        <row r="378">
          <cell r="A378">
            <v>24005403802</v>
          </cell>
          <cell r="B378" t="str">
            <v>Pikesville, MD</v>
          </cell>
          <cell r="C378">
            <v>0</v>
          </cell>
        </row>
        <row r="379">
          <cell r="A379">
            <v>24510120202</v>
          </cell>
          <cell r="B379" t="str">
            <v>Baltimore, MD</v>
          </cell>
          <cell r="C379">
            <v>0</v>
          </cell>
        </row>
        <row r="380">
          <cell r="A380">
            <v>24005490601</v>
          </cell>
          <cell r="B380" t="str">
            <v>Baltimore, MD</v>
          </cell>
          <cell r="C380">
            <v>0</v>
          </cell>
        </row>
        <row r="381">
          <cell r="A381">
            <v>24510240200</v>
          </cell>
          <cell r="B381" t="str">
            <v>Riverside, Baltimore, MD</v>
          </cell>
          <cell r="C381">
            <v>0</v>
          </cell>
        </row>
        <row r="382">
          <cell r="A382">
            <v>24005490500</v>
          </cell>
          <cell r="B382" t="str">
            <v>Towson, MD</v>
          </cell>
          <cell r="C382">
            <v>0</v>
          </cell>
        </row>
        <row r="383">
          <cell r="A383">
            <v>24005403803</v>
          </cell>
          <cell r="B383" t="str">
            <v>Pikesville, MD</v>
          </cell>
          <cell r="C383">
            <v>0</v>
          </cell>
        </row>
        <row r="384">
          <cell r="A384">
            <v>24005400200</v>
          </cell>
          <cell r="B384" t="str">
            <v>Catonsville, MD</v>
          </cell>
          <cell r="C384">
            <v>0</v>
          </cell>
        </row>
        <row r="385">
          <cell r="A385">
            <v>24027602700</v>
          </cell>
          <cell r="B385" t="str">
            <v>Taylor Village, Ellicott City, MD</v>
          </cell>
          <cell r="C385">
            <v>0</v>
          </cell>
        </row>
        <row r="386">
          <cell r="A386">
            <v>24005490603</v>
          </cell>
          <cell r="B386" t="str">
            <v>Baltimore, MD</v>
          </cell>
          <cell r="C386">
            <v>0</v>
          </cell>
        </row>
        <row r="387">
          <cell r="A387">
            <v>24510271501</v>
          </cell>
          <cell r="B387" t="str">
            <v>Mount Washington, Baltimore, MD</v>
          </cell>
          <cell r="C387">
            <v>0</v>
          </cell>
        </row>
        <row r="388">
          <cell r="A388">
            <v>24510130805</v>
          </cell>
          <cell r="B388" t="str">
            <v>Cold Springs, Baltimore, MD</v>
          </cell>
          <cell r="C388">
            <v>0</v>
          </cell>
        </row>
        <row r="389">
          <cell r="A389">
            <v>24005492500</v>
          </cell>
          <cell r="B389" t="str">
            <v>Baltimore, MD</v>
          </cell>
        </row>
        <row r="390">
          <cell r="A390">
            <v>24005490605</v>
          </cell>
          <cell r="B390" t="str">
            <v>Towson, MD</v>
          </cell>
        </row>
        <row r="391">
          <cell r="A391">
            <v>24005980200</v>
          </cell>
          <cell r="B391" t="str">
            <v>Lansdowne - Baltimore Highlands, Halethorpe, MD</v>
          </cell>
        </row>
        <row r="392">
          <cell r="A392">
            <v>24510100300</v>
          </cell>
          <cell r="B392" t="str">
            <v>Penn - Fallsway, Baltimore, MD</v>
          </cell>
        </row>
        <row r="393">
          <cell r="A393">
            <v>24003980000</v>
          </cell>
          <cell r="B393" t="str">
            <v>Linthicum Heights, 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P_gF_pal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Teenage_Birth_Rate_women_only_rP_gF_pall</v>
          </cell>
        </row>
        <row r="2">
          <cell r="A2">
            <v>24510280500</v>
          </cell>
          <cell r="B2" t="str">
            <v>Pleasant View Gardens, Baltimore, MD</v>
          </cell>
          <cell r="C2">
            <v>0.65959999999999996</v>
          </cell>
        </row>
        <row r="3">
          <cell r="A3">
            <v>24510250204</v>
          </cell>
          <cell r="B3" t="str">
            <v>Cherry Hill, Baltimore, MD</v>
          </cell>
          <cell r="C3">
            <v>0.65610000000000002</v>
          </cell>
        </row>
        <row r="4">
          <cell r="A4">
            <v>24510100200</v>
          </cell>
          <cell r="B4" t="str">
            <v>Baltimore, MD</v>
          </cell>
          <cell r="C4">
            <v>0.62790000000000001</v>
          </cell>
        </row>
        <row r="5">
          <cell r="A5">
            <v>24510120400</v>
          </cell>
          <cell r="B5" t="str">
            <v>Barclay, Baltimore, MD</v>
          </cell>
          <cell r="C5">
            <v>0.62729999999999997</v>
          </cell>
        </row>
        <row r="6">
          <cell r="A6">
            <v>24510200100</v>
          </cell>
          <cell r="B6" t="str">
            <v>Lexington, Baltimore, MD</v>
          </cell>
          <cell r="C6">
            <v>0.60780000000000001</v>
          </cell>
        </row>
        <row r="7">
          <cell r="A7">
            <v>24510170200</v>
          </cell>
          <cell r="B7" t="str">
            <v>McCulloh Homes, Baltimore, MD</v>
          </cell>
          <cell r="C7">
            <v>0.60740000000000005</v>
          </cell>
        </row>
        <row r="8">
          <cell r="A8">
            <v>24510080200</v>
          </cell>
          <cell r="B8" t="str">
            <v>Broadway East, Baltimore, MD</v>
          </cell>
          <cell r="C8">
            <v>0.60189999999999999</v>
          </cell>
        </row>
        <row r="9">
          <cell r="A9">
            <v>24510200400</v>
          </cell>
          <cell r="B9" t="str">
            <v>Shipley Hill, Baltimore, MD</v>
          </cell>
          <cell r="C9">
            <v>0.59809999999999997</v>
          </cell>
        </row>
        <row r="10">
          <cell r="A10">
            <v>24510090900</v>
          </cell>
          <cell r="B10" t="str">
            <v>Oliver, Baltimore, MD</v>
          </cell>
          <cell r="C10">
            <v>0.59709999999999996</v>
          </cell>
        </row>
        <row r="11">
          <cell r="A11">
            <v>24510271802</v>
          </cell>
          <cell r="B11" t="str">
            <v>Langston Hughes, Baltimore, MD</v>
          </cell>
          <cell r="C11">
            <v>0.59660000000000002</v>
          </cell>
        </row>
        <row r="12">
          <cell r="A12">
            <v>24510080800</v>
          </cell>
          <cell r="B12" t="str">
            <v>Broadway East, Baltimore, MD</v>
          </cell>
          <cell r="C12">
            <v>0.58779999999999999</v>
          </cell>
        </row>
        <row r="13">
          <cell r="A13">
            <v>24510170300</v>
          </cell>
          <cell r="B13" t="str">
            <v>Upton, Baltimore, MD</v>
          </cell>
          <cell r="C13">
            <v>0.58660000000000001</v>
          </cell>
        </row>
        <row r="14">
          <cell r="A14">
            <v>24510060300</v>
          </cell>
          <cell r="B14" t="str">
            <v>Butchers Hill, Baltimore, MD</v>
          </cell>
          <cell r="C14">
            <v>0.5857</v>
          </cell>
        </row>
        <row r="15">
          <cell r="A15">
            <v>24510080600</v>
          </cell>
          <cell r="B15" t="str">
            <v>Broadway East, Baltimore, MD</v>
          </cell>
          <cell r="C15">
            <v>0.57669999999999999</v>
          </cell>
        </row>
        <row r="16">
          <cell r="A16">
            <v>24510090700</v>
          </cell>
          <cell r="B16" t="str">
            <v>Coldstream - Homestead - Montebello, Baltimore, MD</v>
          </cell>
          <cell r="C16">
            <v>0.57530000000000003</v>
          </cell>
        </row>
        <row r="17">
          <cell r="A17">
            <v>24510030100</v>
          </cell>
          <cell r="B17" t="str">
            <v>Perkins Homes, Baltimore, MD</v>
          </cell>
          <cell r="C17">
            <v>0.57430000000000003</v>
          </cell>
        </row>
        <row r="18">
          <cell r="A18">
            <v>24510160300</v>
          </cell>
          <cell r="B18" t="str">
            <v>Sandtown-Winchester, Baltimore, MD</v>
          </cell>
          <cell r="C18">
            <v>0.56930000000000003</v>
          </cell>
        </row>
        <row r="19">
          <cell r="A19">
            <v>24510160600</v>
          </cell>
          <cell r="B19" t="str">
            <v>Mosher, Baltimore, MD</v>
          </cell>
          <cell r="C19">
            <v>0.56540000000000001</v>
          </cell>
        </row>
        <row r="20">
          <cell r="A20">
            <v>24510070400</v>
          </cell>
          <cell r="B20" t="str">
            <v>Gay Street, Baltimore, MD</v>
          </cell>
          <cell r="C20">
            <v>0.56440000000000001</v>
          </cell>
        </row>
        <row r="21">
          <cell r="A21">
            <v>24510080700</v>
          </cell>
          <cell r="B21" t="str">
            <v>Broadway East, Baltimore, MD</v>
          </cell>
          <cell r="C21">
            <v>0.56299999999999994</v>
          </cell>
        </row>
        <row r="22">
          <cell r="A22">
            <v>24510200300</v>
          </cell>
          <cell r="B22" t="str">
            <v>Bentalou-Smallwood, Baltimore, MD</v>
          </cell>
          <cell r="C22">
            <v>0.55979999999999996</v>
          </cell>
        </row>
        <row r="23">
          <cell r="A23">
            <v>24510150200</v>
          </cell>
          <cell r="B23" t="str">
            <v>Sandtown-Winchester, Baltimore, MD</v>
          </cell>
          <cell r="C23">
            <v>0.55710000000000004</v>
          </cell>
        </row>
        <row r="24">
          <cell r="A24">
            <v>24510090400</v>
          </cell>
          <cell r="B24" t="str">
            <v>Better Waverly, Baltimore, MD</v>
          </cell>
          <cell r="C24">
            <v>0.55549999999999999</v>
          </cell>
        </row>
        <row r="25">
          <cell r="A25">
            <v>24510080500</v>
          </cell>
          <cell r="B25" t="str">
            <v>Darley Park, Baltimore, MD</v>
          </cell>
          <cell r="C25">
            <v>0.55479999999999996</v>
          </cell>
        </row>
        <row r="26">
          <cell r="A26">
            <v>24510080102</v>
          </cell>
          <cell r="B26" t="str">
            <v>Belair - Edison, Baltimore, MD</v>
          </cell>
          <cell r="C26">
            <v>0.55479999999999996</v>
          </cell>
        </row>
        <row r="27">
          <cell r="A27">
            <v>24510070200</v>
          </cell>
          <cell r="B27" t="str">
            <v>Madison - Eastend, Baltimore, MD</v>
          </cell>
          <cell r="C27">
            <v>0.55449999999999999</v>
          </cell>
        </row>
        <row r="28">
          <cell r="A28">
            <v>24510130300</v>
          </cell>
          <cell r="B28" t="str">
            <v>Penn North, Baltimore, MD</v>
          </cell>
          <cell r="C28">
            <v>0.55400000000000005</v>
          </cell>
        </row>
        <row r="29">
          <cell r="A29">
            <v>24510090800</v>
          </cell>
          <cell r="B29" t="str">
            <v>East Baltimore Midway, Baltimore, MD</v>
          </cell>
          <cell r="C29">
            <v>0.55169999999999997</v>
          </cell>
        </row>
        <row r="30">
          <cell r="A30">
            <v>24510160100</v>
          </cell>
          <cell r="B30" t="str">
            <v>Harlem Park, Baltimore, MD</v>
          </cell>
          <cell r="C30">
            <v>0.55120000000000002</v>
          </cell>
        </row>
        <row r="31">
          <cell r="A31">
            <v>24510150100</v>
          </cell>
          <cell r="B31" t="str">
            <v>Sandtown-Winchester, Baltimore, MD</v>
          </cell>
          <cell r="C31">
            <v>0.55110000000000003</v>
          </cell>
        </row>
        <row r="32">
          <cell r="A32">
            <v>24510120500</v>
          </cell>
          <cell r="B32" t="str">
            <v>Greenmount West, Baltimore, MD</v>
          </cell>
          <cell r="C32">
            <v>0.54959999999999998</v>
          </cell>
        </row>
        <row r="33">
          <cell r="A33">
            <v>24510070300</v>
          </cell>
          <cell r="B33" t="str">
            <v>Milton - Montford, Baltimore, MD</v>
          </cell>
          <cell r="C33">
            <v>0.54910000000000003</v>
          </cell>
        </row>
        <row r="34">
          <cell r="A34">
            <v>24510080302</v>
          </cell>
          <cell r="B34" t="str">
            <v>Berea, Baltimore, MD</v>
          </cell>
          <cell r="C34">
            <v>0.54790000000000005</v>
          </cell>
        </row>
        <row r="35">
          <cell r="A35">
            <v>24510160400</v>
          </cell>
          <cell r="B35" t="str">
            <v>Midtown Edmondson, Baltimore, MD</v>
          </cell>
          <cell r="C35">
            <v>0.5444</v>
          </cell>
        </row>
        <row r="36">
          <cell r="A36">
            <v>24510100100</v>
          </cell>
          <cell r="B36" t="str">
            <v>Johnson Square, Baltimore, MD</v>
          </cell>
          <cell r="C36">
            <v>0.54400000000000004</v>
          </cell>
        </row>
        <row r="37">
          <cell r="A37">
            <v>24510150500</v>
          </cell>
          <cell r="B37" t="str">
            <v>Burleith-Leighton, Baltimore, MD</v>
          </cell>
          <cell r="C37">
            <v>0.5413</v>
          </cell>
        </row>
        <row r="38">
          <cell r="A38">
            <v>24510080400</v>
          </cell>
          <cell r="B38" t="str">
            <v>Broadway East, Baltimore, MD</v>
          </cell>
          <cell r="C38">
            <v>0.53949999999999998</v>
          </cell>
        </row>
        <row r="39">
          <cell r="A39">
            <v>24510140200</v>
          </cell>
          <cell r="B39" t="str">
            <v>Upton, Baltimore, MD</v>
          </cell>
          <cell r="C39">
            <v>0.5393</v>
          </cell>
        </row>
        <row r="40">
          <cell r="A40">
            <v>24510190100</v>
          </cell>
          <cell r="B40" t="str">
            <v>Franklin Square, Baltimore, MD</v>
          </cell>
          <cell r="C40">
            <v>0.53610000000000002</v>
          </cell>
        </row>
        <row r="41">
          <cell r="A41">
            <v>24510271001</v>
          </cell>
          <cell r="B41" t="str">
            <v>Baltimore, MD</v>
          </cell>
          <cell r="C41">
            <v>0.53269999999999995</v>
          </cell>
        </row>
        <row r="42">
          <cell r="A42">
            <v>24510120300</v>
          </cell>
          <cell r="B42" t="str">
            <v>Harwood, Baltimore, MD</v>
          </cell>
          <cell r="C42">
            <v>0.53239999999999998</v>
          </cell>
        </row>
        <row r="43">
          <cell r="A43">
            <v>24510080301</v>
          </cell>
          <cell r="B43" t="str">
            <v>Berea, Baltimore, MD</v>
          </cell>
          <cell r="C43">
            <v>0.5323</v>
          </cell>
        </row>
        <row r="44">
          <cell r="A44">
            <v>24510151300</v>
          </cell>
          <cell r="B44" t="str">
            <v>Central Park Heights, Baltimore, MD</v>
          </cell>
          <cell r="C44">
            <v>0.52869999999999995</v>
          </cell>
        </row>
        <row r="45">
          <cell r="A45">
            <v>24510250301</v>
          </cell>
          <cell r="B45" t="str">
            <v>Westport, Baltimore, MD</v>
          </cell>
          <cell r="C45">
            <v>0.52680000000000005</v>
          </cell>
        </row>
        <row r="46">
          <cell r="A46">
            <v>24510260403</v>
          </cell>
          <cell r="B46" t="str">
            <v>Cedonia, Baltimore, MD</v>
          </cell>
          <cell r="C46">
            <v>0.52529999999999999</v>
          </cell>
        </row>
        <row r="47">
          <cell r="A47">
            <v>24510260402</v>
          </cell>
          <cell r="B47" t="str">
            <v>Frankford, Baltimore, MD</v>
          </cell>
          <cell r="C47">
            <v>0.52180000000000004</v>
          </cell>
        </row>
        <row r="48">
          <cell r="A48">
            <v>24510150600</v>
          </cell>
          <cell r="B48" t="str">
            <v>NW Community Action, Baltimore, MD</v>
          </cell>
          <cell r="C48">
            <v>0.52129999999999999</v>
          </cell>
        </row>
        <row r="49">
          <cell r="A49">
            <v>24510140300</v>
          </cell>
          <cell r="B49" t="str">
            <v>Druid Heights, Baltimore, MD</v>
          </cell>
          <cell r="C49">
            <v>0.51859999999999995</v>
          </cell>
        </row>
        <row r="50">
          <cell r="A50">
            <v>24510120600</v>
          </cell>
          <cell r="B50" t="str">
            <v>Old Goucher, Baltimore, MD</v>
          </cell>
          <cell r="C50">
            <v>0.51729999999999998</v>
          </cell>
        </row>
        <row r="51">
          <cell r="A51">
            <v>24510160200</v>
          </cell>
          <cell r="B51" t="str">
            <v>Sandtown-Winchester, Baltimore, MD</v>
          </cell>
          <cell r="C51">
            <v>0.51690000000000003</v>
          </cell>
        </row>
        <row r="52">
          <cell r="A52">
            <v>24510060100</v>
          </cell>
          <cell r="B52" t="str">
            <v>Patterson Park, Baltimore, MD</v>
          </cell>
          <cell r="C52">
            <v>0.51639999999999997</v>
          </cell>
        </row>
        <row r="53">
          <cell r="A53">
            <v>24510250203</v>
          </cell>
          <cell r="B53" t="str">
            <v>Cherry Hill, Baltimore, MD</v>
          </cell>
          <cell r="C53">
            <v>0.51390000000000002</v>
          </cell>
        </row>
        <row r="54">
          <cell r="A54">
            <v>24510060200</v>
          </cell>
          <cell r="B54" t="str">
            <v>Baltimore, MD</v>
          </cell>
          <cell r="C54">
            <v>0.51239999999999997</v>
          </cell>
        </row>
        <row r="55">
          <cell r="A55">
            <v>24510260604</v>
          </cell>
          <cell r="B55" t="str">
            <v>O'Donnell Heights, Baltimore, MD</v>
          </cell>
          <cell r="C55">
            <v>0.5111</v>
          </cell>
        </row>
        <row r="56">
          <cell r="A56">
            <v>24510271801</v>
          </cell>
          <cell r="B56" t="str">
            <v>Arlington, Baltimore, MD</v>
          </cell>
          <cell r="C56">
            <v>0.50460000000000005</v>
          </cell>
        </row>
        <row r="57">
          <cell r="A57">
            <v>24510150400</v>
          </cell>
          <cell r="B57" t="str">
            <v>Mondawmin, Baltimore, MD</v>
          </cell>
          <cell r="C57">
            <v>0.50429999999999997</v>
          </cell>
        </row>
        <row r="58">
          <cell r="A58">
            <v>24510250207</v>
          </cell>
          <cell r="B58" t="str">
            <v>Cherry Hill, Baltimore, MD</v>
          </cell>
          <cell r="C58">
            <v>0.504</v>
          </cell>
        </row>
        <row r="59">
          <cell r="A59">
            <v>24510271600</v>
          </cell>
          <cell r="B59" t="str">
            <v>Edgecomb, Baltimore, MD</v>
          </cell>
          <cell r="C59">
            <v>0.50329999999999997</v>
          </cell>
        </row>
        <row r="60">
          <cell r="A60">
            <v>24510130100</v>
          </cell>
          <cell r="B60" t="str">
            <v>Reservoir Hill, Baltimore, MD</v>
          </cell>
          <cell r="C60">
            <v>0.502</v>
          </cell>
        </row>
        <row r="61">
          <cell r="A61">
            <v>24510200200</v>
          </cell>
          <cell r="B61" t="str">
            <v>Lexington, Baltimore, MD</v>
          </cell>
          <cell r="C61">
            <v>0.50070000000000003</v>
          </cell>
        </row>
        <row r="62">
          <cell r="A62">
            <v>24510090500</v>
          </cell>
          <cell r="B62" t="str">
            <v>Better Waverly, Baltimore, MD</v>
          </cell>
          <cell r="C62">
            <v>0.50049999999999994</v>
          </cell>
        </row>
        <row r="63">
          <cell r="A63">
            <v>24510150800</v>
          </cell>
          <cell r="B63" t="str">
            <v>Garwyn Oaks, Baltimore, MD</v>
          </cell>
          <cell r="C63">
            <v>0.49559999999999998</v>
          </cell>
        </row>
        <row r="64">
          <cell r="A64">
            <v>24510210200</v>
          </cell>
          <cell r="B64" t="str">
            <v>Pigtown, Baltimore, MD</v>
          </cell>
          <cell r="C64">
            <v>0.49469999999999997</v>
          </cell>
        </row>
        <row r="65">
          <cell r="A65">
            <v>24510060400</v>
          </cell>
          <cell r="B65" t="str">
            <v>Baltimore, MD</v>
          </cell>
          <cell r="C65">
            <v>0.49109999999999998</v>
          </cell>
        </row>
        <row r="66">
          <cell r="A66">
            <v>24510150300</v>
          </cell>
          <cell r="B66" t="str">
            <v>Coppin Heights, Baltimore, MD</v>
          </cell>
          <cell r="C66">
            <v>0.49099999999999999</v>
          </cell>
        </row>
        <row r="67">
          <cell r="A67">
            <v>24510200702</v>
          </cell>
          <cell r="B67" t="str">
            <v>Saint Joseph's, Baltimore, MD</v>
          </cell>
          <cell r="C67">
            <v>0.48780000000000001</v>
          </cell>
        </row>
        <row r="68">
          <cell r="A68">
            <v>24510040200</v>
          </cell>
          <cell r="B68" t="str">
            <v>Downtown, Baltimore, MD</v>
          </cell>
          <cell r="C68">
            <v>0.4869</v>
          </cell>
        </row>
        <row r="69">
          <cell r="A69">
            <v>24510130200</v>
          </cell>
          <cell r="B69" t="str">
            <v>Reservoir Hill, Baltimore, MD</v>
          </cell>
          <cell r="C69">
            <v>0.48559999999999998</v>
          </cell>
        </row>
        <row r="70">
          <cell r="A70">
            <v>24510200800</v>
          </cell>
          <cell r="B70" t="str">
            <v>Irvington, Baltimore, MD</v>
          </cell>
          <cell r="C70">
            <v>0.48020000000000002</v>
          </cell>
        </row>
        <row r="71">
          <cell r="A71">
            <v>24510271002</v>
          </cell>
          <cell r="B71" t="str">
            <v>Winston - Govans, Baltimore, MD</v>
          </cell>
          <cell r="C71">
            <v>0.48</v>
          </cell>
        </row>
        <row r="72">
          <cell r="A72">
            <v>24510160802</v>
          </cell>
          <cell r="B72" t="str">
            <v>Edmondson, Baltimore, MD</v>
          </cell>
          <cell r="C72">
            <v>0.47939999999999999</v>
          </cell>
        </row>
        <row r="73">
          <cell r="A73">
            <v>24510090600</v>
          </cell>
          <cell r="B73" t="str">
            <v>Coldstream - Homestead - Montebello, Baltimore, MD</v>
          </cell>
          <cell r="C73">
            <v>0.47820000000000001</v>
          </cell>
        </row>
        <row r="74">
          <cell r="A74">
            <v>24510270701</v>
          </cell>
          <cell r="B74" t="str">
            <v>Harford - Echodale - Perring Parkway, Baltimore, MD</v>
          </cell>
          <cell r="C74">
            <v>0.47520000000000001</v>
          </cell>
        </row>
        <row r="75">
          <cell r="A75">
            <v>24510200701</v>
          </cell>
          <cell r="B75" t="str">
            <v>Allendale, Baltimore, MD</v>
          </cell>
          <cell r="C75">
            <v>0.47370000000000001</v>
          </cell>
        </row>
        <row r="76">
          <cell r="A76">
            <v>24510030200</v>
          </cell>
          <cell r="B76" t="str">
            <v>Little Italy, Baltimore, MD</v>
          </cell>
          <cell r="C76">
            <v>0.4733</v>
          </cell>
        </row>
        <row r="77">
          <cell r="A77">
            <v>24510160801</v>
          </cell>
          <cell r="B77" t="str">
            <v>Edmondson, Baltimore, MD</v>
          </cell>
          <cell r="C77">
            <v>0.46870000000000001</v>
          </cell>
        </row>
        <row r="78">
          <cell r="A78">
            <v>24510130400</v>
          </cell>
          <cell r="B78" t="str">
            <v>Woodbrook, Baltimore, MD</v>
          </cell>
          <cell r="C78">
            <v>0.46860000000000002</v>
          </cell>
        </row>
        <row r="79">
          <cell r="A79">
            <v>24510260303</v>
          </cell>
          <cell r="B79" t="str">
            <v>Claremont - Freedom, Baltimore, MD</v>
          </cell>
          <cell r="C79">
            <v>0.46810000000000002</v>
          </cell>
        </row>
        <row r="80">
          <cell r="A80">
            <v>24510070100</v>
          </cell>
          <cell r="B80" t="str">
            <v>Baltimore, MD</v>
          </cell>
          <cell r="C80">
            <v>0.4677</v>
          </cell>
        </row>
        <row r="81">
          <cell r="A81">
            <v>24510280301</v>
          </cell>
          <cell r="B81" t="str">
            <v>Gwynn Oak, Baltimore, MD</v>
          </cell>
          <cell r="C81">
            <v>0.46639999999999998</v>
          </cell>
        </row>
        <row r="82">
          <cell r="A82">
            <v>24510190300</v>
          </cell>
          <cell r="B82" t="str">
            <v>Mount Clare, Baltimore, MD</v>
          </cell>
          <cell r="C82">
            <v>0.4642</v>
          </cell>
        </row>
        <row r="83">
          <cell r="A83">
            <v>24510151200</v>
          </cell>
          <cell r="B83" t="str">
            <v>Park Circle, Baltimore, MD</v>
          </cell>
          <cell r="C83">
            <v>0.46310000000000001</v>
          </cell>
        </row>
        <row r="84">
          <cell r="A84">
            <v>24510180200</v>
          </cell>
          <cell r="B84" t="str">
            <v>Poppleton, Baltimore, MD</v>
          </cell>
          <cell r="C84">
            <v>0.46150000000000002</v>
          </cell>
        </row>
        <row r="85">
          <cell r="A85">
            <v>24510250600</v>
          </cell>
          <cell r="B85" t="str">
            <v>Brooklyn, Baltimore, MD</v>
          </cell>
          <cell r="C85">
            <v>0.4612</v>
          </cell>
        </row>
        <row r="86">
          <cell r="A86">
            <v>24510150702</v>
          </cell>
          <cell r="B86" t="str">
            <v>Walbrook, Baltimore, MD</v>
          </cell>
          <cell r="C86">
            <v>0.4597</v>
          </cell>
        </row>
        <row r="87">
          <cell r="A87">
            <v>24510090100</v>
          </cell>
          <cell r="B87" t="str">
            <v>Ednor Gardens - Lakeside, Baltimore, MD</v>
          </cell>
          <cell r="C87">
            <v>0.45689999999999997</v>
          </cell>
        </row>
        <row r="88">
          <cell r="A88">
            <v>24510110200</v>
          </cell>
          <cell r="B88" t="str">
            <v>Downtown, Baltimore, MD</v>
          </cell>
          <cell r="C88">
            <v>0.45379999999999998</v>
          </cell>
        </row>
        <row r="89">
          <cell r="A89">
            <v>24510160500</v>
          </cell>
          <cell r="B89" t="str">
            <v>Bridgeview-Greenlawn, Baltimore, MD</v>
          </cell>
          <cell r="C89">
            <v>0.45340000000000003</v>
          </cell>
        </row>
        <row r="90">
          <cell r="A90">
            <v>24510280200</v>
          </cell>
          <cell r="B90" t="str">
            <v>Gwynn Oak, Baltimore, MD</v>
          </cell>
          <cell r="C90">
            <v>0.45190000000000002</v>
          </cell>
        </row>
        <row r="91">
          <cell r="A91">
            <v>24510200500</v>
          </cell>
          <cell r="B91" t="str">
            <v>Mill Hill, Baltimore, MD</v>
          </cell>
          <cell r="C91">
            <v>0.4511</v>
          </cell>
        </row>
        <row r="92">
          <cell r="A92">
            <v>24510170100</v>
          </cell>
          <cell r="B92" t="str">
            <v>Downtown, Baltimore, MD</v>
          </cell>
          <cell r="C92">
            <v>0.45090000000000002</v>
          </cell>
        </row>
        <row r="93">
          <cell r="A93">
            <v>24510151000</v>
          </cell>
          <cell r="B93" t="str">
            <v>Dorchester, Baltimore, MD</v>
          </cell>
          <cell r="C93">
            <v>0.44790000000000002</v>
          </cell>
        </row>
        <row r="94">
          <cell r="A94">
            <v>24510271700</v>
          </cell>
          <cell r="B94" t="str">
            <v>Central Park Heights, Baltimore, MD</v>
          </cell>
          <cell r="C94">
            <v>0.44550000000000001</v>
          </cell>
        </row>
        <row r="95">
          <cell r="A95">
            <v>24510180100</v>
          </cell>
          <cell r="B95" t="str">
            <v>Poppleton, Baltimore, MD</v>
          </cell>
          <cell r="C95">
            <v>0.44450000000000001</v>
          </cell>
        </row>
        <row r="96">
          <cell r="A96">
            <v>24510270901</v>
          </cell>
          <cell r="B96" t="str">
            <v>New Northwood, Baltimore, MD</v>
          </cell>
          <cell r="C96">
            <v>0.44019999999999998</v>
          </cell>
        </row>
        <row r="97">
          <cell r="A97">
            <v>24510150701</v>
          </cell>
          <cell r="B97" t="str">
            <v>Hanlon Longwood, Baltimore, MD</v>
          </cell>
          <cell r="C97">
            <v>0.43930000000000002</v>
          </cell>
        </row>
        <row r="98">
          <cell r="A98">
            <v>24510260302</v>
          </cell>
          <cell r="B98" t="str">
            <v>Belair - Edison, Baltimore, MD</v>
          </cell>
          <cell r="C98">
            <v>0.43440000000000001</v>
          </cell>
        </row>
        <row r="99">
          <cell r="A99">
            <v>24510200600</v>
          </cell>
          <cell r="B99" t="str">
            <v>Baltimore, MD</v>
          </cell>
          <cell r="C99">
            <v>0.43409999999999999</v>
          </cell>
        </row>
        <row r="100">
          <cell r="A100">
            <v>24510260202</v>
          </cell>
          <cell r="B100" t="str">
            <v>Parkside, Baltimore, MD</v>
          </cell>
          <cell r="C100">
            <v>0.43230000000000002</v>
          </cell>
        </row>
        <row r="101">
          <cell r="A101">
            <v>24510280404</v>
          </cell>
          <cell r="B101" t="str">
            <v>Irvington, Baltimore, MD</v>
          </cell>
          <cell r="C101">
            <v>0.43099999999999999</v>
          </cell>
        </row>
        <row r="102">
          <cell r="A102">
            <v>24005421300</v>
          </cell>
          <cell r="B102" t="str">
            <v>Dundalk, MD</v>
          </cell>
          <cell r="C102">
            <v>0.43070000000000003</v>
          </cell>
        </row>
        <row r="103">
          <cell r="A103">
            <v>24510210100</v>
          </cell>
          <cell r="B103" t="str">
            <v>Pigtown, Baltimore, MD</v>
          </cell>
          <cell r="C103">
            <v>0.4264</v>
          </cell>
        </row>
        <row r="104">
          <cell r="A104">
            <v>24510180300</v>
          </cell>
          <cell r="B104" t="str">
            <v>Hollins Market, Baltimore, MD</v>
          </cell>
          <cell r="C104">
            <v>0.42609999999999998</v>
          </cell>
        </row>
        <row r="105">
          <cell r="A105">
            <v>24510160700</v>
          </cell>
          <cell r="B105" t="str">
            <v>Rosemont, Baltimore, MD</v>
          </cell>
          <cell r="C105">
            <v>0.42420000000000002</v>
          </cell>
        </row>
        <row r="106">
          <cell r="A106">
            <v>24510120700</v>
          </cell>
          <cell r="B106" t="str">
            <v>Remington, Baltimore, MD</v>
          </cell>
          <cell r="C106">
            <v>0.41930000000000001</v>
          </cell>
        </row>
        <row r="107">
          <cell r="A107">
            <v>24510261000</v>
          </cell>
          <cell r="B107" t="str">
            <v>Patterson Park, Baltimore, MD</v>
          </cell>
          <cell r="C107">
            <v>0.41589999999999999</v>
          </cell>
        </row>
        <row r="108">
          <cell r="A108">
            <v>24510250101</v>
          </cell>
          <cell r="B108" t="str">
            <v>Beechfield, Baltimore, MD</v>
          </cell>
          <cell r="C108">
            <v>0.41420000000000001</v>
          </cell>
        </row>
        <row r="109">
          <cell r="A109">
            <v>24510260404</v>
          </cell>
          <cell r="B109" t="str">
            <v>Baltimore Highlands, Baltimore, MD</v>
          </cell>
          <cell r="C109">
            <v>0.41199999999999998</v>
          </cell>
        </row>
        <row r="110">
          <cell r="A110">
            <v>24510190200</v>
          </cell>
          <cell r="B110" t="str">
            <v>Pratt Monroe, Baltimore, MD</v>
          </cell>
          <cell r="C110">
            <v>0.4118</v>
          </cell>
        </row>
        <row r="111">
          <cell r="A111">
            <v>24510271503</v>
          </cell>
          <cell r="B111" t="str">
            <v>Cross Keys, Baltimore, MD</v>
          </cell>
          <cell r="C111">
            <v>0.41039999999999999</v>
          </cell>
        </row>
        <row r="112">
          <cell r="A112">
            <v>24510150900</v>
          </cell>
          <cell r="B112" t="str">
            <v>Windsor Hills, Baltimore, MD</v>
          </cell>
          <cell r="C112">
            <v>0.40939999999999999</v>
          </cell>
        </row>
        <row r="113">
          <cell r="A113">
            <v>24510250102</v>
          </cell>
          <cell r="B113" t="str">
            <v>Yale Heights, Baltimore, MD</v>
          </cell>
          <cell r="C113">
            <v>0.40870000000000001</v>
          </cell>
        </row>
        <row r="114">
          <cell r="A114">
            <v>24510250402</v>
          </cell>
          <cell r="B114" t="str">
            <v>Brooklyn, Baltimore, MD</v>
          </cell>
          <cell r="C114">
            <v>0.4078</v>
          </cell>
        </row>
        <row r="115">
          <cell r="A115">
            <v>24510260301</v>
          </cell>
          <cell r="B115" t="str">
            <v>Belair - Edison, Baltimore, MD</v>
          </cell>
          <cell r="C115">
            <v>0.40770000000000001</v>
          </cell>
        </row>
        <row r="116">
          <cell r="A116">
            <v>24510280402</v>
          </cell>
          <cell r="B116" t="str">
            <v>Rognel Heights, Baltimore, MD</v>
          </cell>
          <cell r="C116">
            <v>0.40550000000000003</v>
          </cell>
        </row>
        <row r="117">
          <cell r="A117">
            <v>24510260201</v>
          </cell>
          <cell r="B117" t="str">
            <v>Frankford, Baltimore, MD</v>
          </cell>
          <cell r="C117">
            <v>0.39229999999999998</v>
          </cell>
        </row>
        <row r="118">
          <cell r="A118">
            <v>24510270802</v>
          </cell>
          <cell r="B118" t="str">
            <v>Ramblewood, Baltimore, MD</v>
          </cell>
          <cell r="C118">
            <v>0.39050000000000001</v>
          </cell>
        </row>
        <row r="119">
          <cell r="A119">
            <v>24510090200</v>
          </cell>
          <cell r="B119" t="str">
            <v>Ednor Gardens - Lakeside, Baltimore, MD</v>
          </cell>
          <cell r="C119">
            <v>0.3901</v>
          </cell>
        </row>
        <row r="120">
          <cell r="A120">
            <v>24510280101</v>
          </cell>
          <cell r="B120" t="str">
            <v>Reisterstown Station, Baltimore, MD</v>
          </cell>
          <cell r="C120">
            <v>0.38819999999999999</v>
          </cell>
        </row>
        <row r="121">
          <cell r="A121">
            <v>24510080101</v>
          </cell>
          <cell r="B121" t="str">
            <v>Belair - Edison, Baltimore, MD</v>
          </cell>
          <cell r="C121">
            <v>0.38290000000000002</v>
          </cell>
        </row>
        <row r="122">
          <cell r="A122">
            <v>24005491401</v>
          </cell>
          <cell r="B122" t="str">
            <v>Parkville, MD</v>
          </cell>
          <cell r="C122">
            <v>0.38</v>
          </cell>
        </row>
        <row r="123">
          <cell r="A123">
            <v>24510270805</v>
          </cell>
          <cell r="B123" t="str">
            <v>Mid-Govans, Baltimore, MD</v>
          </cell>
          <cell r="C123">
            <v>0.37730000000000002</v>
          </cell>
        </row>
        <row r="124">
          <cell r="A124">
            <v>24005402404</v>
          </cell>
          <cell r="B124" t="str">
            <v>Gwynn Oak, Lochearn, MD</v>
          </cell>
          <cell r="C124">
            <v>0.36980000000000002</v>
          </cell>
        </row>
        <row r="125">
          <cell r="A125">
            <v>24510270803</v>
          </cell>
          <cell r="B125" t="str">
            <v>Loch Raven, Baltimore, MD</v>
          </cell>
          <cell r="C125">
            <v>0.36890000000000001</v>
          </cell>
        </row>
        <row r="126">
          <cell r="A126">
            <v>24510250205</v>
          </cell>
          <cell r="B126" t="str">
            <v>Lakeland, Baltimore, MD</v>
          </cell>
          <cell r="C126">
            <v>0.36259999999999998</v>
          </cell>
        </row>
        <row r="127">
          <cell r="A127">
            <v>24510260800</v>
          </cell>
          <cell r="B127" t="str">
            <v>Baltimore Highlands, Baltimore, MD</v>
          </cell>
          <cell r="C127">
            <v>0.36230000000000001</v>
          </cell>
        </row>
        <row r="128">
          <cell r="A128">
            <v>24510151100</v>
          </cell>
          <cell r="B128" t="str">
            <v>East Arlington, Baltimore, MD</v>
          </cell>
          <cell r="C128">
            <v>0.36149999999999999</v>
          </cell>
        </row>
        <row r="129">
          <cell r="A129">
            <v>24510270902</v>
          </cell>
          <cell r="B129" t="str">
            <v>Perring Loch, Baltimore, MD</v>
          </cell>
          <cell r="C129">
            <v>0.3614</v>
          </cell>
        </row>
        <row r="130">
          <cell r="A130">
            <v>24510260203</v>
          </cell>
          <cell r="B130" t="str">
            <v>Frankford, Baltimore, MD</v>
          </cell>
          <cell r="C130">
            <v>0.36099999999999999</v>
          </cell>
        </row>
        <row r="131">
          <cell r="A131">
            <v>24510090300</v>
          </cell>
          <cell r="B131" t="str">
            <v>Ednor Gardens - Lakeside, Baltimore, MD</v>
          </cell>
          <cell r="C131">
            <v>0.36099999999999999</v>
          </cell>
        </row>
        <row r="132">
          <cell r="A132">
            <v>24005402307</v>
          </cell>
          <cell r="B132" t="str">
            <v>Pikesville, MD</v>
          </cell>
          <cell r="C132">
            <v>0.36070000000000002</v>
          </cell>
        </row>
        <row r="133">
          <cell r="A133">
            <v>24005402304</v>
          </cell>
          <cell r="B133" t="str">
            <v>Gwynn Oak, Baltimore, MD</v>
          </cell>
          <cell r="C133">
            <v>0.36</v>
          </cell>
        </row>
        <row r="134">
          <cell r="A134">
            <v>24005401102</v>
          </cell>
          <cell r="B134" t="str">
            <v>Gwynn Oak, Woodlawn, MD</v>
          </cell>
          <cell r="C134">
            <v>0.3594</v>
          </cell>
        </row>
        <row r="135">
          <cell r="A135">
            <v>24510250500</v>
          </cell>
          <cell r="B135" t="str">
            <v>Curtis Bay, Baltimore, MD</v>
          </cell>
          <cell r="C135">
            <v>0.35599999999999998</v>
          </cell>
        </row>
        <row r="136">
          <cell r="A136">
            <v>24510280102</v>
          </cell>
          <cell r="B136" t="str">
            <v>Gwynn Oak, Baltimore, MD</v>
          </cell>
          <cell r="C136">
            <v>0.35449999999999998</v>
          </cell>
        </row>
        <row r="137">
          <cell r="A137">
            <v>24005450503</v>
          </cell>
          <cell r="B137" t="str">
            <v>Essex, MD</v>
          </cell>
          <cell r="C137">
            <v>0.35389999999999999</v>
          </cell>
        </row>
        <row r="138">
          <cell r="A138">
            <v>24510250303</v>
          </cell>
          <cell r="B138" t="str">
            <v>Morrell Park, Baltimore, MD</v>
          </cell>
          <cell r="C138">
            <v>0.35339999999999999</v>
          </cell>
        </row>
        <row r="139">
          <cell r="A139">
            <v>24510110100</v>
          </cell>
          <cell r="B139" t="str">
            <v>Downtown, Baltimore, MD</v>
          </cell>
          <cell r="C139">
            <v>0.34870000000000001</v>
          </cell>
        </row>
        <row r="140">
          <cell r="A140">
            <v>24510270903</v>
          </cell>
          <cell r="B140" t="str">
            <v>Hillen, Baltimore, MD</v>
          </cell>
          <cell r="C140">
            <v>0.34520000000000001</v>
          </cell>
        </row>
        <row r="141">
          <cell r="A141">
            <v>24510130600</v>
          </cell>
          <cell r="B141" t="str">
            <v>Hampden, Baltimore, MD</v>
          </cell>
          <cell r="C141">
            <v>0.34289999999999998</v>
          </cell>
        </row>
        <row r="142">
          <cell r="A142">
            <v>24510260102</v>
          </cell>
          <cell r="B142" t="str">
            <v>Frankford, Baltimore, MD</v>
          </cell>
          <cell r="C142">
            <v>0.3422</v>
          </cell>
        </row>
        <row r="143">
          <cell r="A143">
            <v>24005450504</v>
          </cell>
          <cell r="B143" t="str">
            <v>Essex, MD</v>
          </cell>
          <cell r="C143">
            <v>0.3412</v>
          </cell>
        </row>
        <row r="144">
          <cell r="A144">
            <v>24005402303</v>
          </cell>
          <cell r="B144" t="str">
            <v>Windsor Mill, Baltimore, MD</v>
          </cell>
          <cell r="C144">
            <v>0.33929999999999999</v>
          </cell>
        </row>
        <row r="145">
          <cell r="A145">
            <v>24510130804</v>
          </cell>
          <cell r="B145" t="str">
            <v>Hampden, Baltimore, MD</v>
          </cell>
          <cell r="C145">
            <v>0.33929999999999999</v>
          </cell>
        </row>
        <row r="146">
          <cell r="A146">
            <v>24005403202</v>
          </cell>
          <cell r="B146" t="str">
            <v>Gwynn Oak, Baltimore, MD</v>
          </cell>
          <cell r="C146">
            <v>0.33689999999999998</v>
          </cell>
        </row>
        <row r="147">
          <cell r="A147">
            <v>24510260101</v>
          </cell>
          <cell r="B147" t="str">
            <v>Cedmont, Baltimore, MD</v>
          </cell>
          <cell r="C147">
            <v>0.33139999999999997</v>
          </cell>
        </row>
        <row r="148">
          <cell r="A148">
            <v>24003750203</v>
          </cell>
          <cell r="B148" t="str">
            <v>Baltimore, MD</v>
          </cell>
          <cell r="C148">
            <v>0.33050000000000002</v>
          </cell>
        </row>
        <row r="149">
          <cell r="A149">
            <v>24005430101</v>
          </cell>
          <cell r="B149" t="str">
            <v>Lansdowne - Baltimore Highlands, Lansdowne, MD</v>
          </cell>
          <cell r="C149">
            <v>0.32600000000000001</v>
          </cell>
        </row>
        <row r="150">
          <cell r="A150">
            <v>24005402406</v>
          </cell>
          <cell r="B150" t="str">
            <v>Windsor Mill, Milford Mill, MD</v>
          </cell>
          <cell r="C150">
            <v>0.32400000000000001</v>
          </cell>
        </row>
        <row r="151">
          <cell r="A151">
            <v>24005441000</v>
          </cell>
          <cell r="B151" t="str">
            <v>Baltimore, MD</v>
          </cell>
          <cell r="C151">
            <v>0.32350000000000001</v>
          </cell>
        </row>
        <row r="152">
          <cell r="A152">
            <v>24005421000</v>
          </cell>
          <cell r="B152" t="str">
            <v>Dundalk, MD</v>
          </cell>
          <cell r="C152">
            <v>0.32350000000000001</v>
          </cell>
        </row>
        <row r="153">
          <cell r="A153">
            <v>24510271900</v>
          </cell>
          <cell r="B153" t="str">
            <v>Glen, Baltimore, MD</v>
          </cell>
          <cell r="C153">
            <v>0.32200000000000001</v>
          </cell>
        </row>
        <row r="154">
          <cell r="A154">
            <v>24510010500</v>
          </cell>
          <cell r="B154" t="str">
            <v>Upper Fells Point, Baltimore, MD</v>
          </cell>
          <cell r="C154">
            <v>0.31869999999999998</v>
          </cell>
        </row>
        <row r="155">
          <cell r="A155">
            <v>24005451402</v>
          </cell>
          <cell r="B155" t="str">
            <v>Middle River, MD</v>
          </cell>
          <cell r="C155">
            <v>0.31709999999999999</v>
          </cell>
        </row>
        <row r="156">
          <cell r="A156">
            <v>24005401507</v>
          </cell>
          <cell r="B156" t="str">
            <v>Windsor Mill, Baltimore, MD</v>
          </cell>
          <cell r="C156">
            <v>0.31559999999999999</v>
          </cell>
        </row>
        <row r="157">
          <cell r="A157">
            <v>24005451401</v>
          </cell>
          <cell r="B157" t="str">
            <v>Middle River, MD</v>
          </cell>
          <cell r="C157">
            <v>0.31469999999999998</v>
          </cell>
        </row>
        <row r="158">
          <cell r="A158">
            <v>24510040100</v>
          </cell>
          <cell r="B158" t="str">
            <v>Downtown, Baltimore, MD</v>
          </cell>
          <cell r="C158">
            <v>0.31440000000000001</v>
          </cell>
        </row>
        <row r="159">
          <cell r="A159">
            <v>24005491402</v>
          </cell>
          <cell r="B159" t="str">
            <v>Parkville, MD</v>
          </cell>
          <cell r="C159">
            <v>0.31280000000000002</v>
          </cell>
        </row>
        <row r="160">
          <cell r="A160">
            <v>24510230300</v>
          </cell>
          <cell r="B160" t="str">
            <v>South Baltimore, Baltimore, MD</v>
          </cell>
          <cell r="C160">
            <v>0.31040000000000001</v>
          </cell>
        </row>
        <row r="161">
          <cell r="A161">
            <v>24510140100</v>
          </cell>
          <cell r="B161" t="str">
            <v>Bolton Hill, Baltimore, MD</v>
          </cell>
          <cell r="C161">
            <v>0.30919999999999997</v>
          </cell>
        </row>
        <row r="162">
          <cell r="A162">
            <v>24005402306</v>
          </cell>
          <cell r="B162" t="str">
            <v>Windsor Mill, Baltimore, MD</v>
          </cell>
          <cell r="C162">
            <v>0.30769999999999997</v>
          </cell>
        </row>
        <row r="163">
          <cell r="A163">
            <v>24510130806</v>
          </cell>
          <cell r="B163" t="str">
            <v>Woodberry, Baltimore, MD</v>
          </cell>
          <cell r="C163">
            <v>0.30719999999999997</v>
          </cell>
        </row>
        <row r="164">
          <cell r="A164">
            <v>24003750803</v>
          </cell>
          <cell r="B164" t="str">
            <v>Glen Burnie, MD</v>
          </cell>
          <cell r="C164">
            <v>0.3054</v>
          </cell>
        </row>
        <row r="165">
          <cell r="A165">
            <v>24005450800</v>
          </cell>
          <cell r="B165" t="str">
            <v>Essex, MD</v>
          </cell>
          <cell r="C165">
            <v>0.30509999999999998</v>
          </cell>
        </row>
        <row r="166">
          <cell r="A166">
            <v>24005402503</v>
          </cell>
          <cell r="B166" t="str">
            <v>Randallstown, MD</v>
          </cell>
          <cell r="C166">
            <v>0.30459999999999998</v>
          </cell>
        </row>
        <row r="167">
          <cell r="A167">
            <v>24005402505</v>
          </cell>
          <cell r="B167" t="str">
            <v>Randallstown, MD</v>
          </cell>
          <cell r="C167">
            <v>0.30449999999999999</v>
          </cell>
        </row>
        <row r="168">
          <cell r="A168">
            <v>24005451300</v>
          </cell>
          <cell r="B168" t="str">
            <v>Middle River, MD</v>
          </cell>
          <cell r="C168">
            <v>0.30449999999999999</v>
          </cell>
        </row>
        <row r="169">
          <cell r="A169">
            <v>24510280302</v>
          </cell>
          <cell r="B169" t="str">
            <v>West Forest Park, Baltimore, MD</v>
          </cell>
          <cell r="C169">
            <v>0.30430000000000001</v>
          </cell>
        </row>
        <row r="170">
          <cell r="A170">
            <v>24003750102</v>
          </cell>
          <cell r="B170" t="str">
            <v>Baltimore, MD</v>
          </cell>
          <cell r="C170">
            <v>0.30349999999999999</v>
          </cell>
        </row>
        <row r="171">
          <cell r="A171">
            <v>24510270801</v>
          </cell>
          <cell r="B171" t="str">
            <v>Idlewood, Baltimore, MD</v>
          </cell>
          <cell r="C171">
            <v>0.3029</v>
          </cell>
        </row>
        <row r="172">
          <cell r="A172">
            <v>24510270702</v>
          </cell>
          <cell r="B172" t="str">
            <v>Harford - Echodale - Perring Parkway, Baltimore, MD</v>
          </cell>
          <cell r="C172">
            <v>0.3024</v>
          </cell>
        </row>
        <row r="173">
          <cell r="A173">
            <v>24510230200</v>
          </cell>
          <cell r="B173" t="str">
            <v>South Baltimore, Baltimore, MD</v>
          </cell>
          <cell r="C173">
            <v>0.3009</v>
          </cell>
        </row>
        <row r="174">
          <cell r="A174">
            <v>24005402602</v>
          </cell>
          <cell r="B174" t="str">
            <v>Randallstown, MD</v>
          </cell>
          <cell r="C174">
            <v>0.30070000000000002</v>
          </cell>
        </row>
        <row r="175">
          <cell r="A175">
            <v>24510020200</v>
          </cell>
          <cell r="B175" t="str">
            <v>Upper Fells Point, Baltimore, MD</v>
          </cell>
          <cell r="C175">
            <v>0.3004</v>
          </cell>
        </row>
        <row r="176">
          <cell r="A176">
            <v>24510020100</v>
          </cell>
          <cell r="B176" t="str">
            <v>Upper Fells Point, Baltimore, MD</v>
          </cell>
          <cell r="C176">
            <v>0.29980000000000001</v>
          </cell>
        </row>
        <row r="177">
          <cell r="A177">
            <v>24510261100</v>
          </cell>
          <cell r="B177" t="str">
            <v>Canton, Baltimore, MD</v>
          </cell>
          <cell r="C177">
            <v>0.29899999999999999</v>
          </cell>
        </row>
        <row r="178">
          <cell r="A178">
            <v>24005451500</v>
          </cell>
          <cell r="B178" t="str">
            <v>Middle River, MD</v>
          </cell>
          <cell r="C178">
            <v>0.2984</v>
          </cell>
        </row>
        <row r="179">
          <cell r="A179">
            <v>24510270401</v>
          </cell>
          <cell r="B179" t="str">
            <v>Glenham-Belford, Baltimore, MD</v>
          </cell>
          <cell r="C179">
            <v>0.29749999999999999</v>
          </cell>
        </row>
        <row r="180">
          <cell r="A180">
            <v>24510120201</v>
          </cell>
          <cell r="B180" t="str">
            <v>Baltimore, MD</v>
          </cell>
          <cell r="C180">
            <v>0.29570000000000002</v>
          </cell>
        </row>
        <row r="181">
          <cell r="A181">
            <v>24003750101</v>
          </cell>
          <cell r="B181" t="str">
            <v>Brooklyn Park, MD</v>
          </cell>
          <cell r="C181">
            <v>0.29520000000000002</v>
          </cell>
        </row>
        <row r="182">
          <cell r="A182">
            <v>24005450400</v>
          </cell>
          <cell r="B182" t="str">
            <v>Essex, MD</v>
          </cell>
          <cell r="C182">
            <v>0.29480000000000001</v>
          </cell>
        </row>
        <row r="183">
          <cell r="A183">
            <v>24510270102</v>
          </cell>
          <cell r="B183" t="str">
            <v>Waltherson, Baltimore, MD</v>
          </cell>
          <cell r="C183">
            <v>0.29399999999999998</v>
          </cell>
        </row>
        <row r="184">
          <cell r="A184">
            <v>24510010200</v>
          </cell>
          <cell r="B184" t="str">
            <v>Patterson Park, Baltimore, MD</v>
          </cell>
          <cell r="C184">
            <v>0.29249999999999998</v>
          </cell>
        </row>
        <row r="185">
          <cell r="A185">
            <v>24510260605</v>
          </cell>
          <cell r="B185" t="str">
            <v>Medford - Broening, Baltimore, MD</v>
          </cell>
          <cell r="C185">
            <v>0.29160000000000003</v>
          </cell>
        </row>
        <row r="186">
          <cell r="A186">
            <v>24005402305</v>
          </cell>
          <cell r="B186" t="str">
            <v>Lochearn, Pikesville, MD</v>
          </cell>
          <cell r="C186">
            <v>0.29020000000000001</v>
          </cell>
        </row>
        <row r="187">
          <cell r="A187">
            <v>24510260401</v>
          </cell>
          <cell r="B187" t="str">
            <v>Armistead Gardens, Baltimore, MD</v>
          </cell>
          <cell r="C187">
            <v>0.28839999999999999</v>
          </cell>
        </row>
        <row r="188">
          <cell r="A188">
            <v>24510280401</v>
          </cell>
          <cell r="B188" t="str">
            <v>Baltimore, MD</v>
          </cell>
          <cell r="C188">
            <v>0.28670000000000001</v>
          </cell>
        </row>
        <row r="189">
          <cell r="A189">
            <v>24510280403</v>
          </cell>
          <cell r="B189" t="str">
            <v>Westgate, Baltimore, MD</v>
          </cell>
          <cell r="C189">
            <v>0.2863</v>
          </cell>
        </row>
        <row r="190">
          <cell r="A190">
            <v>24005492300</v>
          </cell>
          <cell r="B190" t="str">
            <v>Essex, MD</v>
          </cell>
          <cell r="C190">
            <v>0.28139999999999998</v>
          </cell>
        </row>
        <row r="191">
          <cell r="A191">
            <v>24005401506</v>
          </cell>
          <cell r="B191" t="str">
            <v>Windsor Mill, Baltimore, MD</v>
          </cell>
          <cell r="C191">
            <v>0.28010000000000002</v>
          </cell>
        </row>
        <row r="192">
          <cell r="A192">
            <v>24510010300</v>
          </cell>
          <cell r="B192" t="str">
            <v>Canton, Baltimore, MD</v>
          </cell>
          <cell r="C192">
            <v>0.27779999999999999</v>
          </cell>
        </row>
        <row r="193">
          <cell r="A193">
            <v>24005402405</v>
          </cell>
          <cell r="B193" t="str">
            <v>Gwynn Oak, Baltimore, MD</v>
          </cell>
          <cell r="C193">
            <v>0.26919999999999999</v>
          </cell>
        </row>
        <row r="194">
          <cell r="A194">
            <v>24005402302</v>
          </cell>
          <cell r="B194" t="str">
            <v>Windsor Mill, Milford Mill, MD</v>
          </cell>
          <cell r="C194">
            <v>0.26469999999999999</v>
          </cell>
        </row>
        <row r="195">
          <cell r="A195">
            <v>24005401101</v>
          </cell>
          <cell r="B195" t="str">
            <v>Woodlawn, MD</v>
          </cell>
          <cell r="C195">
            <v>0.26279999999999998</v>
          </cell>
        </row>
        <row r="196">
          <cell r="A196">
            <v>24005430300</v>
          </cell>
          <cell r="B196" t="str">
            <v>Lansdowne - Baltimore Highlands, Halethorpe, MD</v>
          </cell>
          <cell r="C196">
            <v>0.26200000000000001</v>
          </cell>
        </row>
        <row r="197">
          <cell r="A197">
            <v>24510270200</v>
          </cell>
          <cell r="B197" t="str">
            <v>Lauraville, Baltimore, MD</v>
          </cell>
          <cell r="C197">
            <v>0.26</v>
          </cell>
        </row>
        <row r="198">
          <cell r="A198">
            <v>24510130700</v>
          </cell>
          <cell r="B198" t="str">
            <v>Hampden, Baltimore, MD</v>
          </cell>
          <cell r="C198">
            <v>0.2571</v>
          </cell>
        </row>
        <row r="199">
          <cell r="A199">
            <v>24005402407</v>
          </cell>
          <cell r="B199" t="str">
            <v>Windsor Mill, Milford Mill, MD</v>
          </cell>
          <cell r="C199">
            <v>0.25669999999999998</v>
          </cell>
        </row>
        <row r="200">
          <cell r="A200">
            <v>24510240100</v>
          </cell>
          <cell r="B200" t="str">
            <v>Locust Point, Baltimore, MD</v>
          </cell>
          <cell r="C200">
            <v>0.25569999999999998</v>
          </cell>
        </row>
        <row r="201">
          <cell r="A201">
            <v>24510270101</v>
          </cell>
          <cell r="B201" t="str">
            <v>Arcadia, Baltimore, MD</v>
          </cell>
          <cell r="C201">
            <v>0.255</v>
          </cell>
        </row>
        <row r="202">
          <cell r="A202">
            <v>24510250401</v>
          </cell>
          <cell r="B202" t="str">
            <v>Brooklyn, Baltimore, MD</v>
          </cell>
          <cell r="C202">
            <v>0.25419999999999998</v>
          </cell>
        </row>
        <row r="203">
          <cell r="A203">
            <v>24005400900</v>
          </cell>
          <cell r="B203" t="str">
            <v>Catonsville, MD</v>
          </cell>
          <cell r="C203">
            <v>0.25340000000000001</v>
          </cell>
        </row>
        <row r="204">
          <cell r="A204">
            <v>24005452400</v>
          </cell>
          <cell r="B204" t="str">
            <v>Dundalk, MD</v>
          </cell>
          <cell r="C204">
            <v>0.252</v>
          </cell>
        </row>
        <row r="205">
          <cell r="A205">
            <v>24005420402</v>
          </cell>
          <cell r="B205" t="str">
            <v>Dundalk, MD</v>
          </cell>
          <cell r="C205">
            <v>0.2515</v>
          </cell>
        </row>
        <row r="206">
          <cell r="A206">
            <v>24510250206</v>
          </cell>
          <cell r="B206" t="str">
            <v>Morrell Park, Baltimore, MD</v>
          </cell>
          <cell r="C206">
            <v>0.24829999999999999</v>
          </cell>
        </row>
        <row r="207">
          <cell r="A207">
            <v>24005420401</v>
          </cell>
          <cell r="B207" t="str">
            <v>Dundalk, MD</v>
          </cell>
          <cell r="C207">
            <v>0.2482</v>
          </cell>
        </row>
        <row r="208">
          <cell r="A208">
            <v>24003750201</v>
          </cell>
          <cell r="B208" t="str">
            <v>Brooklyn, Baltimore, MD</v>
          </cell>
          <cell r="C208">
            <v>0.24660000000000001</v>
          </cell>
        </row>
        <row r="209">
          <cell r="A209">
            <v>24005402403</v>
          </cell>
          <cell r="B209" t="str">
            <v>Gwynn Oak, Baltimore, MD</v>
          </cell>
          <cell r="C209">
            <v>0.24660000000000001</v>
          </cell>
        </row>
        <row r="210">
          <cell r="A210">
            <v>24005401301</v>
          </cell>
          <cell r="B210" t="str">
            <v>Woodlawn, MD</v>
          </cell>
          <cell r="C210">
            <v>0.2455</v>
          </cell>
        </row>
        <row r="211">
          <cell r="A211">
            <v>24510272006</v>
          </cell>
          <cell r="B211" t="str">
            <v>Glen, Baltimore, MD</v>
          </cell>
          <cell r="C211">
            <v>0.24429999999999999</v>
          </cell>
        </row>
        <row r="212">
          <cell r="A212">
            <v>24510270804</v>
          </cell>
          <cell r="B212" t="str">
            <v>Lake Walker, Baltimore, MD</v>
          </cell>
          <cell r="C212">
            <v>0.24329999999999999</v>
          </cell>
        </row>
        <row r="213">
          <cell r="A213">
            <v>24510240400</v>
          </cell>
          <cell r="B213" t="str">
            <v>Riverside Park, Baltimore, MD</v>
          </cell>
          <cell r="C213">
            <v>0.24160000000000001</v>
          </cell>
        </row>
        <row r="214">
          <cell r="A214">
            <v>24005420301</v>
          </cell>
          <cell r="B214" t="str">
            <v>Dundalk, MD</v>
          </cell>
          <cell r="C214">
            <v>0.24149999999999999</v>
          </cell>
        </row>
        <row r="215">
          <cell r="A215">
            <v>24005420100</v>
          </cell>
          <cell r="B215" t="str">
            <v>Dundalk, MD</v>
          </cell>
          <cell r="C215">
            <v>0.24060000000000001</v>
          </cell>
        </row>
        <row r="216">
          <cell r="A216">
            <v>24510230100</v>
          </cell>
          <cell r="B216" t="str">
            <v>Baltimore, MD</v>
          </cell>
          <cell r="C216">
            <v>0.24</v>
          </cell>
        </row>
        <row r="217">
          <cell r="A217">
            <v>24510130805</v>
          </cell>
          <cell r="B217" t="str">
            <v>Cold Springs, Baltimore, MD</v>
          </cell>
          <cell r="C217">
            <v>0.23980000000000001</v>
          </cell>
        </row>
        <row r="218">
          <cell r="A218">
            <v>24005450501</v>
          </cell>
          <cell r="B218" t="str">
            <v>Essex, MD</v>
          </cell>
          <cell r="C218">
            <v>0.2351</v>
          </cell>
        </row>
        <row r="219">
          <cell r="A219">
            <v>24027601203</v>
          </cell>
          <cell r="B219" t="str">
            <v>Elkridge, MD</v>
          </cell>
          <cell r="C219">
            <v>0.23219999999999999</v>
          </cell>
        </row>
        <row r="220">
          <cell r="A220">
            <v>24510010100</v>
          </cell>
          <cell r="B220" t="str">
            <v>Canton, Baltimore, MD</v>
          </cell>
          <cell r="C220">
            <v>0.23219999999999999</v>
          </cell>
        </row>
        <row r="221">
          <cell r="A221">
            <v>24510260700</v>
          </cell>
          <cell r="B221" t="str">
            <v>Fifteenth Street, Baltimore, MD</v>
          </cell>
          <cell r="C221">
            <v>0.23089999999999999</v>
          </cell>
        </row>
        <row r="222">
          <cell r="A222">
            <v>24005440701</v>
          </cell>
          <cell r="B222" t="str">
            <v>Rosedale, MD</v>
          </cell>
          <cell r="C222">
            <v>0.23050000000000001</v>
          </cell>
        </row>
        <row r="223">
          <cell r="A223">
            <v>24005401302</v>
          </cell>
          <cell r="B223" t="str">
            <v>Gwynn Oak, Baltimore, MD</v>
          </cell>
          <cell r="C223">
            <v>0.22950000000000001</v>
          </cell>
        </row>
        <row r="224">
          <cell r="A224">
            <v>24005402603</v>
          </cell>
          <cell r="B224" t="str">
            <v>Randallstown, MD</v>
          </cell>
          <cell r="C224">
            <v>0.22789999999999999</v>
          </cell>
        </row>
        <row r="225">
          <cell r="A225">
            <v>24005430900</v>
          </cell>
          <cell r="B225" t="str">
            <v>Baltimore, MD</v>
          </cell>
          <cell r="C225">
            <v>0.22720000000000001</v>
          </cell>
        </row>
        <row r="226">
          <cell r="A226">
            <v>24510270402</v>
          </cell>
          <cell r="B226" t="str">
            <v>Glenham-Belford, Baltimore, MD</v>
          </cell>
          <cell r="C226">
            <v>0.22689999999999999</v>
          </cell>
        </row>
        <row r="227">
          <cell r="A227">
            <v>24005420600</v>
          </cell>
          <cell r="B227" t="str">
            <v>Baltimore, MD</v>
          </cell>
          <cell r="C227">
            <v>0.2248</v>
          </cell>
        </row>
        <row r="228">
          <cell r="A228">
            <v>24005430200</v>
          </cell>
          <cell r="B228" t="str">
            <v>Lansdowne - Baltimore Highlands, Lansdowne, MD</v>
          </cell>
          <cell r="C228">
            <v>0.22289999999999999</v>
          </cell>
        </row>
        <row r="229">
          <cell r="A229">
            <v>24003750202</v>
          </cell>
          <cell r="B229" t="str">
            <v>Brooklyn Park, MD</v>
          </cell>
          <cell r="C229">
            <v>0.21990000000000001</v>
          </cell>
        </row>
        <row r="230">
          <cell r="A230">
            <v>24003751102</v>
          </cell>
          <cell r="B230" t="str">
            <v>Glen Burnie, MD</v>
          </cell>
          <cell r="C230">
            <v>0.21990000000000001</v>
          </cell>
        </row>
        <row r="231">
          <cell r="A231">
            <v>24005402604</v>
          </cell>
          <cell r="B231" t="str">
            <v>Randallstown, MD</v>
          </cell>
          <cell r="C231">
            <v>0.21840000000000001</v>
          </cell>
        </row>
        <row r="232">
          <cell r="A232">
            <v>24510270301</v>
          </cell>
          <cell r="B232" t="str">
            <v>Lauraville, Baltimore, MD</v>
          </cell>
          <cell r="C232">
            <v>0.21759999999999999</v>
          </cell>
        </row>
        <row r="233">
          <cell r="A233">
            <v>24005402506</v>
          </cell>
          <cell r="B233" t="str">
            <v>Randallstown, MD</v>
          </cell>
          <cell r="C233">
            <v>0.2165</v>
          </cell>
        </row>
        <row r="234">
          <cell r="A234">
            <v>24005421101</v>
          </cell>
          <cell r="B234" t="str">
            <v>Baltimore, MD</v>
          </cell>
          <cell r="C234">
            <v>0.21540000000000001</v>
          </cell>
        </row>
        <row r="235">
          <cell r="A235">
            <v>24027606901</v>
          </cell>
          <cell r="B235" t="str">
            <v>Savage, Jessup, MD</v>
          </cell>
          <cell r="C235">
            <v>0.21510000000000001</v>
          </cell>
        </row>
        <row r="236">
          <cell r="A236">
            <v>24005403402</v>
          </cell>
          <cell r="B236" t="str">
            <v>Pikesville, MD</v>
          </cell>
          <cell r="C236">
            <v>0.215</v>
          </cell>
        </row>
        <row r="237">
          <cell r="A237">
            <v>24005451801</v>
          </cell>
          <cell r="B237" t="str">
            <v>Middle River, MD</v>
          </cell>
          <cell r="C237">
            <v>0.21460000000000001</v>
          </cell>
        </row>
        <row r="238">
          <cell r="A238">
            <v>24003730100</v>
          </cell>
          <cell r="B238" t="str">
            <v>Chestnut Hill Cove, Riviera Beach, MD</v>
          </cell>
          <cell r="C238">
            <v>0.2145</v>
          </cell>
        </row>
        <row r="239">
          <cell r="A239">
            <v>24005452500</v>
          </cell>
          <cell r="B239" t="str">
            <v>Dundalk, MD</v>
          </cell>
          <cell r="C239">
            <v>0.2127</v>
          </cell>
        </row>
        <row r="240">
          <cell r="A240">
            <v>24005452300</v>
          </cell>
          <cell r="B240" t="str">
            <v>Baltimore, MD</v>
          </cell>
          <cell r="C240">
            <v>0.2114</v>
          </cell>
        </row>
        <row r="241">
          <cell r="A241">
            <v>24005420900</v>
          </cell>
          <cell r="B241" t="str">
            <v>Dundalk, MD</v>
          </cell>
          <cell r="C241">
            <v>0.2104</v>
          </cell>
        </row>
        <row r="242">
          <cell r="A242">
            <v>24510010400</v>
          </cell>
          <cell r="B242" t="str">
            <v>Canton, Baltimore, MD</v>
          </cell>
          <cell r="C242">
            <v>0.20880000000000001</v>
          </cell>
        </row>
        <row r="243">
          <cell r="A243">
            <v>24510240300</v>
          </cell>
          <cell r="B243" t="str">
            <v>Riverside, Baltimore, MD</v>
          </cell>
          <cell r="C243">
            <v>0.20730000000000001</v>
          </cell>
        </row>
        <row r="244">
          <cell r="A244">
            <v>24005400800</v>
          </cell>
          <cell r="B244" t="str">
            <v>Catonsville, MD</v>
          </cell>
          <cell r="C244">
            <v>0.20680000000000001</v>
          </cell>
        </row>
        <row r="245">
          <cell r="A245">
            <v>24003751000</v>
          </cell>
          <cell r="B245" t="str">
            <v>Glen Burnie, MD</v>
          </cell>
          <cell r="C245">
            <v>0.20649999999999999</v>
          </cell>
        </row>
        <row r="246">
          <cell r="A246">
            <v>24005403100</v>
          </cell>
          <cell r="B246" t="str">
            <v>Gwynn Oak, Pikesville, MD</v>
          </cell>
          <cell r="C246">
            <v>0.20610000000000001</v>
          </cell>
        </row>
        <row r="247">
          <cell r="A247">
            <v>24005401200</v>
          </cell>
          <cell r="B247" t="str">
            <v>Woodlawn, MD</v>
          </cell>
          <cell r="C247">
            <v>0.20369999999999999</v>
          </cell>
        </row>
        <row r="248">
          <cell r="A248">
            <v>24005420701</v>
          </cell>
          <cell r="B248" t="str">
            <v>Dundalk, MD</v>
          </cell>
          <cell r="C248">
            <v>0.20180000000000001</v>
          </cell>
        </row>
        <row r="249">
          <cell r="A249">
            <v>24510270302</v>
          </cell>
          <cell r="B249" t="str">
            <v>Waltherson, Baltimore, MD</v>
          </cell>
          <cell r="C249">
            <v>0.2016</v>
          </cell>
        </row>
        <row r="250">
          <cell r="A250">
            <v>24005451100</v>
          </cell>
          <cell r="B250" t="str">
            <v>Essex, MD</v>
          </cell>
          <cell r="C250">
            <v>0.20100000000000001</v>
          </cell>
        </row>
        <row r="251">
          <cell r="A251">
            <v>24510272007</v>
          </cell>
          <cell r="B251" t="str">
            <v>Fallstaff, Baltimore, MD</v>
          </cell>
          <cell r="C251">
            <v>0.19739999999999999</v>
          </cell>
        </row>
        <row r="252">
          <cell r="A252">
            <v>24005452000</v>
          </cell>
          <cell r="B252" t="str">
            <v>Sparrows Point, MD</v>
          </cell>
          <cell r="C252">
            <v>0.19689999999999999</v>
          </cell>
        </row>
        <row r="253">
          <cell r="A253">
            <v>24005450100</v>
          </cell>
          <cell r="B253" t="str">
            <v>Rosedale, MD</v>
          </cell>
          <cell r="C253">
            <v>0.19589999999999999</v>
          </cell>
        </row>
        <row r="254">
          <cell r="A254">
            <v>24005450200</v>
          </cell>
          <cell r="B254" t="str">
            <v>Essex, MD</v>
          </cell>
          <cell r="C254">
            <v>0.19570000000000001</v>
          </cell>
        </row>
        <row r="255">
          <cell r="A255">
            <v>24003750300</v>
          </cell>
          <cell r="B255" t="str">
            <v>Linthicum Heights, MD</v>
          </cell>
          <cell r="C255">
            <v>0.19420000000000001</v>
          </cell>
        </row>
        <row r="256">
          <cell r="A256">
            <v>24005402504</v>
          </cell>
          <cell r="B256" t="str">
            <v>Randallstown, MD</v>
          </cell>
          <cell r="C256">
            <v>0.19320000000000001</v>
          </cell>
        </row>
        <row r="257">
          <cell r="A257">
            <v>24005451600</v>
          </cell>
          <cell r="B257" t="str">
            <v>Middle River, MD</v>
          </cell>
          <cell r="C257">
            <v>0.1925</v>
          </cell>
        </row>
        <row r="258">
          <cell r="A258">
            <v>24510240200</v>
          </cell>
          <cell r="B258" t="str">
            <v>Riverside, Baltimore, MD</v>
          </cell>
          <cell r="C258">
            <v>0.1923</v>
          </cell>
        </row>
        <row r="259">
          <cell r="A259">
            <v>24005440400</v>
          </cell>
          <cell r="B259" t="str">
            <v>Baltimore, MD</v>
          </cell>
          <cell r="C259">
            <v>0.19120000000000001</v>
          </cell>
        </row>
        <row r="260">
          <cell r="A260">
            <v>24510260501</v>
          </cell>
          <cell r="B260" t="str">
            <v>Joseph Lee, Baltimore, MD</v>
          </cell>
          <cell r="C260">
            <v>0.19</v>
          </cell>
        </row>
        <row r="261">
          <cell r="A261">
            <v>24003750900</v>
          </cell>
          <cell r="B261" t="str">
            <v>Glen Burnie, MD</v>
          </cell>
          <cell r="C261">
            <v>0.1898</v>
          </cell>
        </row>
        <row r="262">
          <cell r="A262">
            <v>24510270600</v>
          </cell>
          <cell r="B262" t="str">
            <v>Harford - Echodale - Perring Parkway, Baltimore, MD</v>
          </cell>
          <cell r="C262">
            <v>0.1883</v>
          </cell>
        </row>
        <row r="263">
          <cell r="A263">
            <v>24005401505</v>
          </cell>
          <cell r="B263" t="str">
            <v>Catonsville, MD</v>
          </cell>
          <cell r="C263">
            <v>0.18740000000000001</v>
          </cell>
        </row>
        <row r="264">
          <cell r="A264">
            <v>24005400702</v>
          </cell>
          <cell r="B264" t="str">
            <v>Baltimore, MD</v>
          </cell>
          <cell r="C264">
            <v>0.18720000000000001</v>
          </cell>
        </row>
        <row r="265">
          <cell r="A265">
            <v>24005430104</v>
          </cell>
          <cell r="B265" t="str">
            <v>Lansdowne - Baltimore Highlands, Halethorpe, MD</v>
          </cell>
          <cell r="C265">
            <v>0.18590000000000001</v>
          </cell>
        </row>
        <row r="266">
          <cell r="A266">
            <v>24005403201</v>
          </cell>
          <cell r="B266" t="str">
            <v>Gwynn Oak, Lochearn, MD</v>
          </cell>
          <cell r="C266">
            <v>0.18390000000000001</v>
          </cell>
        </row>
        <row r="267">
          <cell r="A267">
            <v>24005420800</v>
          </cell>
          <cell r="B267" t="str">
            <v>Dundalk, MD</v>
          </cell>
          <cell r="C267">
            <v>0.183</v>
          </cell>
        </row>
        <row r="268">
          <cell r="A268">
            <v>24005492102</v>
          </cell>
          <cell r="B268" t="str">
            <v>Parkville, MD</v>
          </cell>
          <cell r="C268">
            <v>0.18290000000000001</v>
          </cell>
        </row>
        <row r="269">
          <cell r="A269">
            <v>24005441102</v>
          </cell>
          <cell r="B269" t="str">
            <v>Rosedale, MD</v>
          </cell>
          <cell r="C269">
            <v>0.1787</v>
          </cell>
        </row>
        <row r="270">
          <cell r="A270">
            <v>24510250103</v>
          </cell>
          <cell r="B270" t="str">
            <v>Violetville, Baltimore, MD</v>
          </cell>
          <cell r="C270">
            <v>0.17810000000000001</v>
          </cell>
        </row>
        <row r="271">
          <cell r="A271">
            <v>24005451802</v>
          </cell>
          <cell r="B271" t="str">
            <v>Middle River, MD</v>
          </cell>
          <cell r="C271">
            <v>0.17630000000000001</v>
          </cell>
        </row>
        <row r="272">
          <cell r="A272">
            <v>24005451900</v>
          </cell>
          <cell r="B272" t="str">
            <v>Edgemere, MD</v>
          </cell>
          <cell r="C272">
            <v>0.1762</v>
          </cell>
        </row>
        <row r="273">
          <cell r="A273">
            <v>24003751103</v>
          </cell>
          <cell r="B273" t="str">
            <v>Glen Burnie, MD</v>
          </cell>
          <cell r="C273">
            <v>0.1749</v>
          </cell>
        </row>
        <row r="274">
          <cell r="A274">
            <v>24510260900</v>
          </cell>
          <cell r="B274" t="str">
            <v>Baltimore, MD</v>
          </cell>
          <cell r="C274">
            <v>0.1749</v>
          </cell>
        </row>
        <row r="275">
          <cell r="A275">
            <v>24005430400</v>
          </cell>
          <cell r="B275" t="str">
            <v>Halethorpe, MD</v>
          </cell>
          <cell r="C275">
            <v>0.17380000000000001</v>
          </cell>
        </row>
        <row r="276">
          <cell r="A276">
            <v>24005420302</v>
          </cell>
          <cell r="B276" t="str">
            <v>Dundalk, MD</v>
          </cell>
          <cell r="C276">
            <v>0.17369999999999999</v>
          </cell>
        </row>
        <row r="277">
          <cell r="A277">
            <v>24005420702</v>
          </cell>
          <cell r="B277" t="str">
            <v>Dundalk, MD</v>
          </cell>
          <cell r="C277">
            <v>0.17199999999999999</v>
          </cell>
        </row>
        <row r="278">
          <cell r="A278">
            <v>24005440702</v>
          </cell>
          <cell r="B278" t="str">
            <v>Rosedale, MD</v>
          </cell>
          <cell r="C278">
            <v>0.16950000000000001</v>
          </cell>
        </row>
        <row r="279">
          <cell r="A279">
            <v>24005421102</v>
          </cell>
          <cell r="B279" t="str">
            <v>Dundalk, MD</v>
          </cell>
          <cell r="C279">
            <v>0.16869999999999999</v>
          </cell>
        </row>
        <row r="280">
          <cell r="A280">
            <v>24005451803</v>
          </cell>
          <cell r="B280" t="str">
            <v>Middle River, MD</v>
          </cell>
          <cell r="C280">
            <v>0.16850000000000001</v>
          </cell>
        </row>
        <row r="281">
          <cell r="A281">
            <v>24510270502</v>
          </cell>
          <cell r="B281" t="str">
            <v>North Harford Road, Baltimore, MD</v>
          </cell>
          <cell r="C281">
            <v>0.16789999999999999</v>
          </cell>
        </row>
        <row r="282">
          <cell r="A282">
            <v>24510130803</v>
          </cell>
          <cell r="B282" t="str">
            <v>Medfield, Baltimore, MD</v>
          </cell>
          <cell r="C282">
            <v>0.1646</v>
          </cell>
        </row>
        <row r="283">
          <cell r="A283">
            <v>24005451200</v>
          </cell>
          <cell r="B283" t="str">
            <v>Middle River, MD</v>
          </cell>
          <cell r="C283">
            <v>0.1641</v>
          </cell>
        </row>
        <row r="284">
          <cell r="A284">
            <v>24005420500</v>
          </cell>
          <cell r="B284" t="str">
            <v>Baltimore, MD</v>
          </cell>
          <cell r="C284">
            <v>0.16370000000000001</v>
          </cell>
        </row>
        <row r="285">
          <cell r="A285">
            <v>24510270501</v>
          </cell>
          <cell r="B285" t="str">
            <v>Woodring, Baltimore, MD</v>
          </cell>
          <cell r="C285">
            <v>0.16270000000000001</v>
          </cell>
        </row>
        <row r="286">
          <cell r="A286">
            <v>24005452100</v>
          </cell>
          <cell r="B286" t="str">
            <v>Sparrows Point, MD</v>
          </cell>
          <cell r="C286">
            <v>0.16</v>
          </cell>
        </row>
        <row r="287">
          <cell r="A287">
            <v>24005440500</v>
          </cell>
          <cell r="B287" t="str">
            <v>Nottingham, MD</v>
          </cell>
          <cell r="C287">
            <v>0.15970000000000001</v>
          </cell>
        </row>
        <row r="288">
          <cell r="A288">
            <v>24003740102</v>
          </cell>
          <cell r="B288" t="str">
            <v>Hanover, MD</v>
          </cell>
          <cell r="C288">
            <v>0.1595</v>
          </cell>
        </row>
        <row r="289">
          <cell r="A289">
            <v>24005492002</v>
          </cell>
          <cell r="B289" t="str">
            <v>Parkville, MD</v>
          </cell>
          <cell r="C289">
            <v>0.15859999999999999</v>
          </cell>
        </row>
        <row r="290">
          <cell r="A290">
            <v>24005440900</v>
          </cell>
          <cell r="B290" t="str">
            <v>Rosedale, MD</v>
          </cell>
          <cell r="C290">
            <v>0.15820000000000001</v>
          </cell>
        </row>
        <row r="291">
          <cell r="A291">
            <v>24005491500</v>
          </cell>
          <cell r="B291" t="str">
            <v>Parkville, MD</v>
          </cell>
          <cell r="C291">
            <v>0.15809999999999999</v>
          </cell>
        </row>
        <row r="292">
          <cell r="A292">
            <v>24510220100</v>
          </cell>
          <cell r="B292" t="str">
            <v>Baltimore, MD</v>
          </cell>
          <cell r="C292">
            <v>0.15759999999999999</v>
          </cell>
        </row>
        <row r="293">
          <cell r="A293">
            <v>24005451000</v>
          </cell>
          <cell r="B293" t="str">
            <v>Essex, MD</v>
          </cell>
          <cell r="C293">
            <v>0.15659999999999999</v>
          </cell>
        </row>
        <row r="294">
          <cell r="A294">
            <v>24005403300</v>
          </cell>
          <cell r="B294" t="str">
            <v>Lochearn, Pikesville, MD</v>
          </cell>
          <cell r="C294">
            <v>0.15429999999999999</v>
          </cell>
        </row>
        <row r="295">
          <cell r="A295">
            <v>24005430800</v>
          </cell>
          <cell r="B295" t="str">
            <v>Halethorpe, MD</v>
          </cell>
          <cell r="C295">
            <v>0.1535</v>
          </cell>
        </row>
        <row r="296">
          <cell r="A296">
            <v>24005400701</v>
          </cell>
          <cell r="B296" t="str">
            <v>Catonsville, MD</v>
          </cell>
          <cell r="C296">
            <v>0.15</v>
          </cell>
        </row>
        <row r="297">
          <cell r="A297">
            <v>24027606707</v>
          </cell>
          <cell r="B297" t="str">
            <v>Columbia, MD</v>
          </cell>
          <cell r="C297">
            <v>0.14940000000000001</v>
          </cell>
        </row>
        <row r="298">
          <cell r="A298">
            <v>24003750801</v>
          </cell>
          <cell r="B298" t="str">
            <v>Glen Burnie, MD</v>
          </cell>
          <cell r="C298">
            <v>0.14910000000000001</v>
          </cell>
        </row>
        <row r="299">
          <cell r="A299">
            <v>24510020300</v>
          </cell>
          <cell r="B299" t="str">
            <v>Fells Point, Baltimore, MD</v>
          </cell>
          <cell r="C299">
            <v>0.1467</v>
          </cell>
        </row>
        <row r="300">
          <cell r="A300">
            <v>24005421200</v>
          </cell>
          <cell r="B300" t="str">
            <v>Dundalk, MD</v>
          </cell>
          <cell r="C300">
            <v>0.14660000000000001</v>
          </cell>
        </row>
        <row r="301">
          <cell r="A301">
            <v>24005420303</v>
          </cell>
          <cell r="B301" t="str">
            <v>Dundalk, MD</v>
          </cell>
          <cell r="C301">
            <v>0.14599999999999999</v>
          </cell>
        </row>
        <row r="302">
          <cell r="A302">
            <v>24005440800</v>
          </cell>
          <cell r="B302" t="str">
            <v>Rosedale, MD</v>
          </cell>
          <cell r="C302">
            <v>0.1457</v>
          </cell>
        </row>
        <row r="303">
          <cell r="A303">
            <v>24510271101</v>
          </cell>
          <cell r="B303" t="str">
            <v>Radnor - Winston, Baltimore, MD</v>
          </cell>
          <cell r="C303">
            <v>0.1457</v>
          </cell>
        </row>
        <row r="304">
          <cell r="A304">
            <v>24005451702</v>
          </cell>
          <cell r="B304" t="str">
            <v>Middle River, MD</v>
          </cell>
          <cell r="C304">
            <v>0.14399999999999999</v>
          </cell>
        </row>
        <row r="305">
          <cell r="A305">
            <v>24003731308</v>
          </cell>
          <cell r="B305" t="str">
            <v>Pasadena, MD</v>
          </cell>
          <cell r="C305">
            <v>0.1434</v>
          </cell>
        </row>
        <row r="306">
          <cell r="A306">
            <v>24510272003</v>
          </cell>
          <cell r="B306" t="str">
            <v>Baltimore, MD</v>
          </cell>
          <cell r="C306">
            <v>0.14219999999999999</v>
          </cell>
        </row>
        <row r="307">
          <cell r="A307">
            <v>24027601204</v>
          </cell>
          <cell r="B307" t="str">
            <v>Elkridge, MD</v>
          </cell>
          <cell r="C307">
            <v>0.14030000000000001</v>
          </cell>
        </row>
        <row r="308">
          <cell r="A308">
            <v>24005402509</v>
          </cell>
          <cell r="B308" t="str">
            <v>Owings Mills, MD</v>
          </cell>
          <cell r="C308">
            <v>0.13719999999999999</v>
          </cell>
        </row>
        <row r="309">
          <cell r="A309">
            <v>24005411407</v>
          </cell>
          <cell r="B309" t="str">
            <v>Parkville, MD</v>
          </cell>
          <cell r="C309">
            <v>0.13519999999999999</v>
          </cell>
        </row>
        <row r="310">
          <cell r="A310">
            <v>24005440300</v>
          </cell>
          <cell r="B310" t="str">
            <v>Nottingham, MD</v>
          </cell>
          <cell r="C310">
            <v>0.1343</v>
          </cell>
        </row>
        <row r="311">
          <cell r="A311">
            <v>24005450900</v>
          </cell>
          <cell r="B311" t="str">
            <v>Essex, MD</v>
          </cell>
          <cell r="C311">
            <v>0.13320000000000001</v>
          </cell>
        </row>
        <row r="312">
          <cell r="A312">
            <v>24005411302</v>
          </cell>
          <cell r="B312" t="str">
            <v>White Marsh, MD</v>
          </cell>
          <cell r="C312">
            <v>0.13139999999999999</v>
          </cell>
        </row>
        <row r="313">
          <cell r="A313">
            <v>24005402202</v>
          </cell>
          <cell r="B313" t="str">
            <v>Baltimore County, MD</v>
          </cell>
          <cell r="C313">
            <v>0.129</v>
          </cell>
        </row>
        <row r="314">
          <cell r="A314">
            <v>24005441101</v>
          </cell>
          <cell r="B314" t="str">
            <v>Rosedale, MD</v>
          </cell>
          <cell r="C314">
            <v>0.12809999999999999</v>
          </cell>
        </row>
        <row r="315">
          <cell r="A315">
            <v>24005430700</v>
          </cell>
          <cell r="B315" t="str">
            <v>Halethorpe, MD</v>
          </cell>
          <cell r="C315">
            <v>0.12709999999999999</v>
          </cell>
        </row>
        <row r="316">
          <cell r="A316">
            <v>24027606606</v>
          </cell>
          <cell r="B316" t="str">
            <v>Long Reach, Columbia, MD</v>
          </cell>
          <cell r="C316">
            <v>0.12670000000000001</v>
          </cell>
        </row>
        <row r="317">
          <cell r="A317">
            <v>24510270703</v>
          </cell>
          <cell r="B317" t="str">
            <v>North Harford Road, Baltimore, MD</v>
          </cell>
          <cell r="C317">
            <v>0.125</v>
          </cell>
        </row>
        <row r="318">
          <cell r="A318">
            <v>24005450300</v>
          </cell>
          <cell r="B318" t="str">
            <v>Essex, MD</v>
          </cell>
          <cell r="C318">
            <v>0.1237</v>
          </cell>
        </row>
        <row r="319">
          <cell r="A319">
            <v>24003750804</v>
          </cell>
          <cell r="B319" t="str">
            <v>Glen Burnie, MD</v>
          </cell>
          <cell r="C319">
            <v>0.1231</v>
          </cell>
        </row>
        <row r="320">
          <cell r="A320">
            <v>24005491600</v>
          </cell>
          <cell r="B320" t="str">
            <v>Parkville, MD</v>
          </cell>
          <cell r="C320">
            <v>0.12230000000000001</v>
          </cell>
        </row>
        <row r="321">
          <cell r="A321">
            <v>24005491300</v>
          </cell>
          <cell r="B321" t="str">
            <v>Baltimore, MD</v>
          </cell>
          <cell r="C321">
            <v>0.1215</v>
          </cell>
        </row>
        <row r="322">
          <cell r="A322">
            <v>24005492101</v>
          </cell>
          <cell r="B322" t="str">
            <v>Parkville, MD</v>
          </cell>
          <cell r="C322">
            <v>0.12089999999999999</v>
          </cell>
        </row>
        <row r="323">
          <cell r="A323">
            <v>24005403401</v>
          </cell>
          <cell r="B323" t="str">
            <v>Pikesville, MD</v>
          </cell>
          <cell r="C323">
            <v>0.11899999999999999</v>
          </cell>
        </row>
        <row r="324">
          <cell r="A324">
            <v>24005491900</v>
          </cell>
          <cell r="B324" t="str">
            <v>Parkville, MD</v>
          </cell>
          <cell r="C324">
            <v>0.1187</v>
          </cell>
        </row>
        <row r="325">
          <cell r="A325">
            <v>24005411408</v>
          </cell>
          <cell r="B325" t="str">
            <v>Nottingham, MD</v>
          </cell>
          <cell r="C325">
            <v>0.11799999999999999</v>
          </cell>
        </row>
        <row r="326">
          <cell r="A326">
            <v>24003751200</v>
          </cell>
          <cell r="B326" t="str">
            <v>Linthicum Heights, MD</v>
          </cell>
          <cell r="C326">
            <v>0.1149</v>
          </cell>
        </row>
        <row r="327">
          <cell r="A327">
            <v>24027601107</v>
          </cell>
          <cell r="B327" t="str">
            <v>Waterloo, Elkridge, MD</v>
          </cell>
          <cell r="C327">
            <v>0.1143</v>
          </cell>
        </row>
        <row r="328">
          <cell r="A328">
            <v>24005411306</v>
          </cell>
          <cell r="B328" t="str">
            <v>Nottingham, MD</v>
          </cell>
          <cell r="C328">
            <v>0.114</v>
          </cell>
        </row>
        <row r="329">
          <cell r="A329">
            <v>24005440200</v>
          </cell>
          <cell r="B329" t="str">
            <v>Nottingham, MD</v>
          </cell>
          <cell r="C329">
            <v>0.1123</v>
          </cell>
        </row>
        <row r="330">
          <cell r="A330">
            <v>24005420200</v>
          </cell>
          <cell r="B330" t="str">
            <v>Dundalk, MD</v>
          </cell>
          <cell r="C330">
            <v>0.1114</v>
          </cell>
        </row>
        <row r="331">
          <cell r="A331">
            <v>24005400100</v>
          </cell>
          <cell r="B331" t="str">
            <v>Catonsville, MD</v>
          </cell>
          <cell r="C331">
            <v>0.1113</v>
          </cell>
        </row>
        <row r="332">
          <cell r="A332">
            <v>24005440600</v>
          </cell>
          <cell r="B332" t="str">
            <v>Rosedale, MD</v>
          </cell>
          <cell r="C332">
            <v>0.1082</v>
          </cell>
        </row>
        <row r="333">
          <cell r="A333">
            <v>24027602900</v>
          </cell>
          <cell r="B333" t="str">
            <v>Normandy, Ellicott City, MD</v>
          </cell>
          <cell r="C333">
            <v>0.107</v>
          </cell>
        </row>
        <row r="334">
          <cell r="A334">
            <v>24005400200</v>
          </cell>
          <cell r="B334" t="str">
            <v>Catonsville, MD</v>
          </cell>
          <cell r="C334">
            <v>0.10489999999999999</v>
          </cell>
        </row>
        <row r="335">
          <cell r="A335">
            <v>24027601201</v>
          </cell>
          <cell r="B335" t="str">
            <v>Elkridge, MD</v>
          </cell>
          <cell r="C335">
            <v>0.1003</v>
          </cell>
        </row>
        <row r="336">
          <cell r="A336">
            <v>24005451701</v>
          </cell>
          <cell r="B336" t="str">
            <v>Middle River, MD</v>
          </cell>
          <cell r="C336">
            <v>9.7699999999999995E-2</v>
          </cell>
        </row>
        <row r="337">
          <cell r="A337">
            <v>24003750400</v>
          </cell>
          <cell r="B337" t="str">
            <v>Linthicum Heights, MD</v>
          </cell>
          <cell r="C337">
            <v>9.6500000000000002E-2</v>
          </cell>
        </row>
        <row r="338">
          <cell r="A338">
            <v>24005492001</v>
          </cell>
          <cell r="B338" t="str">
            <v>Parkville, MD</v>
          </cell>
          <cell r="C338">
            <v>9.6000000000000002E-2</v>
          </cell>
        </row>
        <row r="339">
          <cell r="A339">
            <v>24510271102</v>
          </cell>
          <cell r="B339" t="str">
            <v>Mid-Charles, Baltimore, MD</v>
          </cell>
          <cell r="C339">
            <v>9.3299999999999994E-2</v>
          </cell>
        </row>
        <row r="340">
          <cell r="A340">
            <v>24005411307</v>
          </cell>
          <cell r="B340" t="str">
            <v>Nottingham, MD</v>
          </cell>
          <cell r="C340">
            <v>9.2100000000000001E-2</v>
          </cell>
        </row>
        <row r="341">
          <cell r="A341">
            <v>24005491100</v>
          </cell>
          <cell r="B341" t="str">
            <v>Baltimore, MD</v>
          </cell>
          <cell r="C341">
            <v>9.06E-2</v>
          </cell>
        </row>
        <row r="342">
          <cell r="A342">
            <v>24005400600</v>
          </cell>
          <cell r="B342" t="str">
            <v>Catonsville, MD</v>
          </cell>
          <cell r="C342">
            <v>9.0399999999999994E-2</v>
          </cell>
        </row>
        <row r="343">
          <cell r="A343">
            <v>24510120202</v>
          </cell>
          <cell r="B343" t="str">
            <v>Baltimore, MD</v>
          </cell>
          <cell r="C343">
            <v>8.8099999999999998E-2</v>
          </cell>
        </row>
        <row r="344">
          <cell r="A344">
            <v>24027601105</v>
          </cell>
          <cell r="B344" t="str">
            <v>Ellicott City, MD</v>
          </cell>
          <cell r="C344">
            <v>8.6599999999999996E-2</v>
          </cell>
        </row>
        <row r="345">
          <cell r="A345">
            <v>24005403701</v>
          </cell>
          <cell r="B345" t="str">
            <v>Owings Mills, MD</v>
          </cell>
          <cell r="C345">
            <v>8.1199999999999994E-2</v>
          </cell>
        </row>
        <row r="346">
          <cell r="A346">
            <v>24027601103</v>
          </cell>
          <cell r="B346" t="str">
            <v>West Elkridge, Elkridge, MD</v>
          </cell>
          <cell r="C346">
            <v>7.7399999999999997E-2</v>
          </cell>
        </row>
        <row r="347">
          <cell r="A347">
            <v>24027602600</v>
          </cell>
          <cell r="B347" t="str">
            <v>Ellicott City, MD</v>
          </cell>
          <cell r="C347">
            <v>7.7399999999999997E-2</v>
          </cell>
        </row>
        <row r="348">
          <cell r="A348">
            <v>24027601108</v>
          </cell>
          <cell r="B348" t="str">
            <v>Ellicott City, MD</v>
          </cell>
          <cell r="C348">
            <v>7.7200000000000005E-2</v>
          </cell>
        </row>
        <row r="349">
          <cell r="A349">
            <v>24005401503</v>
          </cell>
          <cell r="B349" t="str">
            <v>Catonsville, MD</v>
          </cell>
          <cell r="C349">
            <v>7.4700000000000003E-2</v>
          </cell>
        </row>
        <row r="350">
          <cell r="A350">
            <v>24005440100</v>
          </cell>
          <cell r="B350" t="str">
            <v>Baltimore, MD</v>
          </cell>
          <cell r="C350">
            <v>7.4200000000000002E-2</v>
          </cell>
        </row>
        <row r="351">
          <cell r="A351">
            <v>24005401504</v>
          </cell>
          <cell r="B351" t="str">
            <v>Catonsville, MD</v>
          </cell>
          <cell r="C351">
            <v>7.2400000000000006E-2</v>
          </cell>
        </row>
        <row r="352">
          <cell r="A352">
            <v>24005430600</v>
          </cell>
          <cell r="B352" t="str">
            <v>Relay, Halethorpe, MD</v>
          </cell>
          <cell r="C352">
            <v>7.2300000000000003E-2</v>
          </cell>
        </row>
        <row r="353">
          <cell r="A353">
            <v>24005401000</v>
          </cell>
          <cell r="B353" t="str">
            <v>Catonsville, MD</v>
          </cell>
          <cell r="C353">
            <v>7.0699999999999999E-2</v>
          </cell>
        </row>
        <row r="354">
          <cell r="A354">
            <v>24027606706</v>
          </cell>
          <cell r="B354" t="str">
            <v>Kendall Ridge, Columbia, MD</v>
          </cell>
          <cell r="C354">
            <v>6.9000000000000006E-2</v>
          </cell>
        </row>
        <row r="355">
          <cell r="A355">
            <v>24005403702</v>
          </cell>
          <cell r="B355" t="str">
            <v>Pikesville, MD</v>
          </cell>
          <cell r="C355">
            <v>6.7799999999999999E-2</v>
          </cell>
        </row>
        <row r="356">
          <cell r="A356">
            <v>24027602800</v>
          </cell>
          <cell r="B356" t="str">
            <v>Ellicott City, MD</v>
          </cell>
          <cell r="C356">
            <v>6.6699999999999995E-2</v>
          </cell>
        </row>
        <row r="357">
          <cell r="A357">
            <v>24027606607</v>
          </cell>
          <cell r="B357" t="str">
            <v>Long Reach, Columbia, MD</v>
          </cell>
          <cell r="C357">
            <v>6.4100000000000004E-2</v>
          </cell>
        </row>
        <row r="358">
          <cell r="A358">
            <v>24027602302</v>
          </cell>
          <cell r="B358" t="str">
            <v>Columbia, MD</v>
          </cell>
          <cell r="C358">
            <v>6.3500000000000001E-2</v>
          </cell>
        </row>
        <row r="359">
          <cell r="A359">
            <v>24005411303</v>
          </cell>
          <cell r="B359" t="str">
            <v>Nottingham, MD</v>
          </cell>
          <cell r="C359">
            <v>6.3299999999999995E-2</v>
          </cell>
        </row>
        <row r="360">
          <cell r="A360">
            <v>24005490900</v>
          </cell>
          <cell r="B360" t="str">
            <v>Towson, MD</v>
          </cell>
          <cell r="C360">
            <v>6.2E-2</v>
          </cell>
        </row>
        <row r="361">
          <cell r="A361">
            <v>24510272005</v>
          </cell>
          <cell r="B361" t="str">
            <v>Cross Country, Baltimore, MD</v>
          </cell>
          <cell r="C361">
            <v>5.8500000000000003E-2</v>
          </cell>
        </row>
        <row r="362">
          <cell r="A362">
            <v>24027602700</v>
          </cell>
          <cell r="B362" t="str">
            <v>Taylor Village, Ellicott City, MD</v>
          </cell>
          <cell r="C362">
            <v>5.7700000000000001E-2</v>
          </cell>
        </row>
        <row r="363">
          <cell r="A363">
            <v>24005411308</v>
          </cell>
          <cell r="B363" t="str">
            <v>Nottingham, MD</v>
          </cell>
          <cell r="C363">
            <v>5.5399999999999998E-2</v>
          </cell>
        </row>
        <row r="364">
          <cell r="A364">
            <v>24005411309</v>
          </cell>
          <cell r="B364" t="str">
            <v>Perry Hall, MD</v>
          </cell>
          <cell r="C364">
            <v>5.2499999999999998E-2</v>
          </cell>
        </row>
        <row r="365">
          <cell r="A365">
            <v>24005401400</v>
          </cell>
          <cell r="B365" t="str">
            <v>Catonsville, MD</v>
          </cell>
          <cell r="C365">
            <v>5.1299999999999998E-2</v>
          </cell>
        </row>
        <row r="366">
          <cell r="A366">
            <v>24005400400</v>
          </cell>
          <cell r="B366" t="str">
            <v>Catonsville, MD</v>
          </cell>
          <cell r="C366">
            <v>4.9200000000000001E-2</v>
          </cell>
        </row>
        <row r="367">
          <cell r="A367">
            <v>24510272004</v>
          </cell>
          <cell r="B367" t="str">
            <v>Cheswolde, Baltimore, MD</v>
          </cell>
          <cell r="C367">
            <v>4.3700000000000003E-2</v>
          </cell>
        </row>
        <row r="368">
          <cell r="A368">
            <v>24005490800</v>
          </cell>
          <cell r="B368" t="str">
            <v>Towson, MD</v>
          </cell>
          <cell r="C368">
            <v>4.2700000000000002E-2</v>
          </cell>
        </row>
        <row r="369">
          <cell r="A369">
            <v>24027601104</v>
          </cell>
          <cell r="B369" t="str">
            <v>Ellicott City, MD</v>
          </cell>
          <cell r="C369">
            <v>4.1300000000000003E-2</v>
          </cell>
        </row>
        <row r="370">
          <cell r="A370">
            <v>24005490400</v>
          </cell>
          <cell r="B370" t="str">
            <v>Towson, MD</v>
          </cell>
          <cell r="C370">
            <v>3.73E-2</v>
          </cell>
        </row>
        <row r="371">
          <cell r="A371">
            <v>24005491202</v>
          </cell>
          <cell r="B371" t="str">
            <v>Towson, MD</v>
          </cell>
          <cell r="C371">
            <v>3.5999999999999997E-2</v>
          </cell>
        </row>
        <row r="372">
          <cell r="A372">
            <v>24005490602</v>
          </cell>
          <cell r="B372" t="str">
            <v>Baltimore, MD</v>
          </cell>
          <cell r="C372">
            <v>3.5799999999999998E-2</v>
          </cell>
        </row>
        <row r="373">
          <cell r="A373">
            <v>24005403602</v>
          </cell>
          <cell r="B373" t="str">
            <v>Baltimore, MD</v>
          </cell>
          <cell r="C373">
            <v>3.1600000000000003E-2</v>
          </cell>
        </row>
        <row r="374">
          <cell r="A374">
            <v>24005400500</v>
          </cell>
          <cell r="B374" t="str">
            <v>Catonsville, MD</v>
          </cell>
          <cell r="C374">
            <v>3.1199999999999999E-2</v>
          </cell>
        </row>
        <row r="375">
          <cell r="A375">
            <v>24027602100</v>
          </cell>
          <cell r="B375" t="str">
            <v>Ellicott City, MD</v>
          </cell>
          <cell r="C375">
            <v>2.63E-2</v>
          </cell>
        </row>
        <row r="376">
          <cell r="A376">
            <v>24005403500</v>
          </cell>
          <cell r="B376" t="str">
            <v>Pikesville, MD</v>
          </cell>
          <cell r="C376">
            <v>2.5399999999999999E-2</v>
          </cell>
        </row>
        <row r="377">
          <cell r="A377">
            <v>24510271200</v>
          </cell>
          <cell r="B377" t="str">
            <v>Homeland, Baltimore, MD</v>
          </cell>
          <cell r="C377">
            <v>2.5100000000000001E-2</v>
          </cell>
        </row>
        <row r="378">
          <cell r="A378">
            <v>24510271400</v>
          </cell>
          <cell r="B378" t="str">
            <v>Evergreen, Baltimore, MD</v>
          </cell>
          <cell r="C378">
            <v>1.7899999999999999E-2</v>
          </cell>
        </row>
        <row r="379">
          <cell r="A379">
            <v>24005490500</v>
          </cell>
          <cell r="B379" t="str">
            <v>Towson, MD</v>
          </cell>
          <cell r="C379">
            <v>1.67E-2</v>
          </cell>
        </row>
        <row r="380">
          <cell r="A380">
            <v>24510120100</v>
          </cell>
          <cell r="B380" t="str">
            <v>Tuscany - Canterbury, Baltimore, MD</v>
          </cell>
          <cell r="C380">
            <v>1.66E-2</v>
          </cell>
        </row>
        <row r="381">
          <cell r="A381">
            <v>24510271300</v>
          </cell>
          <cell r="B381" t="str">
            <v>Roland Park, Baltimore, MD</v>
          </cell>
          <cell r="C381">
            <v>1.0800000000000001E-2</v>
          </cell>
        </row>
        <row r="382">
          <cell r="A382">
            <v>24005490601</v>
          </cell>
          <cell r="B382" t="str">
            <v>Baltimore, MD</v>
          </cell>
          <cell r="C382">
            <v>0.01</v>
          </cell>
        </row>
        <row r="383">
          <cell r="A383">
            <v>24510271501</v>
          </cell>
          <cell r="B383" t="str">
            <v>Mount Washington, Baltimore, MD</v>
          </cell>
          <cell r="C383">
            <v>9.7999999999999997E-3</v>
          </cell>
        </row>
        <row r="384">
          <cell r="A384">
            <v>24005490603</v>
          </cell>
          <cell r="B384" t="str">
            <v>Baltimore, MD</v>
          </cell>
          <cell r="C384">
            <v>7.4999999999999997E-3</v>
          </cell>
        </row>
        <row r="385">
          <cell r="A385">
            <v>24005403802</v>
          </cell>
          <cell r="B385" t="str">
            <v>Pikesville, MD</v>
          </cell>
          <cell r="C385">
            <v>7.1999999999999998E-3</v>
          </cell>
        </row>
        <row r="386">
          <cell r="A386">
            <v>24005403601</v>
          </cell>
          <cell r="B386" t="str">
            <v>Baltimore, MD</v>
          </cell>
          <cell r="C386">
            <v>6.3E-3</v>
          </cell>
        </row>
        <row r="387">
          <cell r="A387">
            <v>24005403803</v>
          </cell>
          <cell r="B387" t="str">
            <v>Pikesville, MD</v>
          </cell>
          <cell r="C387">
            <v>5.1999999999999998E-3</v>
          </cell>
        </row>
        <row r="388">
          <cell r="A388">
            <v>24005491000</v>
          </cell>
          <cell r="B388" t="str">
            <v>Baltimore, MD</v>
          </cell>
          <cell r="C388">
            <v>0</v>
          </cell>
        </row>
        <row r="389">
          <cell r="A389">
            <v>24005492500</v>
          </cell>
          <cell r="B389" t="str">
            <v>Baltimore, MD</v>
          </cell>
        </row>
        <row r="390">
          <cell r="A390">
            <v>24005490605</v>
          </cell>
          <cell r="B390" t="str">
            <v>Towson, MD</v>
          </cell>
        </row>
        <row r="391">
          <cell r="A391">
            <v>24005980200</v>
          </cell>
          <cell r="B391" t="str">
            <v>Lansdowne - Baltimore Highlands, Halethorpe, MD</v>
          </cell>
        </row>
        <row r="392">
          <cell r="A392">
            <v>24510100300</v>
          </cell>
          <cell r="B392" t="str">
            <v>Penn - Fallsway, Baltimore, MD</v>
          </cell>
        </row>
        <row r="393">
          <cell r="A393">
            <v>24003980000</v>
          </cell>
          <cell r="B393" t="str">
            <v>Linthicum Heights, MD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poor_share2016 (1)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Poverty_Rate_in_2012-16</v>
          </cell>
        </row>
        <row r="2">
          <cell r="A2">
            <v>24005490605</v>
          </cell>
          <cell r="B2" t="str">
            <v>Towson, MD</v>
          </cell>
          <cell r="C2">
            <v>0.82469999999999999</v>
          </cell>
        </row>
        <row r="3">
          <cell r="A3">
            <v>24005492500</v>
          </cell>
          <cell r="B3" t="str">
            <v>Baltimore, MD</v>
          </cell>
          <cell r="C3">
            <v>0.77780000000000005</v>
          </cell>
        </row>
        <row r="4">
          <cell r="A4">
            <v>24510280500</v>
          </cell>
          <cell r="B4" t="str">
            <v>Pleasant View Gardens, Baltimore, MD</v>
          </cell>
          <cell r="C4">
            <v>0.68520000000000003</v>
          </cell>
        </row>
        <row r="5">
          <cell r="A5">
            <v>24510250204</v>
          </cell>
          <cell r="B5" t="str">
            <v>Cherry Hill, Baltimore, MD</v>
          </cell>
          <cell r="C5">
            <v>0.6532</v>
          </cell>
        </row>
        <row r="6">
          <cell r="A6">
            <v>24510180100</v>
          </cell>
          <cell r="B6" t="str">
            <v>Poppleton, Baltimore, MD</v>
          </cell>
          <cell r="C6">
            <v>0.58599999999999997</v>
          </cell>
        </row>
        <row r="7">
          <cell r="A7">
            <v>24510140200</v>
          </cell>
          <cell r="B7" t="str">
            <v>Upton, Baltimore, MD</v>
          </cell>
          <cell r="C7">
            <v>0.56599999999999995</v>
          </cell>
        </row>
        <row r="8">
          <cell r="A8">
            <v>24510070300</v>
          </cell>
          <cell r="B8" t="str">
            <v>Milton - Montford, Baltimore, MD</v>
          </cell>
          <cell r="C8">
            <v>0.53800000000000003</v>
          </cell>
        </row>
        <row r="9">
          <cell r="A9">
            <v>24510170200</v>
          </cell>
          <cell r="B9" t="str">
            <v>McCulloh Homes, Baltimore, MD</v>
          </cell>
          <cell r="C9">
            <v>0.51980000000000004</v>
          </cell>
        </row>
        <row r="10">
          <cell r="A10">
            <v>24510080400</v>
          </cell>
          <cell r="B10" t="str">
            <v>Broadway East, Baltimore, MD</v>
          </cell>
          <cell r="C10">
            <v>0.51190000000000002</v>
          </cell>
        </row>
        <row r="11">
          <cell r="A11">
            <v>24510080800</v>
          </cell>
          <cell r="B11" t="str">
            <v>Broadway East, Baltimore, MD</v>
          </cell>
          <cell r="C11">
            <v>0.49280000000000002</v>
          </cell>
        </row>
        <row r="12">
          <cell r="A12">
            <v>24510200100</v>
          </cell>
          <cell r="B12" t="str">
            <v>Lexington, Baltimore, MD</v>
          </cell>
          <cell r="C12">
            <v>0.47499999999999998</v>
          </cell>
        </row>
        <row r="13">
          <cell r="A13">
            <v>24510070400</v>
          </cell>
          <cell r="B13" t="str">
            <v>Gay Street, Baltimore, MD</v>
          </cell>
          <cell r="C13">
            <v>0.4743</v>
          </cell>
        </row>
        <row r="14">
          <cell r="A14">
            <v>24510150100</v>
          </cell>
          <cell r="B14" t="str">
            <v>Sandtown-Winchester, Baltimore, MD</v>
          </cell>
          <cell r="C14">
            <v>0.47320000000000001</v>
          </cell>
        </row>
        <row r="15">
          <cell r="A15">
            <v>24510200500</v>
          </cell>
          <cell r="B15" t="str">
            <v>Mill Hill, Baltimore, MD</v>
          </cell>
          <cell r="C15">
            <v>0.45939999999999998</v>
          </cell>
        </row>
        <row r="16">
          <cell r="A16">
            <v>24510151300</v>
          </cell>
          <cell r="B16" t="str">
            <v>Central Park Heights, Baltimore, MD</v>
          </cell>
          <cell r="C16">
            <v>0.44309999999999999</v>
          </cell>
        </row>
        <row r="17">
          <cell r="A17">
            <v>24510120600</v>
          </cell>
          <cell r="B17" t="str">
            <v>Old Goucher, Baltimore, MD</v>
          </cell>
          <cell r="C17">
            <v>0.43930000000000002</v>
          </cell>
        </row>
        <row r="18">
          <cell r="A18">
            <v>24510200300</v>
          </cell>
          <cell r="B18" t="str">
            <v>Bentalou-Smallwood, Baltimore, MD</v>
          </cell>
          <cell r="C18">
            <v>0.4375</v>
          </cell>
        </row>
        <row r="19">
          <cell r="A19">
            <v>24510070200</v>
          </cell>
          <cell r="B19" t="str">
            <v>Madison - Eastend, Baltimore, MD</v>
          </cell>
          <cell r="C19">
            <v>0.43669999999999998</v>
          </cell>
        </row>
        <row r="20">
          <cell r="A20">
            <v>24510100200</v>
          </cell>
          <cell r="B20" t="str">
            <v>Baltimore, MD</v>
          </cell>
          <cell r="C20">
            <v>0.43140000000000001</v>
          </cell>
        </row>
        <row r="21">
          <cell r="A21">
            <v>24510260604</v>
          </cell>
          <cell r="B21" t="str">
            <v>O'Donnell Heights, Baltimore, MD</v>
          </cell>
          <cell r="C21">
            <v>0.42909999999999998</v>
          </cell>
        </row>
        <row r="22">
          <cell r="A22">
            <v>24510120400</v>
          </cell>
          <cell r="B22" t="str">
            <v>Barclay, Baltimore, MD</v>
          </cell>
          <cell r="C22">
            <v>0.42670000000000002</v>
          </cell>
        </row>
        <row r="23">
          <cell r="A23">
            <v>24510100100</v>
          </cell>
          <cell r="B23" t="str">
            <v>Johnson Square, Baltimore, MD</v>
          </cell>
          <cell r="C23">
            <v>0.42649999999999999</v>
          </cell>
        </row>
        <row r="24">
          <cell r="A24">
            <v>24510140300</v>
          </cell>
          <cell r="B24" t="str">
            <v>Druid Heights, Baltimore, MD</v>
          </cell>
          <cell r="C24">
            <v>0.42620000000000002</v>
          </cell>
        </row>
        <row r="25">
          <cell r="A25">
            <v>24510030100</v>
          </cell>
          <cell r="B25" t="str">
            <v>Perkins Homes, Baltimore, MD</v>
          </cell>
          <cell r="C25">
            <v>0.41899999999999998</v>
          </cell>
        </row>
        <row r="26">
          <cell r="A26">
            <v>24510180200</v>
          </cell>
          <cell r="B26" t="str">
            <v>Poppleton, Baltimore, MD</v>
          </cell>
          <cell r="C26">
            <v>0.40699999999999997</v>
          </cell>
        </row>
        <row r="27">
          <cell r="A27">
            <v>24510200702</v>
          </cell>
          <cell r="B27" t="str">
            <v>Saint Joseph's, Baltimore, MD</v>
          </cell>
          <cell r="C27">
            <v>0.39560000000000001</v>
          </cell>
        </row>
        <row r="28">
          <cell r="A28">
            <v>24510160300</v>
          </cell>
          <cell r="B28" t="str">
            <v>Sandtown-Winchester, Baltimore, MD</v>
          </cell>
          <cell r="C28">
            <v>0.39369999999999999</v>
          </cell>
        </row>
        <row r="29">
          <cell r="A29">
            <v>24510200400</v>
          </cell>
          <cell r="B29" t="str">
            <v>Shipley Hill, Baltimore, MD</v>
          </cell>
          <cell r="C29">
            <v>0.38800000000000001</v>
          </cell>
        </row>
        <row r="30">
          <cell r="A30">
            <v>24510160100</v>
          </cell>
          <cell r="B30" t="str">
            <v>Harlem Park, Baltimore, MD</v>
          </cell>
          <cell r="C30">
            <v>0.38790000000000002</v>
          </cell>
        </row>
        <row r="31">
          <cell r="A31">
            <v>24510190100</v>
          </cell>
          <cell r="B31" t="str">
            <v>Franklin Square, Baltimore, MD</v>
          </cell>
          <cell r="C31">
            <v>0.38719999999999999</v>
          </cell>
        </row>
        <row r="32">
          <cell r="A32">
            <v>24510200200</v>
          </cell>
          <cell r="B32" t="str">
            <v>Lexington, Baltimore, MD</v>
          </cell>
          <cell r="C32">
            <v>0.38719999999999999</v>
          </cell>
        </row>
        <row r="33">
          <cell r="A33">
            <v>24510160400</v>
          </cell>
          <cell r="B33" t="str">
            <v>Midtown Edmondson, Baltimore, MD</v>
          </cell>
          <cell r="C33">
            <v>0.37769999999999998</v>
          </cell>
        </row>
        <row r="34">
          <cell r="A34">
            <v>24510160700</v>
          </cell>
          <cell r="B34" t="str">
            <v>Rosemont, Baltimore, MD</v>
          </cell>
          <cell r="C34">
            <v>0.37159999999999999</v>
          </cell>
        </row>
        <row r="35">
          <cell r="A35">
            <v>24510260303</v>
          </cell>
          <cell r="B35" t="str">
            <v>Claremont - Freedom, Baltimore, MD</v>
          </cell>
          <cell r="C35">
            <v>0.37080000000000002</v>
          </cell>
        </row>
        <row r="36">
          <cell r="A36">
            <v>24510090800</v>
          </cell>
          <cell r="B36" t="str">
            <v>East Baltimore Midway, Baltimore, MD</v>
          </cell>
          <cell r="C36">
            <v>0.3669</v>
          </cell>
        </row>
        <row r="37">
          <cell r="A37">
            <v>24510190300</v>
          </cell>
          <cell r="B37" t="str">
            <v>Mount Clare, Baltimore, MD</v>
          </cell>
          <cell r="C37">
            <v>0.36259999999999998</v>
          </cell>
        </row>
        <row r="38">
          <cell r="A38">
            <v>24510160600</v>
          </cell>
          <cell r="B38" t="str">
            <v>Mosher, Baltimore, MD</v>
          </cell>
          <cell r="C38">
            <v>0.36230000000000001</v>
          </cell>
        </row>
        <row r="39">
          <cell r="A39">
            <v>24510180300</v>
          </cell>
          <cell r="B39" t="str">
            <v>Hollins Market, Baltimore, MD</v>
          </cell>
          <cell r="C39">
            <v>0.36149999999999999</v>
          </cell>
        </row>
        <row r="40">
          <cell r="A40">
            <v>24510120202</v>
          </cell>
          <cell r="B40" t="str">
            <v>Baltimore, MD</v>
          </cell>
          <cell r="C40">
            <v>0.36020000000000002</v>
          </cell>
        </row>
        <row r="41">
          <cell r="A41">
            <v>24510070100</v>
          </cell>
          <cell r="B41" t="str">
            <v>Baltimore, MD</v>
          </cell>
          <cell r="C41">
            <v>0.35880000000000001</v>
          </cell>
        </row>
        <row r="42">
          <cell r="A42">
            <v>24510271002</v>
          </cell>
          <cell r="B42" t="str">
            <v>Winston - Govans, Baltimore, MD</v>
          </cell>
          <cell r="C42">
            <v>0.35759999999999997</v>
          </cell>
        </row>
        <row r="43">
          <cell r="A43">
            <v>24510250303</v>
          </cell>
          <cell r="B43" t="str">
            <v>Morrell Park, Baltimore, MD</v>
          </cell>
          <cell r="C43">
            <v>0.35549999999999998</v>
          </cell>
        </row>
        <row r="44">
          <cell r="A44">
            <v>24510250402</v>
          </cell>
          <cell r="B44" t="str">
            <v>Brooklyn, Baltimore, MD</v>
          </cell>
          <cell r="C44">
            <v>0.3518</v>
          </cell>
        </row>
        <row r="45">
          <cell r="A45">
            <v>24510130200</v>
          </cell>
          <cell r="B45" t="str">
            <v>Reservoir Hill, Baltimore, MD</v>
          </cell>
          <cell r="C45">
            <v>0.34899999999999998</v>
          </cell>
        </row>
        <row r="46">
          <cell r="A46">
            <v>24510271802</v>
          </cell>
          <cell r="B46" t="str">
            <v>Langston Hughes, Baltimore, MD</v>
          </cell>
          <cell r="C46">
            <v>0.3483</v>
          </cell>
        </row>
        <row r="47">
          <cell r="A47">
            <v>24510271600</v>
          </cell>
          <cell r="B47" t="str">
            <v>Edgecomb, Baltimore, MD</v>
          </cell>
          <cell r="C47">
            <v>0.34439999999999998</v>
          </cell>
        </row>
        <row r="48">
          <cell r="A48">
            <v>24510210200</v>
          </cell>
          <cell r="B48" t="str">
            <v>Pigtown, Baltimore, MD</v>
          </cell>
          <cell r="C48">
            <v>0.34250000000000003</v>
          </cell>
        </row>
        <row r="49">
          <cell r="A49">
            <v>24510271801</v>
          </cell>
          <cell r="B49" t="str">
            <v>Arlington, Baltimore, MD</v>
          </cell>
          <cell r="C49">
            <v>0.33710000000000001</v>
          </cell>
        </row>
        <row r="50">
          <cell r="A50">
            <v>24510130100</v>
          </cell>
          <cell r="B50" t="str">
            <v>Reservoir Hill, Baltimore, MD</v>
          </cell>
          <cell r="C50">
            <v>0.33660000000000001</v>
          </cell>
        </row>
        <row r="51">
          <cell r="A51">
            <v>24510250301</v>
          </cell>
          <cell r="B51" t="str">
            <v>Westport, Baltimore, MD</v>
          </cell>
          <cell r="C51">
            <v>0.33550000000000002</v>
          </cell>
        </row>
        <row r="52">
          <cell r="A52">
            <v>24510130300</v>
          </cell>
          <cell r="B52" t="str">
            <v>Penn North, Baltimore, MD</v>
          </cell>
          <cell r="C52">
            <v>0.33100000000000002</v>
          </cell>
        </row>
        <row r="53">
          <cell r="A53">
            <v>24510190200</v>
          </cell>
          <cell r="B53" t="str">
            <v>Pratt Monroe, Baltimore, MD</v>
          </cell>
          <cell r="C53">
            <v>0.33079999999999998</v>
          </cell>
        </row>
        <row r="54">
          <cell r="A54">
            <v>24510060100</v>
          </cell>
          <cell r="B54" t="str">
            <v>Patterson Park, Baltimore, MD</v>
          </cell>
          <cell r="C54">
            <v>0.32679999999999998</v>
          </cell>
        </row>
        <row r="55">
          <cell r="A55">
            <v>24510080500</v>
          </cell>
          <cell r="B55" t="str">
            <v>Darley Park, Baltimore, MD</v>
          </cell>
          <cell r="C55">
            <v>0.3266</v>
          </cell>
        </row>
        <row r="56">
          <cell r="A56">
            <v>24510080302</v>
          </cell>
          <cell r="B56" t="str">
            <v>Berea, Baltimore, MD</v>
          </cell>
          <cell r="C56">
            <v>0.32200000000000001</v>
          </cell>
        </row>
        <row r="57">
          <cell r="A57">
            <v>24510250500</v>
          </cell>
          <cell r="B57" t="str">
            <v>Curtis Bay, Baltimore, MD</v>
          </cell>
          <cell r="C57">
            <v>0.31780000000000003</v>
          </cell>
        </row>
        <row r="58">
          <cell r="A58">
            <v>24510260301</v>
          </cell>
          <cell r="B58" t="str">
            <v>Belair - Edison, Baltimore, MD</v>
          </cell>
          <cell r="C58">
            <v>0.31630000000000003</v>
          </cell>
        </row>
        <row r="59">
          <cell r="A59">
            <v>24005430300</v>
          </cell>
          <cell r="B59" t="str">
            <v>Lansdowne - Baltimore Highlands, Halethorpe, MD</v>
          </cell>
          <cell r="C59">
            <v>0.316</v>
          </cell>
        </row>
        <row r="60">
          <cell r="A60">
            <v>24510151200</v>
          </cell>
          <cell r="B60" t="str">
            <v>Park Circle, Baltimore, MD</v>
          </cell>
          <cell r="C60">
            <v>0.31559999999999999</v>
          </cell>
        </row>
        <row r="61">
          <cell r="A61">
            <v>24510090700</v>
          </cell>
          <cell r="B61" t="str">
            <v>Coldstream - Homestead - Montebello, Baltimore, MD</v>
          </cell>
          <cell r="C61">
            <v>0.31290000000000001</v>
          </cell>
        </row>
        <row r="62">
          <cell r="A62">
            <v>24510280101</v>
          </cell>
          <cell r="B62" t="str">
            <v>Reisterstown Station, Baltimore, MD</v>
          </cell>
          <cell r="C62">
            <v>0.3105</v>
          </cell>
        </row>
        <row r="63">
          <cell r="A63">
            <v>24510170300</v>
          </cell>
          <cell r="B63" t="str">
            <v>Upton, Baltimore, MD</v>
          </cell>
          <cell r="C63">
            <v>0.31030000000000002</v>
          </cell>
        </row>
        <row r="64">
          <cell r="A64">
            <v>24510130400</v>
          </cell>
          <cell r="B64" t="str">
            <v>Woodbrook, Baltimore, MD</v>
          </cell>
          <cell r="C64">
            <v>0.30499999999999999</v>
          </cell>
        </row>
        <row r="65">
          <cell r="A65">
            <v>24510090400</v>
          </cell>
          <cell r="B65" t="str">
            <v>Better Waverly, Baltimore, MD</v>
          </cell>
          <cell r="C65">
            <v>0.30480000000000002</v>
          </cell>
        </row>
        <row r="66">
          <cell r="A66">
            <v>24005430101</v>
          </cell>
          <cell r="B66" t="str">
            <v>Lansdowne - Baltimore Highlands, Lansdowne, MD</v>
          </cell>
          <cell r="C66">
            <v>0.3044</v>
          </cell>
        </row>
        <row r="67">
          <cell r="A67">
            <v>24510160200</v>
          </cell>
          <cell r="B67" t="str">
            <v>Sandtown-Winchester, Baltimore, MD</v>
          </cell>
          <cell r="C67">
            <v>0.3034</v>
          </cell>
        </row>
        <row r="68">
          <cell r="A68">
            <v>24510260404</v>
          </cell>
          <cell r="B68" t="str">
            <v>Baltimore Highlands, Baltimore, MD</v>
          </cell>
          <cell r="C68">
            <v>0.3004</v>
          </cell>
        </row>
        <row r="69">
          <cell r="A69">
            <v>24510260403</v>
          </cell>
          <cell r="B69" t="str">
            <v>Cedonia, Baltimore, MD</v>
          </cell>
          <cell r="C69">
            <v>0.2989</v>
          </cell>
        </row>
        <row r="70">
          <cell r="A70">
            <v>24005421300</v>
          </cell>
          <cell r="B70" t="str">
            <v>Dundalk, MD</v>
          </cell>
          <cell r="C70">
            <v>0.29609999999999997</v>
          </cell>
        </row>
        <row r="71">
          <cell r="A71">
            <v>24510040200</v>
          </cell>
          <cell r="B71" t="str">
            <v>Downtown, Baltimore, MD</v>
          </cell>
          <cell r="C71">
            <v>0.29599999999999999</v>
          </cell>
        </row>
        <row r="72">
          <cell r="A72">
            <v>24510120500</v>
          </cell>
          <cell r="B72" t="str">
            <v>Greenmount West, Baltimore, MD</v>
          </cell>
          <cell r="C72">
            <v>0.29530000000000001</v>
          </cell>
        </row>
        <row r="73">
          <cell r="A73">
            <v>24510120300</v>
          </cell>
          <cell r="B73" t="str">
            <v>Harwood, Baltimore, MD</v>
          </cell>
          <cell r="C73">
            <v>0.2949</v>
          </cell>
        </row>
        <row r="74">
          <cell r="A74">
            <v>24510150600</v>
          </cell>
          <cell r="B74" t="str">
            <v>NW Community Action, Baltimore, MD</v>
          </cell>
          <cell r="C74">
            <v>0.29239999999999999</v>
          </cell>
        </row>
        <row r="75">
          <cell r="A75">
            <v>24005491300</v>
          </cell>
          <cell r="B75" t="str">
            <v>Baltimore, MD</v>
          </cell>
          <cell r="C75">
            <v>0.29070000000000001</v>
          </cell>
        </row>
        <row r="76">
          <cell r="A76">
            <v>24510270101</v>
          </cell>
          <cell r="B76" t="str">
            <v>Arcadia, Baltimore, MD</v>
          </cell>
          <cell r="C76">
            <v>0.28989999999999999</v>
          </cell>
        </row>
        <row r="77">
          <cell r="A77">
            <v>24510080700</v>
          </cell>
          <cell r="B77" t="str">
            <v>Broadway East, Baltimore, MD</v>
          </cell>
          <cell r="C77">
            <v>0.2873</v>
          </cell>
        </row>
        <row r="78">
          <cell r="A78">
            <v>24510080600</v>
          </cell>
          <cell r="B78" t="str">
            <v>Broadway East, Baltimore, MD</v>
          </cell>
          <cell r="C78">
            <v>0.28620000000000001</v>
          </cell>
        </row>
        <row r="79">
          <cell r="A79">
            <v>24510200600</v>
          </cell>
          <cell r="B79" t="str">
            <v>Baltimore, MD</v>
          </cell>
          <cell r="C79">
            <v>0.28260000000000002</v>
          </cell>
        </row>
        <row r="80">
          <cell r="A80">
            <v>24510170100</v>
          </cell>
          <cell r="B80" t="str">
            <v>Downtown, Baltimore, MD</v>
          </cell>
          <cell r="C80">
            <v>0.27839999999999998</v>
          </cell>
        </row>
        <row r="81">
          <cell r="A81">
            <v>24510080102</v>
          </cell>
          <cell r="B81" t="str">
            <v>Belair - Edison, Baltimore, MD</v>
          </cell>
          <cell r="C81">
            <v>0.27810000000000001</v>
          </cell>
        </row>
        <row r="82">
          <cell r="A82">
            <v>24510260302</v>
          </cell>
          <cell r="B82" t="str">
            <v>Belair - Edison, Baltimore, MD</v>
          </cell>
          <cell r="C82">
            <v>0.27510000000000001</v>
          </cell>
        </row>
        <row r="83">
          <cell r="A83">
            <v>24510151000</v>
          </cell>
          <cell r="B83" t="str">
            <v>Dorchester, Baltimore, MD</v>
          </cell>
          <cell r="C83">
            <v>0.27450000000000002</v>
          </cell>
        </row>
        <row r="84">
          <cell r="A84">
            <v>24510271101</v>
          </cell>
          <cell r="B84" t="str">
            <v>Radnor - Winston, Baltimore, MD</v>
          </cell>
          <cell r="C84">
            <v>0.27389999999999998</v>
          </cell>
        </row>
        <row r="85">
          <cell r="A85">
            <v>24510210100</v>
          </cell>
          <cell r="B85" t="str">
            <v>Pigtown, Baltimore, MD</v>
          </cell>
          <cell r="C85">
            <v>0.27229999999999999</v>
          </cell>
        </row>
        <row r="86">
          <cell r="A86">
            <v>24510200701</v>
          </cell>
          <cell r="B86" t="str">
            <v>Allendale, Baltimore, MD</v>
          </cell>
          <cell r="C86">
            <v>0.26979999999999998</v>
          </cell>
        </row>
        <row r="87">
          <cell r="A87">
            <v>24510260800</v>
          </cell>
          <cell r="B87" t="str">
            <v>Baltimore Highlands, Baltimore, MD</v>
          </cell>
          <cell r="C87">
            <v>0.26840000000000003</v>
          </cell>
        </row>
        <row r="88">
          <cell r="A88">
            <v>24510260605</v>
          </cell>
          <cell r="B88" t="str">
            <v>Medford - Broening, Baltimore, MD</v>
          </cell>
          <cell r="C88">
            <v>0.26750000000000002</v>
          </cell>
        </row>
        <row r="89">
          <cell r="A89">
            <v>24510040100</v>
          </cell>
          <cell r="B89" t="str">
            <v>Downtown, Baltimore, MD</v>
          </cell>
          <cell r="C89">
            <v>0.26579999999999998</v>
          </cell>
        </row>
        <row r="90">
          <cell r="A90">
            <v>24510150500</v>
          </cell>
          <cell r="B90" t="str">
            <v>Burleith-Leighton, Baltimore, MD</v>
          </cell>
          <cell r="C90">
            <v>0.26490000000000002</v>
          </cell>
        </row>
        <row r="91">
          <cell r="A91">
            <v>24510150200</v>
          </cell>
          <cell r="B91" t="str">
            <v>Sandtown-Winchester, Baltimore, MD</v>
          </cell>
          <cell r="C91">
            <v>0.26329999999999998</v>
          </cell>
        </row>
        <row r="92">
          <cell r="A92">
            <v>24510271900</v>
          </cell>
          <cell r="B92" t="str">
            <v>Glen, Baltimore, MD</v>
          </cell>
          <cell r="C92">
            <v>0.2616</v>
          </cell>
        </row>
        <row r="93">
          <cell r="A93">
            <v>24510200800</v>
          </cell>
          <cell r="B93" t="str">
            <v>Irvington, Baltimore, MD</v>
          </cell>
          <cell r="C93">
            <v>0.26150000000000001</v>
          </cell>
        </row>
        <row r="94">
          <cell r="A94">
            <v>24510250203</v>
          </cell>
          <cell r="B94" t="str">
            <v>Cherry Hill, Baltimore, MD</v>
          </cell>
          <cell r="C94">
            <v>0.25990000000000002</v>
          </cell>
        </row>
        <row r="95">
          <cell r="A95">
            <v>24510090900</v>
          </cell>
          <cell r="B95" t="str">
            <v>Oliver, Baltimore, MD</v>
          </cell>
          <cell r="C95">
            <v>0.25890000000000002</v>
          </cell>
        </row>
        <row r="96">
          <cell r="A96">
            <v>24510160500</v>
          </cell>
          <cell r="B96" t="str">
            <v>Bridgeview-Greenlawn, Baltimore, MD</v>
          </cell>
          <cell r="C96">
            <v>0.25690000000000002</v>
          </cell>
        </row>
        <row r="97">
          <cell r="A97">
            <v>24005420900</v>
          </cell>
          <cell r="B97" t="str">
            <v>Dundalk, MD</v>
          </cell>
          <cell r="C97">
            <v>0.25650000000000001</v>
          </cell>
        </row>
        <row r="98">
          <cell r="A98">
            <v>24510150800</v>
          </cell>
          <cell r="B98" t="str">
            <v>Garwyn Oaks, Baltimore, MD</v>
          </cell>
          <cell r="C98">
            <v>0.25629999999999997</v>
          </cell>
        </row>
        <row r="99">
          <cell r="A99">
            <v>24510280301</v>
          </cell>
          <cell r="B99" t="str">
            <v>Gwynn Oak, Baltimore, MD</v>
          </cell>
          <cell r="C99">
            <v>0.25430000000000003</v>
          </cell>
        </row>
        <row r="100">
          <cell r="A100">
            <v>24510280404</v>
          </cell>
          <cell r="B100" t="str">
            <v>Irvington, Baltimore, MD</v>
          </cell>
          <cell r="C100">
            <v>0.25380000000000003</v>
          </cell>
        </row>
        <row r="101">
          <cell r="A101">
            <v>24510280302</v>
          </cell>
          <cell r="B101" t="str">
            <v>West Forest Park, Baltimore, MD</v>
          </cell>
          <cell r="C101">
            <v>0.24690000000000001</v>
          </cell>
        </row>
        <row r="102">
          <cell r="A102">
            <v>24510260402</v>
          </cell>
          <cell r="B102" t="str">
            <v>Frankford, Baltimore, MD</v>
          </cell>
          <cell r="C102">
            <v>0.2457</v>
          </cell>
        </row>
        <row r="103">
          <cell r="A103">
            <v>24510080200</v>
          </cell>
          <cell r="B103" t="str">
            <v>Broadway East, Baltimore, MD</v>
          </cell>
          <cell r="C103">
            <v>0.24329999999999999</v>
          </cell>
        </row>
        <row r="104">
          <cell r="A104">
            <v>24005421000</v>
          </cell>
          <cell r="B104" t="str">
            <v>Dundalk, MD</v>
          </cell>
          <cell r="C104">
            <v>0.2427</v>
          </cell>
        </row>
        <row r="105">
          <cell r="A105">
            <v>24005491500</v>
          </cell>
          <cell r="B105" t="str">
            <v>Parkville, MD</v>
          </cell>
          <cell r="C105">
            <v>0.24249999999999999</v>
          </cell>
        </row>
        <row r="106">
          <cell r="A106">
            <v>24510270701</v>
          </cell>
          <cell r="B106" t="str">
            <v>Harford - Echodale - Perring Parkway, Baltimore, MD</v>
          </cell>
          <cell r="C106">
            <v>0.2417</v>
          </cell>
        </row>
        <row r="107">
          <cell r="A107">
            <v>24003750101</v>
          </cell>
          <cell r="B107" t="str">
            <v>Brooklyn Park, MD</v>
          </cell>
          <cell r="C107">
            <v>0.24010000000000001</v>
          </cell>
        </row>
        <row r="108">
          <cell r="A108">
            <v>24510090300</v>
          </cell>
          <cell r="B108" t="str">
            <v>Ednor Gardens - Lakeside, Baltimore, MD</v>
          </cell>
          <cell r="C108">
            <v>0.23849999999999999</v>
          </cell>
        </row>
        <row r="109">
          <cell r="A109">
            <v>24510150702</v>
          </cell>
          <cell r="B109" t="str">
            <v>Walbrook, Baltimore, MD</v>
          </cell>
          <cell r="C109">
            <v>0.23730000000000001</v>
          </cell>
        </row>
        <row r="110">
          <cell r="A110">
            <v>24510060200</v>
          </cell>
          <cell r="B110" t="str">
            <v>Baltimore, MD</v>
          </cell>
          <cell r="C110">
            <v>0.23710000000000001</v>
          </cell>
        </row>
        <row r="111">
          <cell r="A111">
            <v>24510150300</v>
          </cell>
          <cell r="B111" t="str">
            <v>Coppin Heights, Baltimore, MD</v>
          </cell>
          <cell r="C111">
            <v>0.2349</v>
          </cell>
        </row>
        <row r="112">
          <cell r="A112">
            <v>24510280200</v>
          </cell>
          <cell r="B112" t="str">
            <v>Gwynn Oak, Baltimore, MD</v>
          </cell>
          <cell r="C112">
            <v>0.23469999999999999</v>
          </cell>
        </row>
        <row r="113">
          <cell r="A113">
            <v>24510272007</v>
          </cell>
          <cell r="B113" t="str">
            <v>Fallstaff, Baltimore, MD</v>
          </cell>
          <cell r="C113">
            <v>0.23449999999999999</v>
          </cell>
        </row>
        <row r="114">
          <cell r="A114">
            <v>24510080301</v>
          </cell>
          <cell r="B114" t="str">
            <v>Berea, Baltimore, MD</v>
          </cell>
          <cell r="C114">
            <v>0.23039999999999999</v>
          </cell>
        </row>
        <row r="115">
          <cell r="A115">
            <v>24005403402</v>
          </cell>
          <cell r="B115" t="str">
            <v>Pikesville, MD</v>
          </cell>
          <cell r="C115">
            <v>0.2301</v>
          </cell>
        </row>
        <row r="116">
          <cell r="A116">
            <v>24005420301</v>
          </cell>
          <cell r="B116" t="str">
            <v>Dundalk, MD</v>
          </cell>
          <cell r="C116">
            <v>0.23</v>
          </cell>
        </row>
        <row r="117">
          <cell r="A117">
            <v>24005450800</v>
          </cell>
          <cell r="B117" t="str">
            <v>Essex, MD</v>
          </cell>
          <cell r="C117">
            <v>0.22969999999999999</v>
          </cell>
        </row>
        <row r="118">
          <cell r="A118">
            <v>24005420600</v>
          </cell>
          <cell r="B118" t="str">
            <v>Baltimore, MD</v>
          </cell>
          <cell r="C118">
            <v>0.22919999999999999</v>
          </cell>
        </row>
        <row r="119">
          <cell r="A119">
            <v>24510250101</v>
          </cell>
          <cell r="B119" t="str">
            <v>Beechfield, Baltimore, MD</v>
          </cell>
          <cell r="C119">
            <v>0.22650000000000001</v>
          </cell>
        </row>
        <row r="120">
          <cell r="A120">
            <v>24510060300</v>
          </cell>
          <cell r="B120" t="str">
            <v>Butchers Hill, Baltimore, MD</v>
          </cell>
          <cell r="C120">
            <v>0.22600000000000001</v>
          </cell>
        </row>
        <row r="121">
          <cell r="A121">
            <v>24510260700</v>
          </cell>
          <cell r="B121" t="str">
            <v>Fifteenth Street, Baltimore, MD</v>
          </cell>
          <cell r="C121">
            <v>0.2243</v>
          </cell>
        </row>
        <row r="122">
          <cell r="A122">
            <v>24510060400</v>
          </cell>
          <cell r="B122" t="str">
            <v>Baltimore, MD</v>
          </cell>
          <cell r="C122">
            <v>0.22159999999999999</v>
          </cell>
        </row>
        <row r="123">
          <cell r="A123">
            <v>24510280102</v>
          </cell>
          <cell r="B123" t="str">
            <v>Gwynn Oak, Baltimore, MD</v>
          </cell>
          <cell r="C123">
            <v>0.2213</v>
          </cell>
        </row>
        <row r="124">
          <cell r="A124">
            <v>24510250401</v>
          </cell>
          <cell r="B124" t="str">
            <v>Brooklyn, Baltimore, MD</v>
          </cell>
          <cell r="C124">
            <v>0.21990000000000001</v>
          </cell>
        </row>
        <row r="125">
          <cell r="A125">
            <v>24510030200</v>
          </cell>
          <cell r="B125" t="str">
            <v>Little Italy, Baltimore, MD</v>
          </cell>
          <cell r="C125">
            <v>0.21890000000000001</v>
          </cell>
        </row>
        <row r="126">
          <cell r="A126">
            <v>24510150900</v>
          </cell>
          <cell r="B126" t="str">
            <v>Windsor Hills, Baltimore, MD</v>
          </cell>
          <cell r="C126">
            <v>0.21829999999999999</v>
          </cell>
        </row>
        <row r="127">
          <cell r="A127">
            <v>24510110100</v>
          </cell>
          <cell r="B127" t="str">
            <v>Downtown, Baltimore, MD</v>
          </cell>
          <cell r="C127">
            <v>0.2155</v>
          </cell>
        </row>
        <row r="128">
          <cell r="A128">
            <v>24510120201</v>
          </cell>
          <cell r="B128" t="str">
            <v>Baltimore, MD</v>
          </cell>
          <cell r="C128">
            <v>0.21479999999999999</v>
          </cell>
        </row>
        <row r="129">
          <cell r="A129">
            <v>24510260203</v>
          </cell>
          <cell r="B129" t="str">
            <v>Frankford, Baltimore, MD</v>
          </cell>
          <cell r="C129">
            <v>0.21279999999999999</v>
          </cell>
        </row>
        <row r="130">
          <cell r="A130">
            <v>24510250206</v>
          </cell>
          <cell r="B130" t="str">
            <v>Morrell Park, Baltimore, MD</v>
          </cell>
          <cell r="C130">
            <v>0.20630000000000001</v>
          </cell>
        </row>
        <row r="131">
          <cell r="A131">
            <v>24510090100</v>
          </cell>
          <cell r="B131" t="str">
            <v>Ednor Gardens - Lakeside, Baltimore, MD</v>
          </cell>
          <cell r="C131">
            <v>0.2059</v>
          </cell>
        </row>
        <row r="132">
          <cell r="A132">
            <v>24005490900</v>
          </cell>
          <cell r="B132" t="str">
            <v>Towson, MD</v>
          </cell>
          <cell r="C132">
            <v>0.20480000000000001</v>
          </cell>
        </row>
        <row r="133">
          <cell r="A133">
            <v>24510271001</v>
          </cell>
          <cell r="B133" t="str">
            <v>Baltimore, MD</v>
          </cell>
          <cell r="C133">
            <v>0.2046</v>
          </cell>
        </row>
        <row r="134">
          <cell r="A134">
            <v>24510250207</v>
          </cell>
          <cell r="B134" t="str">
            <v>Cherry Hill, Baltimore, MD</v>
          </cell>
          <cell r="C134">
            <v>0.2021</v>
          </cell>
        </row>
        <row r="135">
          <cell r="A135">
            <v>24510260401</v>
          </cell>
          <cell r="B135" t="str">
            <v>Armistead Gardens, Baltimore, MD</v>
          </cell>
          <cell r="C135">
            <v>0.19689999999999999</v>
          </cell>
        </row>
        <row r="136">
          <cell r="A136">
            <v>24510272006</v>
          </cell>
          <cell r="B136" t="str">
            <v>Glen, Baltimore, MD</v>
          </cell>
          <cell r="C136">
            <v>0.1963</v>
          </cell>
        </row>
        <row r="137">
          <cell r="A137">
            <v>24510270903</v>
          </cell>
          <cell r="B137" t="str">
            <v>Hillen, Baltimore, MD</v>
          </cell>
          <cell r="C137">
            <v>0.19550000000000001</v>
          </cell>
        </row>
        <row r="138">
          <cell r="A138">
            <v>24005451300</v>
          </cell>
          <cell r="B138" t="str">
            <v>Middle River, MD</v>
          </cell>
          <cell r="C138">
            <v>0.19270000000000001</v>
          </cell>
        </row>
        <row r="139">
          <cell r="A139">
            <v>24510110200</v>
          </cell>
          <cell r="B139" t="str">
            <v>Downtown, Baltimore, MD</v>
          </cell>
          <cell r="C139">
            <v>0.19209999999999999</v>
          </cell>
        </row>
        <row r="140">
          <cell r="A140">
            <v>24510150701</v>
          </cell>
          <cell r="B140" t="str">
            <v>Hanlon Longwood, Baltimore, MD</v>
          </cell>
          <cell r="C140">
            <v>0.19159999999999999</v>
          </cell>
        </row>
        <row r="141">
          <cell r="A141">
            <v>24003750102</v>
          </cell>
          <cell r="B141" t="str">
            <v>Baltimore, MD</v>
          </cell>
          <cell r="C141">
            <v>0.1913</v>
          </cell>
        </row>
        <row r="142">
          <cell r="A142">
            <v>24027606707</v>
          </cell>
          <cell r="B142" t="str">
            <v>Columbia, MD</v>
          </cell>
          <cell r="C142">
            <v>0.18940000000000001</v>
          </cell>
        </row>
        <row r="143">
          <cell r="A143">
            <v>24510270801</v>
          </cell>
          <cell r="B143" t="str">
            <v>Idlewood, Baltimore, MD</v>
          </cell>
          <cell r="C143">
            <v>0.188</v>
          </cell>
        </row>
        <row r="144">
          <cell r="A144">
            <v>24510260101</v>
          </cell>
          <cell r="B144" t="str">
            <v>Cedmont, Baltimore, MD</v>
          </cell>
          <cell r="C144">
            <v>0.18720000000000001</v>
          </cell>
        </row>
        <row r="145">
          <cell r="A145">
            <v>24510271700</v>
          </cell>
          <cell r="B145" t="str">
            <v>Central Park Heights, Baltimore, MD</v>
          </cell>
          <cell r="C145">
            <v>0.187</v>
          </cell>
        </row>
        <row r="146">
          <cell r="A146">
            <v>24510250103</v>
          </cell>
          <cell r="B146" t="str">
            <v>Violetville, Baltimore, MD</v>
          </cell>
          <cell r="C146">
            <v>0.1865</v>
          </cell>
        </row>
        <row r="147">
          <cell r="A147">
            <v>24510261000</v>
          </cell>
          <cell r="B147" t="str">
            <v>Patterson Park, Baltimore, MD</v>
          </cell>
          <cell r="C147">
            <v>0.1847</v>
          </cell>
        </row>
        <row r="148">
          <cell r="A148">
            <v>24510272005</v>
          </cell>
          <cell r="B148" t="str">
            <v>Cross Country, Baltimore, MD</v>
          </cell>
          <cell r="C148">
            <v>0.1845</v>
          </cell>
        </row>
        <row r="149">
          <cell r="A149">
            <v>24510270804</v>
          </cell>
          <cell r="B149" t="str">
            <v>Lake Walker, Baltimore, MD</v>
          </cell>
          <cell r="C149">
            <v>0.18390000000000001</v>
          </cell>
        </row>
        <row r="150">
          <cell r="A150">
            <v>24510160801</v>
          </cell>
          <cell r="B150" t="str">
            <v>Edmondson, Baltimore, MD</v>
          </cell>
          <cell r="C150">
            <v>0.18340000000000001</v>
          </cell>
        </row>
        <row r="151">
          <cell r="A151">
            <v>24005450503</v>
          </cell>
          <cell r="B151" t="str">
            <v>Essex, MD</v>
          </cell>
          <cell r="C151">
            <v>0.18179999999999999</v>
          </cell>
        </row>
        <row r="152">
          <cell r="A152">
            <v>24510230100</v>
          </cell>
          <cell r="B152" t="str">
            <v>Baltimore, MD</v>
          </cell>
          <cell r="C152">
            <v>0.18160000000000001</v>
          </cell>
        </row>
        <row r="153">
          <cell r="A153">
            <v>24510260202</v>
          </cell>
          <cell r="B153" t="str">
            <v>Parkside, Baltimore, MD</v>
          </cell>
          <cell r="C153">
            <v>0.18029999999999999</v>
          </cell>
        </row>
        <row r="154">
          <cell r="A154">
            <v>24510120100</v>
          </cell>
          <cell r="B154" t="str">
            <v>Tuscany - Canterbury, Baltimore, MD</v>
          </cell>
          <cell r="C154">
            <v>0.1774</v>
          </cell>
        </row>
        <row r="155">
          <cell r="A155">
            <v>24510260201</v>
          </cell>
          <cell r="B155" t="str">
            <v>Frankford, Baltimore, MD</v>
          </cell>
          <cell r="C155">
            <v>0.17730000000000001</v>
          </cell>
        </row>
        <row r="156">
          <cell r="A156">
            <v>24510140100</v>
          </cell>
          <cell r="B156" t="str">
            <v>Bolton Hill, Baltimore, MD</v>
          </cell>
          <cell r="C156">
            <v>0.17680000000000001</v>
          </cell>
        </row>
        <row r="157">
          <cell r="A157">
            <v>24005421102</v>
          </cell>
          <cell r="B157" t="str">
            <v>Dundalk, MD</v>
          </cell>
          <cell r="C157">
            <v>0.17599999999999999</v>
          </cell>
        </row>
        <row r="158">
          <cell r="A158">
            <v>24510120700</v>
          </cell>
          <cell r="B158" t="str">
            <v>Remington, Baltimore, MD</v>
          </cell>
          <cell r="C158">
            <v>0.1734</v>
          </cell>
        </row>
        <row r="159">
          <cell r="A159">
            <v>24005490800</v>
          </cell>
          <cell r="B159" t="str">
            <v>Towson, MD</v>
          </cell>
          <cell r="C159">
            <v>0.1729</v>
          </cell>
        </row>
        <row r="160">
          <cell r="A160">
            <v>24510090600</v>
          </cell>
          <cell r="B160" t="str">
            <v>Coldstream - Homestead - Montebello, Baltimore, MD</v>
          </cell>
          <cell r="C160">
            <v>0.17219999999999999</v>
          </cell>
        </row>
        <row r="161">
          <cell r="A161">
            <v>24005430900</v>
          </cell>
          <cell r="B161" t="str">
            <v>Baltimore, MD</v>
          </cell>
          <cell r="C161">
            <v>0.1678</v>
          </cell>
        </row>
        <row r="162">
          <cell r="A162">
            <v>24005450504</v>
          </cell>
          <cell r="B162" t="str">
            <v>Essex, MD</v>
          </cell>
          <cell r="C162">
            <v>0.16270000000000001</v>
          </cell>
        </row>
        <row r="163">
          <cell r="A163">
            <v>24510150400</v>
          </cell>
          <cell r="B163" t="str">
            <v>Mondawmin, Baltimore, MD</v>
          </cell>
          <cell r="C163">
            <v>0.16209999999999999</v>
          </cell>
        </row>
        <row r="164">
          <cell r="A164">
            <v>24510250205</v>
          </cell>
          <cell r="B164" t="str">
            <v>Lakeland, Baltimore, MD</v>
          </cell>
          <cell r="C164">
            <v>0.16159999999999999</v>
          </cell>
        </row>
        <row r="165">
          <cell r="A165">
            <v>24510090500</v>
          </cell>
          <cell r="B165" t="str">
            <v>Better Waverly, Baltimore, MD</v>
          </cell>
          <cell r="C165">
            <v>0.16020000000000001</v>
          </cell>
        </row>
        <row r="166">
          <cell r="A166">
            <v>24510270802</v>
          </cell>
          <cell r="B166" t="str">
            <v>Ramblewood, Baltimore, MD</v>
          </cell>
          <cell r="C166">
            <v>0.15909999999999999</v>
          </cell>
        </row>
        <row r="167">
          <cell r="A167">
            <v>24005451402</v>
          </cell>
          <cell r="B167" t="str">
            <v>Middle River, MD</v>
          </cell>
          <cell r="C167">
            <v>0.1588</v>
          </cell>
        </row>
        <row r="168">
          <cell r="A168">
            <v>24003750201</v>
          </cell>
          <cell r="B168" t="str">
            <v>Brooklyn, Baltimore, MD</v>
          </cell>
          <cell r="C168">
            <v>0.158</v>
          </cell>
        </row>
        <row r="169">
          <cell r="A169">
            <v>24510151100</v>
          </cell>
          <cell r="B169" t="str">
            <v>East Arlington, Baltimore, MD</v>
          </cell>
          <cell r="C169">
            <v>0.15690000000000001</v>
          </cell>
        </row>
        <row r="170">
          <cell r="A170">
            <v>24005402307</v>
          </cell>
          <cell r="B170" t="str">
            <v>Pikesville, MD</v>
          </cell>
          <cell r="C170">
            <v>0.15629999999999999</v>
          </cell>
        </row>
        <row r="171">
          <cell r="A171">
            <v>24510130804</v>
          </cell>
          <cell r="B171" t="str">
            <v>Hampden, Baltimore, MD</v>
          </cell>
          <cell r="C171">
            <v>0.15590000000000001</v>
          </cell>
        </row>
        <row r="172">
          <cell r="A172">
            <v>24005451401</v>
          </cell>
          <cell r="B172" t="str">
            <v>Middle River, MD</v>
          </cell>
          <cell r="C172">
            <v>0.1537</v>
          </cell>
        </row>
        <row r="173">
          <cell r="A173">
            <v>24005420702</v>
          </cell>
          <cell r="B173" t="str">
            <v>Dundalk, MD</v>
          </cell>
          <cell r="C173">
            <v>0.15240000000000001</v>
          </cell>
        </row>
        <row r="174">
          <cell r="A174">
            <v>24005420800</v>
          </cell>
          <cell r="B174" t="str">
            <v>Dundalk, MD</v>
          </cell>
          <cell r="C174">
            <v>0.15210000000000001</v>
          </cell>
        </row>
        <row r="175">
          <cell r="A175">
            <v>24510020200</v>
          </cell>
          <cell r="B175" t="str">
            <v>Upper Fells Point, Baltimore, MD</v>
          </cell>
          <cell r="C175">
            <v>0.15179999999999999</v>
          </cell>
        </row>
        <row r="176">
          <cell r="A176">
            <v>24005402407</v>
          </cell>
          <cell r="B176" t="str">
            <v>Windsor Mill, Milford Mill, MD</v>
          </cell>
          <cell r="C176">
            <v>0.15160000000000001</v>
          </cell>
        </row>
        <row r="177">
          <cell r="A177">
            <v>24005401102</v>
          </cell>
          <cell r="B177" t="str">
            <v>Gwynn Oak, Woodlawn, MD</v>
          </cell>
          <cell r="C177">
            <v>0.15</v>
          </cell>
        </row>
        <row r="178">
          <cell r="A178">
            <v>24005420401</v>
          </cell>
          <cell r="B178" t="str">
            <v>Dundalk, MD</v>
          </cell>
          <cell r="C178">
            <v>0.15</v>
          </cell>
        </row>
        <row r="179">
          <cell r="A179">
            <v>24005402503</v>
          </cell>
          <cell r="B179" t="str">
            <v>Randallstown, MD</v>
          </cell>
          <cell r="C179">
            <v>0.1489</v>
          </cell>
        </row>
        <row r="180">
          <cell r="A180">
            <v>24005402305</v>
          </cell>
          <cell r="B180" t="str">
            <v>Lochearn, Pikesville, MD</v>
          </cell>
          <cell r="C180">
            <v>0.1482</v>
          </cell>
        </row>
        <row r="181">
          <cell r="A181">
            <v>24510270401</v>
          </cell>
          <cell r="B181" t="str">
            <v>Glenham-Belford, Baltimore, MD</v>
          </cell>
          <cell r="C181">
            <v>0.14779999999999999</v>
          </cell>
        </row>
        <row r="182">
          <cell r="A182">
            <v>24005402602</v>
          </cell>
          <cell r="B182" t="str">
            <v>Randallstown, MD</v>
          </cell>
          <cell r="C182">
            <v>0.1477</v>
          </cell>
        </row>
        <row r="183">
          <cell r="A183">
            <v>24005430400</v>
          </cell>
          <cell r="B183" t="str">
            <v>Halethorpe, MD</v>
          </cell>
          <cell r="C183">
            <v>0.14710000000000001</v>
          </cell>
        </row>
        <row r="184">
          <cell r="A184">
            <v>24510080101</v>
          </cell>
          <cell r="B184" t="str">
            <v>Belair - Edison, Baltimore, MD</v>
          </cell>
          <cell r="C184">
            <v>0.1469</v>
          </cell>
        </row>
        <row r="185">
          <cell r="A185">
            <v>24005491402</v>
          </cell>
          <cell r="B185" t="str">
            <v>Parkville, MD</v>
          </cell>
          <cell r="C185">
            <v>0.1431</v>
          </cell>
        </row>
        <row r="186">
          <cell r="A186">
            <v>24510250102</v>
          </cell>
          <cell r="B186" t="str">
            <v>Yale Heights, Baltimore, MD</v>
          </cell>
          <cell r="C186">
            <v>0.14280000000000001</v>
          </cell>
        </row>
        <row r="187">
          <cell r="A187">
            <v>24005491401</v>
          </cell>
          <cell r="B187" t="str">
            <v>Parkville, MD</v>
          </cell>
          <cell r="C187">
            <v>0.14180000000000001</v>
          </cell>
        </row>
        <row r="188">
          <cell r="A188">
            <v>24510270803</v>
          </cell>
          <cell r="B188" t="str">
            <v>Loch Raven, Baltimore, MD</v>
          </cell>
          <cell r="C188">
            <v>0.14099999999999999</v>
          </cell>
        </row>
        <row r="189">
          <cell r="A189">
            <v>24005441102</v>
          </cell>
          <cell r="B189" t="str">
            <v>Rosedale, MD</v>
          </cell>
          <cell r="C189">
            <v>0.14000000000000001</v>
          </cell>
        </row>
        <row r="190">
          <cell r="A190">
            <v>24005402404</v>
          </cell>
          <cell r="B190" t="str">
            <v>Gwynn Oak, Lochearn, MD</v>
          </cell>
          <cell r="C190">
            <v>0.13969999999999999</v>
          </cell>
        </row>
        <row r="191">
          <cell r="A191">
            <v>24005490602</v>
          </cell>
          <cell r="B191" t="str">
            <v>Baltimore, MD</v>
          </cell>
          <cell r="C191">
            <v>0.13950000000000001</v>
          </cell>
        </row>
        <row r="192">
          <cell r="A192">
            <v>24005401507</v>
          </cell>
          <cell r="B192" t="str">
            <v>Windsor Mill, Baltimore, MD</v>
          </cell>
          <cell r="C192">
            <v>0.1386</v>
          </cell>
        </row>
        <row r="193">
          <cell r="A193">
            <v>24005440300</v>
          </cell>
          <cell r="B193" t="str">
            <v>Nottingham, MD</v>
          </cell>
          <cell r="C193">
            <v>0.1384</v>
          </cell>
        </row>
        <row r="194">
          <cell r="A194">
            <v>24005450501</v>
          </cell>
          <cell r="B194" t="str">
            <v>Essex, MD</v>
          </cell>
          <cell r="C194">
            <v>0.1381</v>
          </cell>
        </row>
        <row r="195">
          <cell r="A195">
            <v>24005450300</v>
          </cell>
          <cell r="B195" t="str">
            <v>Essex, MD</v>
          </cell>
          <cell r="C195">
            <v>0.13800000000000001</v>
          </cell>
        </row>
        <row r="196">
          <cell r="A196">
            <v>24510130805</v>
          </cell>
          <cell r="B196" t="str">
            <v>Cold Springs, Baltimore, MD</v>
          </cell>
          <cell r="C196">
            <v>0.13769999999999999</v>
          </cell>
        </row>
        <row r="197">
          <cell r="A197">
            <v>24005421101</v>
          </cell>
          <cell r="B197" t="str">
            <v>Baltimore, MD</v>
          </cell>
          <cell r="C197">
            <v>0.1376</v>
          </cell>
        </row>
        <row r="198">
          <cell r="A198">
            <v>24005400200</v>
          </cell>
          <cell r="B198" t="str">
            <v>Catonsville, MD</v>
          </cell>
          <cell r="C198">
            <v>0.13650000000000001</v>
          </cell>
        </row>
        <row r="199">
          <cell r="A199">
            <v>24005421200</v>
          </cell>
          <cell r="B199" t="str">
            <v>Dundalk, MD</v>
          </cell>
          <cell r="C199">
            <v>0.13500000000000001</v>
          </cell>
        </row>
        <row r="200">
          <cell r="A200">
            <v>24510270502</v>
          </cell>
          <cell r="B200" t="str">
            <v>North Harford Road, Baltimore, MD</v>
          </cell>
          <cell r="C200">
            <v>0.1341</v>
          </cell>
        </row>
        <row r="201">
          <cell r="A201">
            <v>24510270600</v>
          </cell>
          <cell r="B201" t="str">
            <v>Harford - Echodale - Perring Parkway, Baltimore, MD</v>
          </cell>
          <cell r="C201">
            <v>0.13250000000000001</v>
          </cell>
        </row>
        <row r="202">
          <cell r="A202">
            <v>24005452100</v>
          </cell>
          <cell r="B202" t="str">
            <v>Sparrows Point, MD</v>
          </cell>
          <cell r="C202">
            <v>0.13159999999999999</v>
          </cell>
        </row>
        <row r="203">
          <cell r="A203">
            <v>24005450400</v>
          </cell>
          <cell r="B203" t="str">
            <v>Essex, MD</v>
          </cell>
          <cell r="C203">
            <v>0.12909999999999999</v>
          </cell>
        </row>
        <row r="204">
          <cell r="A204">
            <v>24510160802</v>
          </cell>
          <cell r="B204" t="str">
            <v>Edmondson, Baltimore, MD</v>
          </cell>
          <cell r="C204">
            <v>0.12809999999999999</v>
          </cell>
        </row>
        <row r="205">
          <cell r="A205">
            <v>24003750803</v>
          </cell>
          <cell r="B205" t="str">
            <v>Glen Burnie, MD</v>
          </cell>
          <cell r="C205">
            <v>0.128</v>
          </cell>
        </row>
        <row r="206">
          <cell r="A206">
            <v>24005402604</v>
          </cell>
          <cell r="B206" t="str">
            <v>Randallstown, MD</v>
          </cell>
          <cell r="C206">
            <v>0.12790000000000001</v>
          </cell>
        </row>
        <row r="207">
          <cell r="A207">
            <v>24510270702</v>
          </cell>
          <cell r="B207" t="str">
            <v>Harford - Echodale - Perring Parkway, Baltimore, MD</v>
          </cell>
          <cell r="C207">
            <v>0.1278</v>
          </cell>
        </row>
        <row r="208">
          <cell r="A208">
            <v>24005402306</v>
          </cell>
          <cell r="B208" t="str">
            <v>Windsor Mill, Baltimore, MD</v>
          </cell>
          <cell r="C208">
            <v>0.12620000000000001</v>
          </cell>
        </row>
        <row r="209">
          <cell r="A209">
            <v>24005420302</v>
          </cell>
          <cell r="B209" t="str">
            <v>Dundalk, MD</v>
          </cell>
          <cell r="C209">
            <v>0.12540000000000001</v>
          </cell>
        </row>
        <row r="210">
          <cell r="A210">
            <v>24003750300</v>
          </cell>
          <cell r="B210" t="str">
            <v>Linthicum Heights, MD</v>
          </cell>
          <cell r="C210">
            <v>0.124</v>
          </cell>
        </row>
        <row r="211">
          <cell r="A211">
            <v>24510270302</v>
          </cell>
          <cell r="B211" t="str">
            <v>Waltherson, Baltimore, MD</v>
          </cell>
          <cell r="C211">
            <v>0.12180000000000001</v>
          </cell>
        </row>
        <row r="212">
          <cell r="A212">
            <v>24510280401</v>
          </cell>
          <cell r="B212" t="str">
            <v>Baltimore, MD</v>
          </cell>
          <cell r="C212">
            <v>0.121</v>
          </cell>
        </row>
        <row r="213">
          <cell r="A213">
            <v>24003750202</v>
          </cell>
          <cell r="B213" t="str">
            <v>Brooklyn Park, MD</v>
          </cell>
          <cell r="C213">
            <v>0.1193</v>
          </cell>
        </row>
        <row r="214">
          <cell r="A214">
            <v>24003750804</v>
          </cell>
          <cell r="B214" t="str">
            <v>Glen Burnie, MD</v>
          </cell>
          <cell r="C214">
            <v>0.11840000000000001</v>
          </cell>
        </row>
        <row r="215">
          <cell r="A215">
            <v>24005400900</v>
          </cell>
          <cell r="B215" t="str">
            <v>Catonsville, MD</v>
          </cell>
          <cell r="C215">
            <v>0.1183</v>
          </cell>
        </row>
        <row r="216">
          <cell r="A216">
            <v>24027601107</v>
          </cell>
          <cell r="B216" t="str">
            <v>Waterloo, Elkridge, MD</v>
          </cell>
          <cell r="C216">
            <v>0.1164</v>
          </cell>
        </row>
        <row r="217">
          <cell r="A217">
            <v>24005401101</v>
          </cell>
          <cell r="B217" t="str">
            <v>Woodlawn, MD</v>
          </cell>
          <cell r="C217">
            <v>0.1162</v>
          </cell>
        </row>
        <row r="218">
          <cell r="A218">
            <v>24005403702</v>
          </cell>
          <cell r="B218" t="str">
            <v>Pikesville, MD</v>
          </cell>
          <cell r="C218">
            <v>0.11600000000000001</v>
          </cell>
        </row>
        <row r="219">
          <cell r="A219">
            <v>24005430200</v>
          </cell>
          <cell r="B219" t="str">
            <v>Lansdowne - Baltimore Highlands, Lansdowne, MD</v>
          </cell>
          <cell r="C219">
            <v>0.11600000000000001</v>
          </cell>
        </row>
        <row r="220">
          <cell r="A220">
            <v>24510130806</v>
          </cell>
          <cell r="B220" t="str">
            <v>Woodberry, Baltimore, MD</v>
          </cell>
          <cell r="C220">
            <v>0.1159</v>
          </cell>
        </row>
        <row r="221">
          <cell r="A221">
            <v>24005491202</v>
          </cell>
          <cell r="B221" t="str">
            <v>Towson, MD</v>
          </cell>
          <cell r="C221">
            <v>0.1153</v>
          </cell>
        </row>
        <row r="222">
          <cell r="A222">
            <v>24510260102</v>
          </cell>
          <cell r="B222" t="str">
            <v>Frankford, Baltimore, MD</v>
          </cell>
          <cell r="C222">
            <v>0.1152</v>
          </cell>
        </row>
        <row r="223">
          <cell r="A223">
            <v>24005401505</v>
          </cell>
          <cell r="B223" t="str">
            <v>Catonsville, MD</v>
          </cell>
          <cell r="C223">
            <v>0.11459999999999999</v>
          </cell>
        </row>
        <row r="224">
          <cell r="A224">
            <v>24005451100</v>
          </cell>
          <cell r="B224" t="str">
            <v>Essex, MD</v>
          </cell>
          <cell r="C224">
            <v>0.1142</v>
          </cell>
        </row>
        <row r="225">
          <cell r="A225">
            <v>24005411303</v>
          </cell>
          <cell r="B225" t="str">
            <v>Nottingham, MD</v>
          </cell>
          <cell r="C225">
            <v>0.11269999999999999</v>
          </cell>
        </row>
        <row r="226">
          <cell r="A226">
            <v>24510270805</v>
          </cell>
          <cell r="B226" t="str">
            <v>Mid-Govans, Baltimore, MD</v>
          </cell>
          <cell r="C226">
            <v>0.11260000000000001</v>
          </cell>
        </row>
        <row r="227">
          <cell r="A227">
            <v>24510270301</v>
          </cell>
          <cell r="B227" t="str">
            <v>Lauraville, Baltimore, MD</v>
          </cell>
          <cell r="C227">
            <v>0.11260000000000001</v>
          </cell>
        </row>
        <row r="228">
          <cell r="A228">
            <v>24510260501</v>
          </cell>
          <cell r="B228" t="str">
            <v>Joseph Lee, Baltimore, MD</v>
          </cell>
          <cell r="C228">
            <v>0.11219999999999999</v>
          </cell>
        </row>
        <row r="229">
          <cell r="A229">
            <v>24510090200</v>
          </cell>
          <cell r="B229" t="str">
            <v>Ednor Gardens - Lakeside, Baltimore, MD</v>
          </cell>
          <cell r="C229">
            <v>0.1113</v>
          </cell>
        </row>
        <row r="230">
          <cell r="A230">
            <v>24510220100</v>
          </cell>
          <cell r="B230" t="str">
            <v>Baltimore, MD</v>
          </cell>
          <cell r="C230">
            <v>0.1106</v>
          </cell>
        </row>
        <row r="231">
          <cell r="A231">
            <v>24005440200</v>
          </cell>
          <cell r="B231" t="str">
            <v>Nottingham, MD</v>
          </cell>
          <cell r="C231">
            <v>0.1103</v>
          </cell>
        </row>
        <row r="232">
          <cell r="A232">
            <v>24005403701</v>
          </cell>
          <cell r="B232" t="str">
            <v>Owings Mills, MD</v>
          </cell>
          <cell r="C232">
            <v>0.107</v>
          </cell>
        </row>
        <row r="233">
          <cell r="A233">
            <v>24510010200</v>
          </cell>
          <cell r="B233" t="str">
            <v>Patterson Park, Baltimore, MD</v>
          </cell>
          <cell r="C233">
            <v>0.1062</v>
          </cell>
        </row>
        <row r="234">
          <cell r="A234">
            <v>24510270901</v>
          </cell>
          <cell r="B234" t="str">
            <v>New Northwood, Baltimore, MD</v>
          </cell>
          <cell r="C234">
            <v>0.1056</v>
          </cell>
        </row>
        <row r="235">
          <cell r="A235">
            <v>24510010100</v>
          </cell>
          <cell r="B235" t="str">
            <v>Canton, Baltimore, MD</v>
          </cell>
          <cell r="C235">
            <v>0.1047</v>
          </cell>
        </row>
        <row r="236">
          <cell r="A236">
            <v>24510130600</v>
          </cell>
          <cell r="B236" t="str">
            <v>Hampden, Baltimore, MD</v>
          </cell>
          <cell r="C236">
            <v>0.1043</v>
          </cell>
        </row>
        <row r="237">
          <cell r="A237">
            <v>24510261100</v>
          </cell>
          <cell r="B237" t="str">
            <v>Canton, Baltimore, MD</v>
          </cell>
          <cell r="C237">
            <v>0.104</v>
          </cell>
        </row>
        <row r="238">
          <cell r="A238">
            <v>24005400600</v>
          </cell>
          <cell r="B238" t="str">
            <v>Catonsville, MD</v>
          </cell>
          <cell r="C238">
            <v>0.1036</v>
          </cell>
        </row>
        <row r="239">
          <cell r="A239">
            <v>24005430104</v>
          </cell>
          <cell r="B239" t="str">
            <v>Lansdowne - Baltimore Highlands, Halethorpe, MD</v>
          </cell>
          <cell r="C239">
            <v>0.1027</v>
          </cell>
        </row>
        <row r="240">
          <cell r="A240">
            <v>24005402303</v>
          </cell>
          <cell r="B240" t="str">
            <v>Windsor Mill, Baltimore, MD</v>
          </cell>
          <cell r="C240">
            <v>0.1026</v>
          </cell>
        </row>
        <row r="241">
          <cell r="A241">
            <v>24005402403</v>
          </cell>
          <cell r="B241" t="str">
            <v>Gwynn Oak, Baltimore, MD</v>
          </cell>
          <cell r="C241">
            <v>0.10249999999999999</v>
          </cell>
        </row>
        <row r="242">
          <cell r="A242">
            <v>24005492300</v>
          </cell>
          <cell r="B242" t="str">
            <v>Essex, MD</v>
          </cell>
          <cell r="C242">
            <v>0.1024</v>
          </cell>
        </row>
        <row r="243">
          <cell r="A243">
            <v>24005402406</v>
          </cell>
          <cell r="B243" t="str">
            <v>Windsor Mill, Milford Mill, MD</v>
          </cell>
          <cell r="C243">
            <v>0.1016</v>
          </cell>
        </row>
        <row r="244">
          <cell r="A244">
            <v>24510272004</v>
          </cell>
          <cell r="B244" t="str">
            <v>Cheswolde, Baltimore, MD</v>
          </cell>
          <cell r="C244">
            <v>0.10150000000000001</v>
          </cell>
        </row>
        <row r="245">
          <cell r="A245">
            <v>24005450100</v>
          </cell>
          <cell r="B245" t="str">
            <v>Rosedale, MD</v>
          </cell>
          <cell r="C245">
            <v>0.1014</v>
          </cell>
        </row>
        <row r="246">
          <cell r="A246">
            <v>24005440701</v>
          </cell>
          <cell r="B246" t="str">
            <v>Rosedale, MD</v>
          </cell>
          <cell r="C246">
            <v>0.1013</v>
          </cell>
        </row>
        <row r="247">
          <cell r="A247">
            <v>24005420701</v>
          </cell>
          <cell r="B247" t="str">
            <v>Dundalk, MD</v>
          </cell>
          <cell r="C247">
            <v>0.1012</v>
          </cell>
        </row>
        <row r="248">
          <cell r="A248">
            <v>24510020100</v>
          </cell>
          <cell r="B248" t="str">
            <v>Upper Fells Point, Baltimore, MD</v>
          </cell>
          <cell r="C248">
            <v>0.1002</v>
          </cell>
        </row>
        <row r="249">
          <cell r="A249">
            <v>24005452500</v>
          </cell>
          <cell r="B249" t="str">
            <v>Dundalk, MD</v>
          </cell>
          <cell r="C249">
            <v>9.9000000000000005E-2</v>
          </cell>
        </row>
        <row r="250">
          <cell r="A250">
            <v>24510270402</v>
          </cell>
          <cell r="B250" t="str">
            <v>Glenham-Belford, Baltimore, MD</v>
          </cell>
          <cell r="C250">
            <v>9.7600000000000006E-2</v>
          </cell>
        </row>
        <row r="251">
          <cell r="A251">
            <v>24510271400</v>
          </cell>
          <cell r="B251" t="str">
            <v>Evergreen, Baltimore, MD</v>
          </cell>
          <cell r="C251">
            <v>9.7500000000000003E-2</v>
          </cell>
        </row>
        <row r="252">
          <cell r="A252">
            <v>24510270200</v>
          </cell>
          <cell r="B252" t="str">
            <v>Lauraville, Baltimore, MD</v>
          </cell>
          <cell r="C252">
            <v>9.7100000000000006E-2</v>
          </cell>
        </row>
        <row r="253">
          <cell r="A253">
            <v>24005402505</v>
          </cell>
          <cell r="B253" t="str">
            <v>Randallstown, MD</v>
          </cell>
          <cell r="C253">
            <v>9.6000000000000002E-2</v>
          </cell>
        </row>
        <row r="254">
          <cell r="A254">
            <v>24005402405</v>
          </cell>
          <cell r="B254" t="str">
            <v>Gwynn Oak, Baltimore, MD</v>
          </cell>
          <cell r="C254">
            <v>9.5100000000000004E-2</v>
          </cell>
        </row>
        <row r="255">
          <cell r="A255">
            <v>24005491600</v>
          </cell>
          <cell r="B255" t="str">
            <v>Parkville, MD</v>
          </cell>
          <cell r="C255">
            <v>9.4799999999999995E-2</v>
          </cell>
        </row>
        <row r="256">
          <cell r="A256">
            <v>24005411407</v>
          </cell>
          <cell r="B256" t="str">
            <v>Parkville, MD</v>
          </cell>
          <cell r="C256">
            <v>9.4399999999999998E-2</v>
          </cell>
        </row>
        <row r="257">
          <cell r="A257">
            <v>24003751102</v>
          </cell>
          <cell r="B257" t="str">
            <v>Glen Burnie, MD</v>
          </cell>
          <cell r="C257">
            <v>9.4100000000000003E-2</v>
          </cell>
        </row>
        <row r="258">
          <cell r="A258">
            <v>24510230300</v>
          </cell>
          <cell r="B258" t="str">
            <v>South Baltimore, Baltimore, MD</v>
          </cell>
          <cell r="C258">
            <v>9.35E-2</v>
          </cell>
        </row>
        <row r="259">
          <cell r="A259">
            <v>24005451801</v>
          </cell>
          <cell r="B259" t="str">
            <v>Middle River, MD</v>
          </cell>
          <cell r="C259">
            <v>9.3100000000000002E-2</v>
          </cell>
        </row>
        <row r="260">
          <cell r="A260">
            <v>24005401504</v>
          </cell>
          <cell r="B260" t="str">
            <v>Catonsville, MD</v>
          </cell>
          <cell r="C260">
            <v>9.2499999999999999E-2</v>
          </cell>
        </row>
        <row r="261">
          <cell r="A261">
            <v>24510130803</v>
          </cell>
          <cell r="B261" t="str">
            <v>Medfield, Baltimore, MD</v>
          </cell>
          <cell r="C261">
            <v>9.1200000000000003E-2</v>
          </cell>
        </row>
        <row r="262">
          <cell r="A262">
            <v>24510270902</v>
          </cell>
          <cell r="B262" t="str">
            <v>Perring Loch, Baltimore, MD</v>
          </cell>
          <cell r="C262">
            <v>8.9899999999999994E-2</v>
          </cell>
        </row>
        <row r="263">
          <cell r="A263">
            <v>24005451702</v>
          </cell>
          <cell r="B263" t="str">
            <v>Middle River, MD</v>
          </cell>
          <cell r="C263">
            <v>8.9599999999999999E-2</v>
          </cell>
        </row>
        <row r="264">
          <cell r="A264">
            <v>24005403100</v>
          </cell>
          <cell r="B264" t="str">
            <v>Gwynn Oak, Pikesville, MD</v>
          </cell>
          <cell r="C264">
            <v>8.9499999999999996E-2</v>
          </cell>
        </row>
        <row r="265">
          <cell r="A265">
            <v>24510270102</v>
          </cell>
          <cell r="B265" t="str">
            <v>Waltherson, Baltimore, MD</v>
          </cell>
          <cell r="C265">
            <v>8.9200000000000002E-2</v>
          </cell>
        </row>
        <row r="266">
          <cell r="A266">
            <v>24027606606</v>
          </cell>
          <cell r="B266" t="str">
            <v>Long Reach, Columbia, MD</v>
          </cell>
          <cell r="C266">
            <v>8.8999999999999996E-2</v>
          </cell>
        </row>
        <row r="267">
          <cell r="A267">
            <v>24005492002</v>
          </cell>
          <cell r="B267" t="str">
            <v>Parkville, MD</v>
          </cell>
          <cell r="C267">
            <v>8.8700000000000001E-2</v>
          </cell>
        </row>
        <row r="268">
          <cell r="A268">
            <v>24005451500</v>
          </cell>
          <cell r="B268" t="str">
            <v>Middle River, MD</v>
          </cell>
          <cell r="C268">
            <v>8.8300000000000003E-2</v>
          </cell>
        </row>
        <row r="269">
          <cell r="A269">
            <v>24005420402</v>
          </cell>
          <cell r="B269" t="str">
            <v>Dundalk, MD</v>
          </cell>
          <cell r="C269">
            <v>8.7599999999999997E-2</v>
          </cell>
        </row>
        <row r="270">
          <cell r="A270">
            <v>24005492101</v>
          </cell>
          <cell r="B270" t="str">
            <v>Parkville, MD</v>
          </cell>
          <cell r="C270">
            <v>8.6800000000000002E-2</v>
          </cell>
        </row>
        <row r="271">
          <cell r="A271">
            <v>24003750900</v>
          </cell>
          <cell r="B271" t="str">
            <v>Glen Burnie, MD</v>
          </cell>
          <cell r="C271">
            <v>8.6300000000000002E-2</v>
          </cell>
        </row>
        <row r="272">
          <cell r="A272">
            <v>24510280402</v>
          </cell>
          <cell r="B272" t="str">
            <v>Rognel Heights, Baltimore, MD</v>
          </cell>
          <cell r="C272">
            <v>8.48E-2</v>
          </cell>
        </row>
        <row r="273">
          <cell r="A273">
            <v>24005420500</v>
          </cell>
          <cell r="B273" t="str">
            <v>Baltimore, MD</v>
          </cell>
          <cell r="C273">
            <v>8.3699999999999997E-2</v>
          </cell>
        </row>
        <row r="274">
          <cell r="A274">
            <v>24027602900</v>
          </cell>
          <cell r="B274" t="str">
            <v>Normandy, Ellicott City, MD</v>
          </cell>
          <cell r="C274">
            <v>8.3699999999999997E-2</v>
          </cell>
        </row>
        <row r="275">
          <cell r="A275">
            <v>24005451802</v>
          </cell>
          <cell r="B275" t="str">
            <v>Middle River, MD</v>
          </cell>
          <cell r="C275">
            <v>8.3599999999999994E-2</v>
          </cell>
        </row>
        <row r="276">
          <cell r="A276">
            <v>24005452000</v>
          </cell>
          <cell r="B276" t="str">
            <v>Sparrows Point, MD</v>
          </cell>
          <cell r="C276">
            <v>8.3500000000000005E-2</v>
          </cell>
        </row>
        <row r="277">
          <cell r="A277">
            <v>24005451600</v>
          </cell>
          <cell r="B277" t="str">
            <v>Middle River, MD</v>
          </cell>
          <cell r="C277">
            <v>8.3000000000000004E-2</v>
          </cell>
        </row>
        <row r="278">
          <cell r="A278">
            <v>24003751200</v>
          </cell>
          <cell r="B278" t="str">
            <v>Linthicum Heights, MD</v>
          </cell>
          <cell r="C278">
            <v>8.2100000000000006E-2</v>
          </cell>
        </row>
        <row r="279">
          <cell r="A279">
            <v>24510270703</v>
          </cell>
          <cell r="B279" t="str">
            <v>North Harford Road, Baltimore, MD</v>
          </cell>
          <cell r="C279">
            <v>8.1900000000000001E-2</v>
          </cell>
        </row>
        <row r="280">
          <cell r="A280">
            <v>24005451803</v>
          </cell>
          <cell r="B280" t="str">
            <v>Middle River, MD</v>
          </cell>
          <cell r="C280">
            <v>8.1699999999999995E-2</v>
          </cell>
        </row>
        <row r="281">
          <cell r="A281">
            <v>24005402504</v>
          </cell>
          <cell r="B281" t="str">
            <v>Randallstown, MD</v>
          </cell>
          <cell r="C281">
            <v>8.1100000000000005E-2</v>
          </cell>
        </row>
        <row r="282">
          <cell r="A282">
            <v>24005430800</v>
          </cell>
          <cell r="B282" t="str">
            <v>Halethorpe, MD</v>
          </cell>
          <cell r="C282">
            <v>8.0699999999999994E-2</v>
          </cell>
        </row>
        <row r="283">
          <cell r="A283">
            <v>24005452300</v>
          </cell>
          <cell r="B283" t="str">
            <v>Baltimore, MD</v>
          </cell>
          <cell r="C283">
            <v>8.0399999999999999E-2</v>
          </cell>
        </row>
        <row r="284">
          <cell r="A284">
            <v>24510020300</v>
          </cell>
          <cell r="B284" t="str">
            <v>Fells Point, Baltimore, MD</v>
          </cell>
          <cell r="C284">
            <v>8.0199999999999994E-2</v>
          </cell>
        </row>
        <row r="285">
          <cell r="A285">
            <v>24510271501</v>
          </cell>
          <cell r="B285" t="str">
            <v>Mount Washington, Baltimore, MD</v>
          </cell>
          <cell r="C285">
            <v>7.9899999999999999E-2</v>
          </cell>
        </row>
        <row r="286">
          <cell r="A286">
            <v>24510260900</v>
          </cell>
          <cell r="B286" t="str">
            <v>Baltimore, MD</v>
          </cell>
          <cell r="C286">
            <v>7.9699999999999993E-2</v>
          </cell>
        </row>
        <row r="287">
          <cell r="A287">
            <v>24027606607</v>
          </cell>
          <cell r="B287" t="str">
            <v>Long Reach, Columbia, MD</v>
          </cell>
          <cell r="C287">
            <v>7.9500000000000001E-2</v>
          </cell>
        </row>
        <row r="288">
          <cell r="A288">
            <v>24510010500</v>
          </cell>
          <cell r="B288" t="str">
            <v>Upper Fells Point, Baltimore, MD</v>
          </cell>
          <cell r="C288">
            <v>7.8200000000000006E-2</v>
          </cell>
        </row>
        <row r="289">
          <cell r="A289">
            <v>24005451200</v>
          </cell>
          <cell r="B289" t="str">
            <v>Middle River, MD</v>
          </cell>
          <cell r="C289">
            <v>7.7499999999999999E-2</v>
          </cell>
        </row>
        <row r="290">
          <cell r="A290">
            <v>24005401200</v>
          </cell>
          <cell r="B290" t="str">
            <v>Woodlawn, MD</v>
          </cell>
          <cell r="C290">
            <v>7.7499999999999999E-2</v>
          </cell>
        </row>
        <row r="291">
          <cell r="A291">
            <v>24510240300</v>
          </cell>
          <cell r="B291" t="str">
            <v>Riverside, Baltimore, MD</v>
          </cell>
          <cell r="C291">
            <v>7.6700000000000004E-2</v>
          </cell>
        </row>
        <row r="292">
          <cell r="A292">
            <v>24005451701</v>
          </cell>
          <cell r="B292" t="str">
            <v>Middle River, MD</v>
          </cell>
          <cell r="C292">
            <v>7.5999999999999998E-2</v>
          </cell>
        </row>
        <row r="293">
          <cell r="A293">
            <v>24003751103</v>
          </cell>
          <cell r="B293" t="str">
            <v>Glen Burnie, MD</v>
          </cell>
          <cell r="C293">
            <v>7.4700000000000003E-2</v>
          </cell>
        </row>
        <row r="294">
          <cell r="A294">
            <v>24005403602</v>
          </cell>
          <cell r="B294" t="str">
            <v>Baltimore, MD</v>
          </cell>
          <cell r="C294">
            <v>7.2599999999999998E-2</v>
          </cell>
        </row>
        <row r="295">
          <cell r="A295">
            <v>24005403201</v>
          </cell>
          <cell r="B295" t="str">
            <v>Gwynn Oak, Lochearn, MD</v>
          </cell>
          <cell r="C295">
            <v>7.17E-2</v>
          </cell>
        </row>
        <row r="296">
          <cell r="A296">
            <v>24005440900</v>
          </cell>
          <cell r="B296" t="str">
            <v>Rosedale, MD</v>
          </cell>
          <cell r="C296">
            <v>7.0999999999999994E-2</v>
          </cell>
        </row>
        <row r="297">
          <cell r="A297">
            <v>24510230200</v>
          </cell>
          <cell r="B297" t="str">
            <v>South Baltimore, Baltimore, MD</v>
          </cell>
          <cell r="C297">
            <v>7.0300000000000001E-2</v>
          </cell>
        </row>
        <row r="298">
          <cell r="A298">
            <v>24005411408</v>
          </cell>
          <cell r="B298" t="str">
            <v>Nottingham, MD</v>
          </cell>
          <cell r="C298">
            <v>7.0199999999999999E-2</v>
          </cell>
        </row>
        <row r="299">
          <cell r="A299">
            <v>24510280403</v>
          </cell>
          <cell r="B299" t="str">
            <v>Westgate, Baltimore, MD</v>
          </cell>
          <cell r="C299">
            <v>6.9400000000000003E-2</v>
          </cell>
        </row>
        <row r="300">
          <cell r="A300">
            <v>24005491100</v>
          </cell>
          <cell r="B300" t="str">
            <v>Baltimore, MD</v>
          </cell>
          <cell r="C300">
            <v>6.9400000000000003E-2</v>
          </cell>
        </row>
        <row r="301">
          <cell r="A301">
            <v>24005491900</v>
          </cell>
          <cell r="B301" t="str">
            <v>Parkville, MD</v>
          </cell>
          <cell r="C301">
            <v>6.9099999999999995E-2</v>
          </cell>
        </row>
        <row r="302">
          <cell r="A302">
            <v>24510270501</v>
          </cell>
          <cell r="B302" t="str">
            <v>Woodring, Baltimore, MD</v>
          </cell>
          <cell r="C302">
            <v>6.7799999999999999E-2</v>
          </cell>
        </row>
        <row r="303">
          <cell r="A303">
            <v>24005420100</v>
          </cell>
          <cell r="B303" t="str">
            <v>Dundalk, MD</v>
          </cell>
          <cell r="C303">
            <v>6.7699999999999996E-2</v>
          </cell>
        </row>
        <row r="304">
          <cell r="A304">
            <v>24005403401</v>
          </cell>
          <cell r="B304" t="str">
            <v>Pikesville, MD</v>
          </cell>
          <cell r="C304">
            <v>6.6900000000000001E-2</v>
          </cell>
        </row>
        <row r="305">
          <cell r="A305">
            <v>24005440100</v>
          </cell>
          <cell r="B305" t="str">
            <v>Baltimore, MD</v>
          </cell>
          <cell r="C305">
            <v>6.6199999999999995E-2</v>
          </cell>
        </row>
        <row r="306">
          <cell r="A306">
            <v>24005400800</v>
          </cell>
          <cell r="B306" t="str">
            <v>Catonsville, MD</v>
          </cell>
          <cell r="C306">
            <v>6.6100000000000006E-2</v>
          </cell>
        </row>
        <row r="307">
          <cell r="A307">
            <v>24027601201</v>
          </cell>
          <cell r="B307" t="str">
            <v>Elkridge, MD</v>
          </cell>
          <cell r="C307">
            <v>6.5699999999999995E-2</v>
          </cell>
        </row>
        <row r="308">
          <cell r="A308">
            <v>24005400100</v>
          </cell>
          <cell r="B308" t="str">
            <v>Catonsville, MD</v>
          </cell>
          <cell r="C308">
            <v>6.54E-2</v>
          </cell>
        </row>
        <row r="309">
          <cell r="A309">
            <v>24005401302</v>
          </cell>
          <cell r="B309" t="str">
            <v>Gwynn Oak, Baltimore, MD</v>
          </cell>
          <cell r="C309">
            <v>6.5100000000000005E-2</v>
          </cell>
        </row>
        <row r="310">
          <cell r="A310">
            <v>24005440800</v>
          </cell>
          <cell r="B310" t="str">
            <v>Rosedale, MD</v>
          </cell>
          <cell r="C310">
            <v>6.4699999999999994E-2</v>
          </cell>
        </row>
        <row r="311">
          <cell r="A311">
            <v>24005441101</v>
          </cell>
          <cell r="B311" t="str">
            <v>Rosedale, MD</v>
          </cell>
          <cell r="C311">
            <v>6.4299999999999996E-2</v>
          </cell>
        </row>
        <row r="312">
          <cell r="A312">
            <v>24510271300</v>
          </cell>
          <cell r="B312" t="str">
            <v>Roland Park, Baltimore, MD</v>
          </cell>
          <cell r="C312">
            <v>6.2700000000000006E-2</v>
          </cell>
        </row>
        <row r="313">
          <cell r="A313">
            <v>24005420200</v>
          </cell>
          <cell r="B313" t="str">
            <v>Dundalk, MD</v>
          </cell>
          <cell r="C313">
            <v>6.2399999999999997E-2</v>
          </cell>
        </row>
        <row r="314">
          <cell r="A314">
            <v>24510271200</v>
          </cell>
          <cell r="B314" t="str">
            <v>Homeland, Baltimore, MD</v>
          </cell>
          <cell r="C314">
            <v>6.2100000000000002E-2</v>
          </cell>
        </row>
        <row r="315">
          <cell r="A315">
            <v>24005411306</v>
          </cell>
          <cell r="B315" t="str">
            <v>Nottingham, MD</v>
          </cell>
          <cell r="C315">
            <v>6.13E-2</v>
          </cell>
        </row>
        <row r="316">
          <cell r="A316">
            <v>24005430600</v>
          </cell>
          <cell r="B316" t="str">
            <v>Relay, Halethorpe, MD</v>
          </cell>
          <cell r="C316">
            <v>6.1100000000000002E-2</v>
          </cell>
        </row>
        <row r="317">
          <cell r="A317">
            <v>24027602800</v>
          </cell>
          <cell r="B317" t="str">
            <v>Ellicott City, MD</v>
          </cell>
          <cell r="C317">
            <v>6.0999999999999999E-2</v>
          </cell>
        </row>
        <row r="318">
          <cell r="A318">
            <v>24510010300</v>
          </cell>
          <cell r="B318" t="str">
            <v>Canton, Baltimore, MD</v>
          </cell>
          <cell r="C318">
            <v>6.0100000000000001E-2</v>
          </cell>
        </row>
        <row r="319">
          <cell r="A319">
            <v>24005490603</v>
          </cell>
          <cell r="B319" t="str">
            <v>Baltimore, MD</v>
          </cell>
          <cell r="C319">
            <v>5.96E-2</v>
          </cell>
        </row>
        <row r="320">
          <cell r="A320">
            <v>24510130700</v>
          </cell>
          <cell r="B320" t="str">
            <v>Hampden, Baltimore, MD</v>
          </cell>
          <cell r="C320">
            <v>5.9299999999999999E-2</v>
          </cell>
        </row>
        <row r="321">
          <cell r="A321">
            <v>24005441000</v>
          </cell>
          <cell r="B321" t="str">
            <v>Baltimore, MD</v>
          </cell>
          <cell r="C321">
            <v>5.6899999999999999E-2</v>
          </cell>
        </row>
        <row r="322">
          <cell r="A322">
            <v>24005451000</v>
          </cell>
          <cell r="B322" t="str">
            <v>Essex, MD</v>
          </cell>
          <cell r="C322">
            <v>5.6599999999999998E-2</v>
          </cell>
        </row>
        <row r="323">
          <cell r="A323">
            <v>24005430700</v>
          </cell>
          <cell r="B323" t="str">
            <v>Halethorpe, MD</v>
          </cell>
          <cell r="C323">
            <v>5.6399999999999999E-2</v>
          </cell>
        </row>
        <row r="324">
          <cell r="A324">
            <v>24003740102</v>
          </cell>
          <cell r="B324" t="str">
            <v>Hanover, MD</v>
          </cell>
          <cell r="C324">
            <v>5.62E-2</v>
          </cell>
        </row>
        <row r="325">
          <cell r="A325">
            <v>24005403202</v>
          </cell>
          <cell r="B325" t="str">
            <v>Gwynn Oak, Baltimore, MD</v>
          </cell>
          <cell r="C325">
            <v>5.5500000000000001E-2</v>
          </cell>
        </row>
        <row r="326">
          <cell r="A326">
            <v>24005411307</v>
          </cell>
          <cell r="B326" t="str">
            <v>Nottingham, MD</v>
          </cell>
          <cell r="C326">
            <v>5.5E-2</v>
          </cell>
        </row>
        <row r="327">
          <cell r="A327">
            <v>24005492001</v>
          </cell>
          <cell r="B327" t="str">
            <v>Parkville, MD</v>
          </cell>
          <cell r="C327">
            <v>5.4899999999999997E-2</v>
          </cell>
        </row>
        <row r="328">
          <cell r="A328">
            <v>24005402302</v>
          </cell>
          <cell r="B328" t="str">
            <v>Windsor Mill, Milford Mill, MD</v>
          </cell>
          <cell r="C328">
            <v>5.4300000000000001E-2</v>
          </cell>
        </row>
        <row r="329">
          <cell r="A329">
            <v>24027606901</v>
          </cell>
          <cell r="B329" t="str">
            <v>Savage, Jessup, MD</v>
          </cell>
          <cell r="C329">
            <v>5.4100000000000002E-2</v>
          </cell>
        </row>
        <row r="330">
          <cell r="A330">
            <v>24005440500</v>
          </cell>
          <cell r="B330" t="str">
            <v>Nottingham, MD</v>
          </cell>
          <cell r="C330">
            <v>5.2400000000000002E-2</v>
          </cell>
        </row>
        <row r="331">
          <cell r="A331">
            <v>24027602600</v>
          </cell>
          <cell r="B331" t="str">
            <v>Ellicott City, MD</v>
          </cell>
          <cell r="C331">
            <v>5.21E-2</v>
          </cell>
        </row>
        <row r="332">
          <cell r="A332">
            <v>24005400400</v>
          </cell>
          <cell r="B332" t="str">
            <v>Catonsville, MD</v>
          </cell>
          <cell r="C332">
            <v>5.1900000000000002E-2</v>
          </cell>
        </row>
        <row r="333">
          <cell r="A333">
            <v>24510272003</v>
          </cell>
          <cell r="B333" t="str">
            <v>Baltimore, MD</v>
          </cell>
          <cell r="C333">
            <v>5.1499999999999997E-2</v>
          </cell>
        </row>
        <row r="334">
          <cell r="A334">
            <v>24003751000</v>
          </cell>
          <cell r="B334" t="str">
            <v>Glen Burnie, MD</v>
          </cell>
          <cell r="C334">
            <v>5.1400000000000001E-2</v>
          </cell>
        </row>
        <row r="335">
          <cell r="A335">
            <v>24003731308</v>
          </cell>
          <cell r="B335" t="str">
            <v>Pasadena, MD</v>
          </cell>
          <cell r="C335">
            <v>5.0700000000000002E-2</v>
          </cell>
        </row>
        <row r="336">
          <cell r="A336">
            <v>24005402304</v>
          </cell>
          <cell r="B336" t="str">
            <v>Gwynn Oak, Baltimore, MD</v>
          </cell>
          <cell r="C336">
            <v>4.9099999999999998E-2</v>
          </cell>
        </row>
        <row r="337">
          <cell r="A337">
            <v>24510240100</v>
          </cell>
          <cell r="B337" t="str">
            <v>Locust Point, Baltimore, MD</v>
          </cell>
          <cell r="C337">
            <v>4.87E-2</v>
          </cell>
        </row>
        <row r="338">
          <cell r="A338">
            <v>24005401301</v>
          </cell>
          <cell r="B338" t="str">
            <v>Woodlawn, MD</v>
          </cell>
          <cell r="C338">
            <v>4.8300000000000003E-2</v>
          </cell>
        </row>
        <row r="339">
          <cell r="A339">
            <v>24005401000</v>
          </cell>
          <cell r="B339" t="str">
            <v>Catonsville, MD</v>
          </cell>
          <cell r="C339">
            <v>4.6800000000000001E-2</v>
          </cell>
        </row>
        <row r="340">
          <cell r="A340">
            <v>24005452400</v>
          </cell>
          <cell r="B340" t="str">
            <v>Dundalk, MD</v>
          </cell>
          <cell r="C340">
            <v>4.5900000000000003E-2</v>
          </cell>
        </row>
        <row r="341">
          <cell r="A341">
            <v>24510271503</v>
          </cell>
          <cell r="B341" t="str">
            <v>Cross Keys, Baltimore, MD</v>
          </cell>
          <cell r="C341">
            <v>4.5600000000000002E-2</v>
          </cell>
        </row>
        <row r="342">
          <cell r="A342">
            <v>24510010400</v>
          </cell>
          <cell r="B342" t="str">
            <v>Canton, Baltimore, MD</v>
          </cell>
          <cell r="C342">
            <v>4.3499999999999997E-2</v>
          </cell>
        </row>
        <row r="343">
          <cell r="A343">
            <v>24005411302</v>
          </cell>
          <cell r="B343" t="str">
            <v>White Marsh, MD</v>
          </cell>
          <cell r="C343">
            <v>4.2900000000000001E-2</v>
          </cell>
        </row>
        <row r="344">
          <cell r="A344">
            <v>24027601203</v>
          </cell>
          <cell r="B344" t="str">
            <v>Elkridge, MD</v>
          </cell>
          <cell r="C344">
            <v>4.2299999999999997E-2</v>
          </cell>
        </row>
        <row r="345">
          <cell r="A345">
            <v>24005450200</v>
          </cell>
          <cell r="B345" t="str">
            <v>Essex, MD</v>
          </cell>
          <cell r="C345">
            <v>4.2299999999999997E-2</v>
          </cell>
        </row>
        <row r="346">
          <cell r="A346">
            <v>24005402506</v>
          </cell>
          <cell r="B346" t="str">
            <v>Randallstown, MD</v>
          </cell>
          <cell r="C346">
            <v>4.1599999999999998E-2</v>
          </cell>
        </row>
        <row r="347">
          <cell r="A347">
            <v>24005403300</v>
          </cell>
          <cell r="B347" t="str">
            <v>Lochearn, Pikesville, MD</v>
          </cell>
          <cell r="C347">
            <v>3.9600000000000003E-2</v>
          </cell>
        </row>
        <row r="348">
          <cell r="A348">
            <v>24005440702</v>
          </cell>
          <cell r="B348" t="str">
            <v>Rosedale, MD</v>
          </cell>
          <cell r="C348">
            <v>3.95E-2</v>
          </cell>
        </row>
        <row r="349">
          <cell r="A349">
            <v>24005450900</v>
          </cell>
          <cell r="B349" t="str">
            <v>Essex, MD</v>
          </cell>
          <cell r="C349">
            <v>3.7999999999999999E-2</v>
          </cell>
        </row>
        <row r="350">
          <cell r="A350">
            <v>24005403803</v>
          </cell>
          <cell r="B350" t="str">
            <v>Pikesville, MD</v>
          </cell>
          <cell r="C350">
            <v>3.73E-2</v>
          </cell>
        </row>
        <row r="351">
          <cell r="A351">
            <v>24027606706</v>
          </cell>
          <cell r="B351" t="str">
            <v>Kendall Ridge, Columbia, MD</v>
          </cell>
          <cell r="C351">
            <v>3.6200000000000003E-2</v>
          </cell>
        </row>
        <row r="352">
          <cell r="A352">
            <v>24005400701</v>
          </cell>
          <cell r="B352" t="str">
            <v>Catonsville, MD</v>
          </cell>
          <cell r="C352">
            <v>3.61E-2</v>
          </cell>
        </row>
        <row r="353">
          <cell r="A353">
            <v>24003750400</v>
          </cell>
          <cell r="B353" t="str">
            <v>Linthicum Heights, MD</v>
          </cell>
          <cell r="C353">
            <v>3.4599999999999999E-2</v>
          </cell>
        </row>
        <row r="354">
          <cell r="A354">
            <v>24005403601</v>
          </cell>
          <cell r="B354" t="str">
            <v>Baltimore, MD</v>
          </cell>
          <cell r="C354">
            <v>3.44E-2</v>
          </cell>
        </row>
        <row r="355">
          <cell r="A355">
            <v>24005403500</v>
          </cell>
          <cell r="B355" t="str">
            <v>Pikesville, MD</v>
          </cell>
          <cell r="C355">
            <v>3.4200000000000001E-2</v>
          </cell>
        </row>
        <row r="356">
          <cell r="A356">
            <v>24005492102</v>
          </cell>
          <cell r="B356" t="str">
            <v>Parkville, MD</v>
          </cell>
          <cell r="C356">
            <v>3.39E-2</v>
          </cell>
        </row>
        <row r="357">
          <cell r="A357">
            <v>24005490400</v>
          </cell>
          <cell r="B357" t="str">
            <v>Towson, MD</v>
          </cell>
          <cell r="C357">
            <v>3.3700000000000001E-2</v>
          </cell>
        </row>
        <row r="358">
          <cell r="A358">
            <v>24005420303</v>
          </cell>
          <cell r="B358" t="str">
            <v>Dundalk, MD</v>
          </cell>
          <cell r="C358">
            <v>3.3500000000000002E-2</v>
          </cell>
        </row>
        <row r="359">
          <cell r="A359">
            <v>24005402603</v>
          </cell>
          <cell r="B359" t="str">
            <v>Randallstown, MD</v>
          </cell>
          <cell r="C359">
            <v>3.27E-2</v>
          </cell>
        </row>
        <row r="360">
          <cell r="A360">
            <v>24005400702</v>
          </cell>
          <cell r="B360" t="str">
            <v>Baltimore, MD</v>
          </cell>
          <cell r="C360">
            <v>3.2000000000000001E-2</v>
          </cell>
        </row>
        <row r="361">
          <cell r="A361">
            <v>24005451900</v>
          </cell>
          <cell r="B361" t="str">
            <v>Edgemere, MD</v>
          </cell>
          <cell r="C361">
            <v>3.1699999999999999E-2</v>
          </cell>
        </row>
        <row r="362">
          <cell r="A362">
            <v>24005403802</v>
          </cell>
          <cell r="B362" t="str">
            <v>Pikesville, MD</v>
          </cell>
          <cell r="C362">
            <v>3.1600000000000003E-2</v>
          </cell>
        </row>
        <row r="363">
          <cell r="A363">
            <v>24005402509</v>
          </cell>
          <cell r="B363" t="str">
            <v>Owings Mills, MD</v>
          </cell>
          <cell r="C363">
            <v>3.0700000000000002E-2</v>
          </cell>
        </row>
        <row r="364">
          <cell r="A364">
            <v>24510240200</v>
          </cell>
          <cell r="B364" t="str">
            <v>Riverside, Baltimore, MD</v>
          </cell>
          <cell r="C364">
            <v>3.0599999999999999E-2</v>
          </cell>
        </row>
        <row r="365">
          <cell r="A365">
            <v>24003750203</v>
          </cell>
          <cell r="B365" t="str">
            <v>Baltimore, MD</v>
          </cell>
          <cell r="C365">
            <v>2.9899999999999999E-2</v>
          </cell>
        </row>
        <row r="366">
          <cell r="A366">
            <v>24510271102</v>
          </cell>
          <cell r="B366" t="str">
            <v>Mid-Charles, Baltimore, MD</v>
          </cell>
          <cell r="C366">
            <v>2.9700000000000001E-2</v>
          </cell>
        </row>
        <row r="367">
          <cell r="A367">
            <v>24003750801</v>
          </cell>
          <cell r="B367" t="str">
            <v>Glen Burnie, MD</v>
          </cell>
          <cell r="C367">
            <v>2.9000000000000001E-2</v>
          </cell>
        </row>
        <row r="368">
          <cell r="A368">
            <v>24027601103</v>
          </cell>
          <cell r="B368" t="str">
            <v>West Elkridge, Elkridge, MD</v>
          </cell>
          <cell r="C368">
            <v>2.8400000000000002E-2</v>
          </cell>
        </row>
        <row r="369">
          <cell r="A369">
            <v>24005400500</v>
          </cell>
          <cell r="B369" t="str">
            <v>Catonsville, MD</v>
          </cell>
          <cell r="C369">
            <v>2.7099999999999999E-2</v>
          </cell>
        </row>
        <row r="370">
          <cell r="A370">
            <v>24005411309</v>
          </cell>
          <cell r="B370" t="str">
            <v>Perry Hall, MD</v>
          </cell>
          <cell r="C370">
            <v>2.5600000000000001E-2</v>
          </cell>
        </row>
        <row r="371">
          <cell r="A371">
            <v>24027602700</v>
          </cell>
          <cell r="B371" t="str">
            <v>Taylor Village, Ellicott City, MD</v>
          </cell>
          <cell r="C371">
            <v>2.5100000000000001E-2</v>
          </cell>
        </row>
        <row r="372">
          <cell r="A372">
            <v>24005401506</v>
          </cell>
          <cell r="B372" t="str">
            <v>Windsor Mill, Baltimore, MD</v>
          </cell>
          <cell r="C372">
            <v>2.5000000000000001E-2</v>
          </cell>
        </row>
        <row r="373">
          <cell r="A373">
            <v>24005401503</v>
          </cell>
          <cell r="B373" t="str">
            <v>Catonsville, MD</v>
          </cell>
          <cell r="C373">
            <v>2.47E-2</v>
          </cell>
        </row>
        <row r="374">
          <cell r="A374">
            <v>24005440600</v>
          </cell>
          <cell r="B374" t="str">
            <v>Rosedale, MD</v>
          </cell>
          <cell r="C374">
            <v>2.4400000000000002E-2</v>
          </cell>
        </row>
        <row r="375">
          <cell r="A375">
            <v>24027602302</v>
          </cell>
          <cell r="B375" t="str">
            <v>Columbia, MD</v>
          </cell>
          <cell r="C375">
            <v>2.3199999999999998E-2</v>
          </cell>
        </row>
        <row r="376">
          <cell r="A376">
            <v>24003730100</v>
          </cell>
          <cell r="B376" t="str">
            <v>Chestnut Hill Cove, Riviera Beach, MD</v>
          </cell>
          <cell r="C376">
            <v>2.2800000000000001E-2</v>
          </cell>
        </row>
        <row r="377">
          <cell r="A377">
            <v>24005491000</v>
          </cell>
          <cell r="B377" t="str">
            <v>Baltimore, MD</v>
          </cell>
          <cell r="C377">
            <v>2.06E-2</v>
          </cell>
        </row>
        <row r="378">
          <cell r="A378">
            <v>24027601108</v>
          </cell>
          <cell r="B378" t="str">
            <v>Ellicott City, MD</v>
          </cell>
          <cell r="C378">
            <v>1.9800000000000002E-2</v>
          </cell>
        </row>
        <row r="379">
          <cell r="A379">
            <v>24005440400</v>
          </cell>
          <cell r="B379" t="str">
            <v>Baltimore, MD</v>
          </cell>
          <cell r="C379">
            <v>1.7399999999999999E-2</v>
          </cell>
        </row>
        <row r="380">
          <cell r="A380">
            <v>24510240400</v>
          </cell>
          <cell r="B380" t="str">
            <v>Riverside Park, Baltimore, MD</v>
          </cell>
          <cell r="C380">
            <v>1.6799999999999999E-2</v>
          </cell>
        </row>
        <row r="381">
          <cell r="A381">
            <v>24027601104</v>
          </cell>
          <cell r="B381" t="str">
            <v>Ellicott City, MD</v>
          </cell>
          <cell r="C381">
            <v>1.6400000000000001E-2</v>
          </cell>
        </row>
        <row r="382">
          <cell r="A382">
            <v>24005411308</v>
          </cell>
          <cell r="B382" t="str">
            <v>Nottingham, MD</v>
          </cell>
          <cell r="C382">
            <v>1.5299999999999999E-2</v>
          </cell>
        </row>
        <row r="383">
          <cell r="A383">
            <v>24005401400</v>
          </cell>
          <cell r="B383" t="str">
            <v>Catonsville, MD</v>
          </cell>
          <cell r="C383">
            <v>1.46E-2</v>
          </cell>
        </row>
        <row r="384">
          <cell r="A384">
            <v>24027601204</v>
          </cell>
          <cell r="B384" t="str">
            <v>Elkridge, MD</v>
          </cell>
          <cell r="C384">
            <v>1.43E-2</v>
          </cell>
        </row>
        <row r="385">
          <cell r="A385">
            <v>24027601105</v>
          </cell>
          <cell r="B385" t="str">
            <v>Ellicott City, MD</v>
          </cell>
          <cell r="C385">
            <v>1.2800000000000001E-2</v>
          </cell>
        </row>
        <row r="386">
          <cell r="A386">
            <v>24005490601</v>
          </cell>
          <cell r="B386" t="str">
            <v>Baltimore, MD</v>
          </cell>
          <cell r="C386">
            <v>9.7000000000000003E-3</v>
          </cell>
        </row>
        <row r="387">
          <cell r="A387">
            <v>24005402202</v>
          </cell>
          <cell r="B387" t="str">
            <v>Baltimore County, MD</v>
          </cell>
          <cell r="C387">
            <v>9.2999999999999992E-3</v>
          </cell>
        </row>
        <row r="388">
          <cell r="A388">
            <v>24005490500</v>
          </cell>
          <cell r="B388" t="str">
            <v>Towson, MD</v>
          </cell>
          <cell r="C388">
            <v>8.6999999999999994E-3</v>
          </cell>
        </row>
        <row r="389">
          <cell r="A389">
            <v>24027602100</v>
          </cell>
          <cell r="B389" t="str">
            <v>Ellicott City, MD</v>
          </cell>
          <cell r="C389">
            <v>7.3000000000000001E-3</v>
          </cell>
        </row>
        <row r="390">
          <cell r="A390">
            <v>24510250600</v>
          </cell>
          <cell r="B390" t="str">
            <v>Brooklyn, Baltimore, MD</v>
          </cell>
        </row>
        <row r="391">
          <cell r="A391">
            <v>24005980200</v>
          </cell>
          <cell r="B391" t="str">
            <v>Lansdowne - Baltimore Highlands, Halethorpe, MD</v>
          </cell>
        </row>
        <row r="392">
          <cell r="A392">
            <v>24510100300</v>
          </cell>
          <cell r="B392" t="str">
            <v>Penn - Fallsway, Baltimore, MD</v>
          </cell>
        </row>
        <row r="393">
          <cell r="A393">
            <v>24003980000</v>
          </cell>
          <cell r="B393" t="str">
            <v>Linthicum Heights, MD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nonwhite_share2010 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Fraction_Non-White_in_2010</v>
          </cell>
        </row>
        <row r="2">
          <cell r="A2">
            <v>24510250204</v>
          </cell>
          <cell r="B2" t="str">
            <v>Cherry Hill, Baltimore, MD</v>
          </cell>
          <cell r="C2">
            <v>0.99519999999999997</v>
          </cell>
        </row>
        <row r="3">
          <cell r="A3">
            <v>24510200701</v>
          </cell>
          <cell r="B3" t="str">
            <v>Allendale, Baltimore, MD</v>
          </cell>
          <cell r="C3">
            <v>0.99519999999999997</v>
          </cell>
        </row>
        <row r="4">
          <cell r="A4">
            <v>24510160500</v>
          </cell>
          <cell r="B4" t="str">
            <v>Bridgeview-Greenlawn, Baltimore, MD</v>
          </cell>
          <cell r="C4">
            <v>0.99509999999999998</v>
          </cell>
        </row>
        <row r="5">
          <cell r="A5">
            <v>24510080302</v>
          </cell>
          <cell r="B5" t="str">
            <v>Berea, Baltimore, MD</v>
          </cell>
          <cell r="C5">
            <v>0.99490000000000001</v>
          </cell>
        </row>
        <row r="6">
          <cell r="A6">
            <v>24510160700</v>
          </cell>
          <cell r="B6" t="str">
            <v>Rosemont, Baltimore, MD</v>
          </cell>
          <cell r="C6">
            <v>0.99429999999999996</v>
          </cell>
        </row>
        <row r="7">
          <cell r="A7">
            <v>24510100200</v>
          </cell>
          <cell r="B7" t="str">
            <v>Baltimore, MD</v>
          </cell>
          <cell r="C7">
            <v>0.99350000000000005</v>
          </cell>
        </row>
        <row r="8">
          <cell r="A8">
            <v>24510160600</v>
          </cell>
          <cell r="B8" t="str">
            <v>Mosher, Baltimore, MD</v>
          </cell>
          <cell r="C8">
            <v>0.99339999999999995</v>
          </cell>
        </row>
        <row r="9">
          <cell r="A9">
            <v>24510160802</v>
          </cell>
          <cell r="B9" t="str">
            <v>Edmondson, Baltimore, MD</v>
          </cell>
          <cell r="C9">
            <v>0.99309999999999998</v>
          </cell>
        </row>
        <row r="10">
          <cell r="A10">
            <v>24510150200</v>
          </cell>
          <cell r="B10" t="str">
            <v>Sandtown-Winchester, Baltimore, MD</v>
          </cell>
          <cell r="C10">
            <v>0.99299999999999999</v>
          </cell>
        </row>
        <row r="11">
          <cell r="A11">
            <v>24510080500</v>
          </cell>
          <cell r="B11" t="str">
            <v>Darley Park, Baltimore, MD</v>
          </cell>
          <cell r="C11">
            <v>0.99299999999999999</v>
          </cell>
        </row>
        <row r="12">
          <cell r="A12">
            <v>24510150300</v>
          </cell>
          <cell r="B12" t="str">
            <v>Coppin Heights, Baltimore, MD</v>
          </cell>
          <cell r="C12">
            <v>0.99270000000000003</v>
          </cell>
        </row>
        <row r="13">
          <cell r="A13">
            <v>24510160801</v>
          </cell>
          <cell r="B13" t="str">
            <v>Edmondson, Baltimore, MD</v>
          </cell>
          <cell r="C13">
            <v>0.99239999999999995</v>
          </cell>
        </row>
        <row r="14">
          <cell r="A14">
            <v>24510150701</v>
          </cell>
          <cell r="B14" t="str">
            <v>Hanlon Longwood, Baltimore, MD</v>
          </cell>
          <cell r="C14">
            <v>0.99229999999999996</v>
          </cell>
        </row>
        <row r="15">
          <cell r="A15">
            <v>24510151300</v>
          </cell>
          <cell r="B15" t="str">
            <v>Central Park Heights, Baltimore, MD</v>
          </cell>
          <cell r="C15">
            <v>0.99209999999999998</v>
          </cell>
        </row>
        <row r="16">
          <cell r="A16">
            <v>24510180100</v>
          </cell>
          <cell r="B16" t="str">
            <v>Poppleton, Baltimore, MD</v>
          </cell>
          <cell r="C16">
            <v>0.99180000000000001</v>
          </cell>
        </row>
        <row r="17">
          <cell r="A17">
            <v>24510080301</v>
          </cell>
          <cell r="B17" t="str">
            <v>Berea, Baltimore, MD</v>
          </cell>
          <cell r="C17">
            <v>0.99180000000000001</v>
          </cell>
        </row>
        <row r="18">
          <cell r="A18">
            <v>24510160400</v>
          </cell>
          <cell r="B18" t="str">
            <v>Midtown Edmondson, Baltimore, MD</v>
          </cell>
          <cell r="C18">
            <v>0.99170000000000003</v>
          </cell>
        </row>
        <row r="19">
          <cell r="A19">
            <v>24510170300</v>
          </cell>
          <cell r="B19" t="str">
            <v>Upton, Baltimore, MD</v>
          </cell>
          <cell r="C19">
            <v>0.99150000000000005</v>
          </cell>
        </row>
        <row r="20">
          <cell r="A20">
            <v>24510280402</v>
          </cell>
          <cell r="B20" t="str">
            <v>Rognel Heights, Baltimore, MD</v>
          </cell>
          <cell r="C20">
            <v>0.99109999999999998</v>
          </cell>
        </row>
        <row r="21">
          <cell r="A21">
            <v>24510150500</v>
          </cell>
          <cell r="B21" t="str">
            <v>Burleith-Leighton, Baltimore, MD</v>
          </cell>
          <cell r="C21">
            <v>0.9909</v>
          </cell>
        </row>
        <row r="22">
          <cell r="A22">
            <v>24510150600</v>
          </cell>
          <cell r="B22" t="str">
            <v>NW Community Action, Baltimore, MD</v>
          </cell>
          <cell r="C22">
            <v>0.99060000000000004</v>
          </cell>
        </row>
        <row r="23">
          <cell r="A23">
            <v>24510151100</v>
          </cell>
          <cell r="B23" t="str">
            <v>East Arlington, Baltimore, MD</v>
          </cell>
          <cell r="C23">
            <v>0.99</v>
          </cell>
        </row>
        <row r="24">
          <cell r="A24">
            <v>24510160200</v>
          </cell>
          <cell r="B24" t="str">
            <v>Sandtown-Winchester, Baltimore, MD</v>
          </cell>
          <cell r="C24">
            <v>0.98970000000000002</v>
          </cell>
        </row>
        <row r="25">
          <cell r="A25">
            <v>24510080200</v>
          </cell>
          <cell r="B25" t="str">
            <v>Broadway East, Baltimore, MD</v>
          </cell>
          <cell r="C25">
            <v>0.98929999999999996</v>
          </cell>
        </row>
        <row r="26">
          <cell r="A26">
            <v>24510150100</v>
          </cell>
          <cell r="B26" t="str">
            <v>Sandtown-Winchester, Baltimore, MD</v>
          </cell>
          <cell r="C26">
            <v>0.98909999999999998</v>
          </cell>
        </row>
        <row r="27">
          <cell r="A27">
            <v>24510271802</v>
          </cell>
          <cell r="B27" t="str">
            <v>Langston Hughes, Baltimore, MD</v>
          </cell>
          <cell r="C27">
            <v>0.98899999999999999</v>
          </cell>
        </row>
        <row r="28">
          <cell r="A28">
            <v>24510150400</v>
          </cell>
          <cell r="B28" t="str">
            <v>Mondawmin, Baltimore, MD</v>
          </cell>
          <cell r="C28">
            <v>0.98870000000000002</v>
          </cell>
        </row>
        <row r="29">
          <cell r="A29">
            <v>24510080800</v>
          </cell>
          <cell r="B29" t="str">
            <v>Broadway East, Baltimore, MD</v>
          </cell>
          <cell r="C29">
            <v>0.98829999999999996</v>
          </cell>
        </row>
        <row r="30">
          <cell r="A30">
            <v>24510271801</v>
          </cell>
          <cell r="B30" t="str">
            <v>Arlington, Baltimore, MD</v>
          </cell>
          <cell r="C30">
            <v>0.98799999999999999</v>
          </cell>
        </row>
        <row r="31">
          <cell r="A31">
            <v>24510200200</v>
          </cell>
          <cell r="B31" t="str">
            <v>Lexington, Baltimore, MD</v>
          </cell>
          <cell r="C31">
            <v>0.9879</v>
          </cell>
        </row>
        <row r="32">
          <cell r="A32">
            <v>24510090800</v>
          </cell>
          <cell r="B32" t="str">
            <v>East Baltimore Midway, Baltimore, MD</v>
          </cell>
          <cell r="C32">
            <v>0.98760000000000003</v>
          </cell>
        </row>
        <row r="33">
          <cell r="A33">
            <v>24510090900</v>
          </cell>
          <cell r="B33" t="str">
            <v>Oliver, Baltimore, MD</v>
          </cell>
          <cell r="C33">
            <v>0.98740000000000006</v>
          </cell>
        </row>
        <row r="34">
          <cell r="A34">
            <v>24510090700</v>
          </cell>
          <cell r="B34" t="str">
            <v>Coldstream - Homestead - Montebello, Baltimore, MD</v>
          </cell>
          <cell r="C34">
            <v>0.98729999999999996</v>
          </cell>
        </row>
        <row r="35">
          <cell r="A35">
            <v>24510070400</v>
          </cell>
          <cell r="B35" t="str">
            <v>Gay Street, Baltimore, MD</v>
          </cell>
          <cell r="C35">
            <v>0.98629999999999995</v>
          </cell>
        </row>
        <row r="36">
          <cell r="A36">
            <v>24510150800</v>
          </cell>
          <cell r="B36" t="str">
            <v>Garwyn Oaks, Baltimore, MD</v>
          </cell>
          <cell r="C36">
            <v>0.98599999999999999</v>
          </cell>
        </row>
        <row r="37">
          <cell r="A37">
            <v>24510150702</v>
          </cell>
          <cell r="B37" t="str">
            <v>Walbrook, Baltimore, MD</v>
          </cell>
          <cell r="C37">
            <v>0.98599999999999999</v>
          </cell>
        </row>
        <row r="38">
          <cell r="A38">
            <v>24510280102</v>
          </cell>
          <cell r="B38" t="str">
            <v>Gwynn Oak, Baltimore, MD</v>
          </cell>
          <cell r="C38">
            <v>0.98580000000000001</v>
          </cell>
        </row>
        <row r="39">
          <cell r="A39">
            <v>24510160100</v>
          </cell>
          <cell r="B39" t="str">
            <v>Harlem Park, Baltimore, MD</v>
          </cell>
          <cell r="C39">
            <v>0.98580000000000001</v>
          </cell>
        </row>
        <row r="40">
          <cell r="A40">
            <v>24510080700</v>
          </cell>
          <cell r="B40" t="str">
            <v>Broadway East, Baltimore, MD</v>
          </cell>
          <cell r="C40">
            <v>0.98499999999999999</v>
          </cell>
        </row>
        <row r="41">
          <cell r="A41">
            <v>24510190100</v>
          </cell>
          <cell r="B41" t="str">
            <v>Franklin Square, Baltimore, MD</v>
          </cell>
          <cell r="C41">
            <v>0.98419999999999996</v>
          </cell>
        </row>
        <row r="42">
          <cell r="A42">
            <v>24510090600</v>
          </cell>
          <cell r="B42" t="str">
            <v>Coldstream - Homestead - Montebello, Baltimore, MD</v>
          </cell>
          <cell r="C42">
            <v>0.98409999999999997</v>
          </cell>
        </row>
        <row r="43">
          <cell r="A43">
            <v>24510100100</v>
          </cell>
          <cell r="B43" t="str">
            <v>Johnson Square, Baltimore, MD</v>
          </cell>
          <cell r="C43">
            <v>0.98399999999999999</v>
          </cell>
        </row>
        <row r="44">
          <cell r="A44">
            <v>24510160300</v>
          </cell>
          <cell r="B44" t="str">
            <v>Sandtown-Winchester, Baltimore, MD</v>
          </cell>
          <cell r="C44">
            <v>0.98270000000000002</v>
          </cell>
        </row>
        <row r="45">
          <cell r="A45">
            <v>24510200100</v>
          </cell>
          <cell r="B45" t="str">
            <v>Lexington, Baltimore, MD</v>
          </cell>
          <cell r="C45">
            <v>0.98270000000000002</v>
          </cell>
        </row>
        <row r="46">
          <cell r="A46">
            <v>24510151200</v>
          </cell>
          <cell r="B46" t="str">
            <v>Park Circle, Baltimore, MD</v>
          </cell>
          <cell r="C46">
            <v>0.98240000000000005</v>
          </cell>
        </row>
        <row r="47">
          <cell r="A47">
            <v>24510151000</v>
          </cell>
          <cell r="B47" t="str">
            <v>Dorchester, Baltimore, MD</v>
          </cell>
          <cell r="C47">
            <v>0.98240000000000005</v>
          </cell>
        </row>
        <row r="48">
          <cell r="A48">
            <v>24510080600</v>
          </cell>
          <cell r="B48" t="str">
            <v>Broadway East, Baltimore, MD</v>
          </cell>
          <cell r="C48">
            <v>0.98060000000000003</v>
          </cell>
        </row>
        <row r="49">
          <cell r="A49">
            <v>24510270701</v>
          </cell>
          <cell r="B49" t="str">
            <v>Harford - Echodale - Perring Parkway, Baltimore, MD</v>
          </cell>
          <cell r="C49">
            <v>0.98060000000000003</v>
          </cell>
        </row>
        <row r="50">
          <cell r="A50">
            <v>24510270901</v>
          </cell>
          <cell r="B50" t="str">
            <v>New Northwood, Baltimore, MD</v>
          </cell>
          <cell r="C50">
            <v>0.98050000000000004</v>
          </cell>
        </row>
        <row r="51">
          <cell r="A51">
            <v>24510200702</v>
          </cell>
          <cell r="B51" t="str">
            <v>Saint Joseph's, Baltimore, MD</v>
          </cell>
          <cell r="C51">
            <v>0.98040000000000005</v>
          </cell>
        </row>
        <row r="52">
          <cell r="A52">
            <v>24510150900</v>
          </cell>
          <cell r="B52" t="str">
            <v>Windsor Hills, Baltimore, MD</v>
          </cell>
          <cell r="C52">
            <v>0.98</v>
          </cell>
        </row>
        <row r="53">
          <cell r="A53">
            <v>24510130300</v>
          </cell>
          <cell r="B53" t="str">
            <v>Penn North, Baltimore, MD</v>
          </cell>
          <cell r="C53">
            <v>0.97970000000000002</v>
          </cell>
        </row>
        <row r="54">
          <cell r="A54">
            <v>24510080102</v>
          </cell>
          <cell r="B54" t="str">
            <v>Belair - Edison, Baltimore, MD</v>
          </cell>
          <cell r="C54">
            <v>0.97850000000000004</v>
          </cell>
        </row>
        <row r="55">
          <cell r="A55">
            <v>24510271600</v>
          </cell>
          <cell r="B55" t="str">
            <v>Edgecomb, Baltimore, MD</v>
          </cell>
          <cell r="C55">
            <v>0.97829999999999995</v>
          </cell>
        </row>
        <row r="56">
          <cell r="A56">
            <v>24510130400</v>
          </cell>
          <cell r="B56" t="str">
            <v>Woodbrook, Baltimore, MD</v>
          </cell>
          <cell r="C56">
            <v>0.97809999999999997</v>
          </cell>
        </row>
        <row r="57">
          <cell r="A57">
            <v>24510070200</v>
          </cell>
          <cell r="B57" t="str">
            <v>Madison - Eastend, Baltimore, MD</v>
          </cell>
          <cell r="C57">
            <v>0.97729999999999995</v>
          </cell>
        </row>
        <row r="58">
          <cell r="A58">
            <v>24510250207</v>
          </cell>
          <cell r="B58" t="str">
            <v>Cherry Hill, Baltimore, MD</v>
          </cell>
          <cell r="C58">
            <v>0.97430000000000005</v>
          </cell>
        </row>
        <row r="59">
          <cell r="A59">
            <v>24510200400</v>
          </cell>
          <cell r="B59" t="str">
            <v>Shipley Hill, Baltimore, MD</v>
          </cell>
          <cell r="C59">
            <v>0.97399999999999998</v>
          </cell>
        </row>
        <row r="60">
          <cell r="A60">
            <v>24510271002</v>
          </cell>
          <cell r="B60" t="str">
            <v>Winston - Govans, Baltimore, MD</v>
          </cell>
          <cell r="C60">
            <v>0.97289999999999999</v>
          </cell>
        </row>
        <row r="61">
          <cell r="A61">
            <v>24510080400</v>
          </cell>
          <cell r="B61" t="str">
            <v>Broadway East, Baltimore, MD</v>
          </cell>
          <cell r="C61">
            <v>0.97250000000000003</v>
          </cell>
        </row>
        <row r="62">
          <cell r="A62">
            <v>24510271001</v>
          </cell>
          <cell r="B62" t="str">
            <v>Baltimore, MD</v>
          </cell>
          <cell r="C62">
            <v>0.97209999999999996</v>
          </cell>
        </row>
        <row r="63">
          <cell r="A63">
            <v>24510250203</v>
          </cell>
          <cell r="B63" t="str">
            <v>Cherry Hill, Baltimore, MD</v>
          </cell>
          <cell r="C63">
            <v>0.9718</v>
          </cell>
        </row>
        <row r="64">
          <cell r="A64">
            <v>24510280200</v>
          </cell>
          <cell r="B64" t="str">
            <v>Gwynn Oak, Baltimore, MD</v>
          </cell>
          <cell r="C64">
            <v>0.96889999999999998</v>
          </cell>
        </row>
        <row r="65">
          <cell r="A65">
            <v>24005402304</v>
          </cell>
          <cell r="B65" t="str">
            <v>Gwynn Oak, Baltimore, MD</v>
          </cell>
          <cell r="C65">
            <v>0.96879999999999999</v>
          </cell>
        </row>
        <row r="66">
          <cell r="A66">
            <v>24510260403</v>
          </cell>
          <cell r="B66" t="str">
            <v>Cedonia, Baltimore, MD</v>
          </cell>
          <cell r="C66">
            <v>0.96760000000000002</v>
          </cell>
        </row>
        <row r="67">
          <cell r="A67">
            <v>24510070300</v>
          </cell>
          <cell r="B67" t="str">
            <v>Milton - Montford, Baltimore, MD</v>
          </cell>
          <cell r="C67">
            <v>0.96740000000000004</v>
          </cell>
        </row>
        <row r="68">
          <cell r="A68">
            <v>24005402404</v>
          </cell>
          <cell r="B68" t="str">
            <v>Gwynn Oak, Lochearn, MD</v>
          </cell>
          <cell r="C68">
            <v>0.96730000000000005</v>
          </cell>
        </row>
        <row r="69">
          <cell r="A69">
            <v>24510140200</v>
          </cell>
          <cell r="B69" t="str">
            <v>Upton, Baltimore, MD</v>
          </cell>
          <cell r="C69">
            <v>0.9657</v>
          </cell>
        </row>
        <row r="70">
          <cell r="A70">
            <v>24510270802</v>
          </cell>
          <cell r="B70" t="str">
            <v>Ramblewood, Baltimore, MD</v>
          </cell>
          <cell r="C70">
            <v>0.9617</v>
          </cell>
        </row>
        <row r="71">
          <cell r="A71">
            <v>24510280302</v>
          </cell>
          <cell r="B71" t="str">
            <v>West Forest Park, Baltimore, MD</v>
          </cell>
          <cell r="C71">
            <v>0.96009999999999995</v>
          </cell>
        </row>
        <row r="72">
          <cell r="A72">
            <v>24510070100</v>
          </cell>
          <cell r="B72" t="str">
            <v>Baltimore, MD</v>
          </cell>
          <cell r="C72">
            <v>0.95840000000000003</v>
          </cell>
        </row>
        <row r="73">
          <cell r="A73">
            <v>24510280101</v>
          </cell>
          <cell r="B73" t="str">
            <v>Reisterstown Station, Baltimore, MD</v>
          </cell>
          <cell r="C73">
            <v>0.95779999999999998</v>
          </cell>
        </row>
        <row r="74">
          <cell r="A74">
            <v>24510140300</v>
          </cell>
          <cell r="B74" t="str">
            <v>Druid Heights, Baltimore, MD</v>
          </cell>
          <cell r="C74">
            <v>0.95760000000000001</v>
          </cell>
        </row>
        <row r="75">
          <cell r="A75">
            <v>24510271700</v>
          </cell>
          <cell r="B75" t="str">
            <v>Central Park Heights, Baltimore, MD</v>
          </cell>
          <cell r="C75">
            <v>0.95450000000000002</v>
          </cell>
        </row>
        <row r="76">
          <cell r="A76">
            <v>24510280404</v>
          </cell>
          <cell r="B76" t="str">
            <v>Irvington, Baltimore, MD</v>
          </cell>
          <cell r="C76">
            <v>0.9506</v>
          </cell>
        </row>
        <row r="77">
          <cell r="A77">
            <v>24005402403</v>
          </cell>
          <cell r="B77" t="str">
            <v>Gwynn Oak, Baltimore, MD</v>
          </cell>
          <cell r="C77">
            <v>0.9466</v>
          </cell>
        </row>
        <row r="78">
          <cell r="A78">
            <v>24510180200</v>
          </cell>
          <cell r="B78" t="str">
            <v>Poppleton, Baltimore, MD</v>
          </cell>
          <cell r="C78">
            <v>0.94369999999999998</v>
          </cell>
        </row>
        <row r="79">
          <cell r="A79">
            <v>24510260402</v>
          </cell>
          <cell r="B79" t="str">
            <v>Frankford, Baltimore, MD</v>
          </cell>
          <cell r="C79">
            <v>0.94340000000000002</v>
          </cell>
        </row>
        <row r="80">
          <cell r="A80">
            <v>24510270902</v>
          </cell>
          <cell r="B80" t="str">
            <v>Perring Loch, Baltimore, MD</v>
          </cell>
          <cell r="C80">
            <v>0.94299999999999995</v>
          </cell>
        </row>
        <row r="81">
          <cell r="A81">
            <v>24510170200</v>
          </cell>
          <cell r="B81" t="str">
            <v>McCulloh Homes, Baltimore, MD</v>
          </cell>
          <cell r="C81">
            <v>0.9405</v>
          </cell>
        </row>
        <row r="82">
          <cell r="A82">
            <v>24005402505</v>
          </cell>
          <cell r="B82" t="str">
            <v>Randallstown, MD</v>
          </cell>
          <cell r="C82">
            <v>0.93789999999999996</v>
          </cell>
        </row>
        <row r="83">
          <cell r="A83">
            <v>24510130100</v>
          </cell>
          <cell r="B83" t="str">
            <v>Reservoir Hill, Baltimore, MD</v>
          </cell>
          <cell r="C83">
            <v>0.93720000000000003</v>
          </cell>
        </row>
        <row r="84">
          <cell r="A84">
            <v>24005402406</v>
          </cell>
          <cell r="B84" t="str">
            <v>Windsor Mill, Milford Mill, MD</v>
          </cell>
          <cell r="C84">
            <v>0.9355</v>
          </cell>
        </row>
        <row r="85">
          <cell r="A85">
            <v>24005402302</v>
          </cell>
          <cell r="B85" t="str">
            <v>Windsor Mill, Milford Mill, MD</v>
          </cell>
          <cell r="C85">
            <v>0.93430000000000002</v>
          </cell>
        </row>
        <row r="86">
          <cell r="A86">
            <v>24510260301</v>
          </cell>
          <cell r="B86" t="str">
            <v>Belair - Edison, Baltimore, MD</v>
          </cell>
          <cell r="C86">
            <v>0.93149999999999999</v>
          </cell>
        </row>
        <row r="87">
          <cell r="A87">
            <v>24510280500</v>
          </cell>
          <cell r="B87" t="str">
            <v>Pleasant View Gardens, Baltimore, MD</v>
          </cell>
          <cell r="C87">
            <v>0.93100000000000005</v>
          </cell>
        </row>
        <row r="88">
          <cell r="A88">
            <v>24510260203</v>
          </cell>
          <cell r="B88" t="str">
            <v>Frankford, Baltimore, MD</v>
          </cell>
          <cell r="C88">
            <v>0.93069999999999997</v>
          </cell>
        </row>
        <row r="89">
          <cell r="A89">
            <v>24510260302</v>
          </cell>
          <cell r="B89" t="str">
            <v>Belair - Edison, Baltimore, MD</v>
          </cell>
          <cell r="C89">
            <v>0.9294</v>
          </cell>
        </row>
        <row r="90">
          <cell r="A90">
            <v>24005402306</v>
          </cell>
          <cell r="B90" t="str">
            <v>Windsor Mill, Baltimore, MD</v>
          </cell>
          <cell r="C90">
            <v>0.92810000000000004</v>
          </cell>
        </row>
        <row r="91">
          <cell r="A91">
            <v>24005402303</v>
          </cell>
          <cell r="B91" t="str">
            <v>Windsor Mill, Baltimore, MD</v>
          </cell>
          <cell r="C91">
            <v>0.9264</v>
          </cell>
        </row>
        <row r="92">
          <cell r="A92">
            <v>24005402307</v>
          </cell>
          <cell r="B92" t="str">
            <v>Pikesville, MD</v>
          </cell>
          <cell r="C92">
            <v>0.9254</v>
          </cell>
        </row>
        <row r="93">
          <cell r="A93">
            <v>24510250102</v>
          </cell>
          <cell r="B93" t="str">
            <v>Yale Heights, Baltimore, MD</v>
          </cell>
          <cell r="C93">
            <v>0.92269999999999996</v>
          </cell>
        </row>
        <row r="94">
          <cell r="A94">
            <v>24005403202</v>
          </cell>
          <cell r="B94" t="str">
            <v>Gwynn Oak, Baltimore, MD</v>
          </cell>
          <cell r="C94">
            <v>0.9224</v>
          </cell>
        </row>
        <row r="95">
          <cell r="A95">
            <v>24510270803</v>
          </cell>
          <cell r="B95" t="str">
            <v>Loch Raven, Baltimore, MD</v>
          </cell>
          <cell r="C95">
            <v>0.92200000000000004</v>
          </cell>
        </row>
        <row r="96">
          <cell r="A96">
            <v>24510270903</v>
          </cell>
          <cell r="B96" t="str">
            <v>Hillen, Baltimore, MD</v>
          </cell>
          <cell r="C96">
            <v>0.9214</v>
          </cell>
        </row>
        <row r="97">
          <cell r="A97">
            <v>24510250101</v>
          </cell>
          <cell r="B97" t="str">
            <v>Beechfield, Baltimore, MD</v>
          </cell>
          <cell r="C97">
            <v>0.91890000000000005</v>
          </cell>
        </row>
        <row r="98">
          <cell r="A98">
            <v>24510280301</v>
          </cell>
          <cell r="B98" t="str">
            <v>Gwynn Oak, Baltimore, MD</v>
          </cell>
          <cell r="C98">
            <v>0.91830000000000001</v>
          </cell>
        </row>
        <row r="99">
          <cell r="A99">
            <v>24510250301</v>
          </cell>
          <cell r="B99" t="str">
            <v>Westport, Baltimore, MD</v>
          </cell>
          <cell r="C99">
            <v>0.91810000000000003</v>
          </cell>
        </row>
        <row r="100">
          <cell r="A100">
            <v>24510260202</v>
          </cell>
          <cell r="B100" t="str">
            <v>Parkside, Baltimore, MD</v>
          </cell>
          <cell r="C100">
            <v>0.91290000000000004</v>
          </cell>
        </row>
        <row r="101">
          <cell r="A101">
            <v>24005403201</v>
          </cell>
          <cell r="B101" t="str">
            <v>Gwynn Oak, Lochearn, MD</v>
          </cell>
          <cell r="C101">
            <v>0.90859999999999996</v>
          </cell>
        </row>
        <row r="102">
          <cell r="A102">
            <v>24510090400</v>
          </cell>
          <cell r="B102" t="str">
            <v>Better Waverly, Baltimore, MD</v>
          </cell>
          <cell r="C102">
            <v>0.90669999999999995</v>
          </cell>
        </row>
        <row r="103">
          <cell r="A103">
            <v>24510090100</v>
          </cell>
          <cell r="B103" t="str">
            <v>Ednor Gardens - Lakeside, Baltimore, MD</v>
          </cell>
          <cell r="C103">
            <v>0.90449999999999997</v>
          </cell>
        </row>
        <row r="104">
          <cell r="A104">
            <v>24005491401</v>
          </cell>
          <cell r="B104" t="str">
            <v>Parkville, MD</v>
          </cell>
          <cell r="C104">
            <v>0.9</v>
          </cell>
        </row>
        <row r="105">
          <cell r="A105">
            <v>24510090500</v>
          </cell>
          <cell r="B105" t="str">
            <v>Better Waverly, Baltimore, MD</v>
          </cell>
          <cell r="C105">
            <v>0.89359999999999995</v>
          </cell>
        </row>
        <row r="106">
          <cell r="A106">
            <v>24510270805</v>
          </cell>
          <cell r="B106" t="str">
            <v>Mid-Govans, Baltimore, MD</v>
          </cell>
          <cell r="C106">
            <v>0.89239999999999997</v>
          </cell>
        </row>
        <row r="107">
          <cell r="A107">
            <v>24510130200</v>
          </cell>
          <cell r="B107" t="str">
            <v>Reservoir Hill, Baltimore, MD</v>
          </cell>
          <cell r="C107">
            <v>0.89190000000000003</v>
          </cell>
        </row>
        <row r="108">
          <cell r="A108">
            <v>24510200800</v>
          </cell>
          <cell r="B108" t="str">
            <v>Irvington, Baltimore, MD</v>
          </cell>
          <cell r="C108">
            <v>0.88739999999999997</v>
          </cell>
        </row>
        <row r="109">
          <cell r="A109">
            <v>24510030100</v>
          </cell>
          <cell r="B109" t="str">
            <v>Perkins Homes, Baltimore, MD</v>
          </cell>
          <cell r="C109">
            <v>0.8861</v>
          </cell>
        </row>
        <row r="110">
          <cell r="A110">
            <v>24510120400</v>
          </cell>
          <cell r="B110" t="str">
            <v>Barclay, Baltimore, MD</v>
          </cell>
          <cell r="C110">
            <v>0.88500000000000001</v>
          </cell>
        </row>
        <row r="111">
          <cell r="A111">
            <v>24005402506</v>
          </cell>
          <cell r="B111" t="str">
            <v>Randallstown, MD</v>
          </cell>
          <cell r="C111">
            <v>0.88429999999999997</v>
          </cell>
        </row>
        <row r="112">
          <cell r="A112">
            <v>24005402405</v>
          </cell>
          <cell r="B112" t="str">
            <v>Gwynn Oak, Baltimore, MD</v>
          </cell>
          <cell r="C112">
            <v>0.88349999999999995</v>
          </cell>
        </row>
        <row r="113">
          <cell r="A113">
            <v>24510260201</v>
          </cell>
          <cell r="B113" t="str">
            <v>Frankford, Baltimore, MD</v>
          </cell>
          <cell r="C113">
            <v>0.88290000000000002</v>
          </cell>
        </row>
        <row r="114">
          <cell r="A114">
            <v>24005402504</v>
          </cell>
          <cell r="B114" t="str">
            <v>Randallstown, MD</v>
          </cell>
          <cell r="C114">
            <v>0.88249999999999995</v>
          </cell>
        </row>
        <row r="115">
          <cell r="A115">
            <v>24510270801</v>
          </cell>
          <cell r="B115" t="str">
            <v>Idlewood, Baltimore, MD</v>
          </cell>
          <cell r="C115">
            <v>0.88080000000000003</v>
          </cell>
        </row>
        <row r="116">
          <cell r="A116">
            <v>24005402503</v>
          </cell>
          <cell r="B116" t="str">
            <v>Randallstown, MD</v>
          </cell>
          <cell r="C116">
            <v>0.878</v>
          </cell>
        </row>
        <row r="117">
          <cell r="A117">
            <v>24005402604</v>
          </cell>
          <cell r="B117" t="str">
            <v>Randallstown, MD</v>
          </cell>
          <cell r="C117">
            <v>0.87749999999999995</v>
          </cell>
        </row>
        <row r="118">
          <cell r="A118">
            <v>24005401507</v>
          </cell>
          <cell r="B118" t="str">
            <v>Windsor Mill, Baltimore, MD</v>
          </cell>
          <cell r="C118">
            <v>0.87739999999999996</v>
          </cell>
        </row>
        <row r="119">
          <cell r="A119">
            <v>24005401506</v>
          </cell>
          <cell r="B119" t="str">
            <v>Windsor Mill, Baltimore, MD</v>
          </cell>
          <cell r="C119">
            <v>0.87419999999999998</v>
          </cell>
        </row>
        <row r="120">
          <cell r="A120">
            <v>24510260102</v>
          </cell>
          <cell r="B120" t="str">
            <v>Frankford, Baltimore, MD</v>
          </cell>
          <cell r="C120">
            <v>0.86299999999999999</v>
          </cell>
        </row>
        <row r="121">
          <cell r="A121">
            <v>24510280401</v>
          </cell>
          <cell r="B121" t="str">
            <v>Baltimore, MD</v>
          </cell>
          <cell r="C121">
            <v>0.86229999999999996</v>
          </cell>
        </row>
        <row r="122">
          <cell r="A122">
            <v>24005401302</v>
          </cell>
          <cell r="B122" t="str">
            <v>Gwynn Oak, Baltimore, MD</v>
          </cell>
          <cell r="C122">
            <v>0.86229999999999996</v>
          </cell>
        </row>
        <row r="123">
          <cell r="A123">
            <v>24510090200</v>
          </cell>
          <cell r="B123" t="str">
            <v>Ednor Gardens - Lakeside, Baltimore, MD</v>
          </cell>
          <cell r="C123">
            <v>0.85199999999999998</v>
          </cell>
        </row>
        <row r="124">
          <cell r="A124">
            <v>24510100300</v>
          </cell>
          <cell r="B124" t="str">
            <v>Penn - Fallsway, Baltimore, MD</v>
          </cell>
          <cell r="C124">
            <v>0.84950000000000003</v>
          </cell>
        </row>
        <row r="125">
          <cell r="A125">
            <v>24005402602</v>
          </cell>
          <cell r="B125" t="str">
            <v>Randallstown, MD</v>
          </cell>
          <cell r="C125">
            <v>0.84789999999999999</v>
          </cell>
        </row>
        <row r="126">
          <cell r="A126">
            <v>24005401102</v>
          </cell>
          <cell r="B126" t="str">
            <v>Gwynn Oak, Woodlawn, MD</v>
          </cell>
          <cell r="C126">
            <v>0.84719999999999995</v>
          </cell>
        </row>
        <row r="127">
          <cell r="A127">
            <v>24510130805</v>
          </cell>
          <cell r="B127" t="str">
            <v>Cold Springs, Baltimore, MD</v>
          </cell>
          <cell r="C127">
            <v>0.84060000000000001</v>
          </cell>
        </row>
        <row r="128">
          <cell r="A128">
            <v>24005402305</v>
          </cell>
          <cell r="B128" t="str">
            <v>Lochearn, Pikesville, MD</v>
          </cell>
          <cell r="C128">
            <v>0.82199999999999995</v>
          </cell>
        </row>
        <row r="129">
          <cell r="A129">
            <v>24005402603</v>
          </cell>
          <cell r="B129" t="str">
            <v>Randallstown, MD</v>
          </cell>
          <cell r="C129">
            <v>0.81820000000000004</v>
          </cell>
        </row>
        <row r="130">
          <cell r="A130">
            <v>24510090300</v>
          </cell>
          <cell r="B130" t="str">
            <v>Ednor Gardens - Lakeside, Baltimore, MD</v>
          </cell>
          <cell r="C130">
            <v>0.80800000000000005</v>
          </cell>
        </row>
        <row r="131">
          <cell r="A131">
            <v>24510170100</v>
          </cell>
          <cell r="B131" t="str">
            <v>Downtown, Baltimore, MD</v>
          </cell>
          <cell r="C131">
            <v>0.80710000000000004</v>
          </cell>
        </row>
        <row r="132">
          <cell r="A132">
            <v>24005401301</v>
          </cell>
          <cell r="B132" t="str">
            <v>Woodlawn, MD</v>
          </cell>
          <cell r="C132">
            <v>0.80030000000000001</v>
          </cell>
        </row>
        <row r="133">
          <cell r="A133">
            <v>24005441000</v>
          </cell>
          <cell r="B133" t="str">
            <v>Baltimore, MD</v>
          </cell>
          <cell r="C133">
            <v>0.79630000000000001</v>
          </cell>
        </row>
        <row r="134">
          <cell r="A134">
            <v>24510271900</v>
          </cell>
          <cell r="B134" t="str">
            <v>Glen, Baltimore, MD</v>
          </cell>
          <cell r="C134">
            <v>0.79510000000000003</v>
          </cell>
        </row>
        <row r="135">
          <cell r="A135">
            <v>24005401101</v>
          </cell>
          <cell r="B135" t="str">
            <v>Woodlawn, MD</v>
          </cell>
          <cell r="C135">
            <v>0.79300000000000004</v>
          </cell>
        </row>
        <row r="136">
          <cell r="A136">
            <v>24005421300</v>
          </cell>
          <cell r="B136" t="str">
            <v>Dundalk, MD</v>
          </cell>
          <cell r="C136">
            <v>0.79200000000000004</v>
          </cell>
        </row>
        <row r="137">
          <cell r="A137">
            <v>24510060400</v>
          </cell>
          <cell r="B137" t="str">
            <v>Baltimore, MD</v>
          </cell>
          <cell r="C137">
            <v>0.78949999999999998</v>
          </cell>
        </row>
        <row r="138">
          <cell r="A138">
            <v>24510250205</v>
          </cell>
          <cell r="B138" t="str">
            <v>Lakeland, Baltimore, MD</v>
          </cell>
          <cell r="C138">
            <v>0.78200000000000003</v>
          </cell>
        </row>
        <row r="139">
          <cell r="A139">
            <v>24005401200</v>
          </cell>
          <cell r="B139" t="str">
            <v>Woodlawn, MD</v>
          </cell>
          <cell r="C139">
            <v>0.77949999999999997</v>
          </cell>
        </row>
        <row r="140">
          <cell r="A140">
            <v>24510060100</v>
          </cell>
          <cell r="B140" t="str">
            <v>Patterson Park, Baltimore, MD</v>
          </cell>
          <cell r="C140">
            <v>0.77439999999999998</v>
          </cell>
        </row>
        <row r="141">
          <cell r="A141">
            <v>24005402407</v>
          </cell>
          <cell r="B141" t="str">
            <v>Windsor Mill, Milford Mill, MD</v>
          </cell>
          <cell r="C141">
            <v>0.76949999999999996</v>
          </cell>
        </row>
        <row r="142">
          <cell r="A142">
            <v>24510080101</v>
          </cell>
          <cell r="B142" t="str">
            <v>Belair - Edison, Baltimore, MD</v>
          </cell>
          <cell r="C142">
            <v>0.76600000000000001</v>
          </cell>
        </row>
        <row r="143">
          <cell r="A143">
            <v>24005402509</v>
          </cell>
          <cell r="B143" t="str">
            <v>Owings Mills, MD</v>
          </cell>
          <cell r="C143">
            <v>0.75849999999999995</v>
          </cell>
        </row>
        <row r="144">
          <cell r="A144">
            <v>24510270102</v>
          </cell>
          <cell r="B144" t="str">
            <v>Waltherson, Baltimore, MD</v>
          </cell>
          <cell r="C144">
            <v>0.7581</v>
          </cell>
        </row>
        <row r="145">
          <cell r="A145">
            <v>24510200300</v>
          </cell>
          <cell r="B145" t="str">
            <v>Bentalou-Smallwood, Baltimore, MD</v>
          </cell>
          <cell r="C145">
            <v>0.75160000000000005</v>
          </cell>
        </row>
        <row r="146">
          <cell r="A146">
            <v>24510260604</v>
          </cell>
          <cell r="B146" t="str">
            <v>O'Donnell Heights, Baltimore, MD</v>
          </cell>
          <cell r="C146">
            <v>0.75149999999999995</v>
          </cell>
        </row>
        <row r="147">
          <cell r="A147">
            <v>24510280403</v>
          </cell>
          <cell r="B147" t="str">
            <v>Westgate, Baltimore, MD</v>
          </cell>
          <cell r="C147">
            <v>0.74909999999999999</v>
          </cell>
        </row>
        <row r="148">
          <cell r="A148">
            <v>24510120500</v>
          </cell>
          <cell r="B148" t="str">
            <v>Greenmount West, Baltimore, MD</v>
          </cell>
          <cell r="C148">
            <v>0.74129999999999996</v>
          </cell>
        </row>
        <row r="149">
          <cell r="A149">
            <v>24510270702</v>
          </cell>
          <cell r="B149" t="str">
            <v>Harford - Echodale - Perring Parkway, Baltimore, MD</v>
          </cell>
          <cell r="C149">
            <v>0.74070000000000003</v>
          </cell>
        </row>
        <row r="150">
          <cell r="A150">
            <v>24510200600</v>
          </cell>
          <cell r="B150" t="str">
            <v>Baltimore, MD</v>
          </cell>
          <cell r="C150">
            <v>0.73980000000000001</v>
          </cell>
        </row>
        <row r="151">
          <cell r="A151">
            <v>24510260404</v>
          </cell>
          <cell r="B151" t="str">
            <v>Baltimore Highlands, Baltimore, MD</v>
          </cell>
          <cell r="C151">
            <v>0.73250000000000004</v>
          </cell>
        </row>
        <row r="152">
          <cell r="A152">
            <v>24510260303</v>
          </cell>
          <cell r="B152" t="str">
            <v>Claremont - Freedom, Baltimore, MD</v>
          </cell>
          <cell r="C152">
            <v>0.73009999999999997</v>
          </cell>
        </row>
        <row r="153">
          <cell r="A153">
            <v>24510261000</v>
          </cell>
          <cell r="B153" t="str">
            <v>Patterson Park, Baltimore, MD</v>
          </cell>
          <cell r="C153">
            <v>0.72519999999999996</v>
          </cell>
        </row>
        <row r="154">
          <cell r="A154">
            <v>24510270401</v>
          </cell>
          <cell r="B154" t="str">
            <v>Glenham-Belford, Baltimore, MD</v>
          </cell>
          <cell r="C154">
            <v>0.72230000000000005</v>
          </cell>
        </row>
        <row r="155">
          <cell r="A155">
            <v>24510060200</v>
          </cell>
          <cell r="B155" t="str">
            <v>Baltimore, MD</v>
          </cell>
          <cell r="C155">
            <v>0.71909999999999996</v>
          </cell>
        </row>
        <row r="156">
          <cell r="A156">
            <v>24510190300</v>
          </cell>
          <cell r="B156" t="str">
            <v>Mount Clare, Baltimore, MD</v>
          </cell>
          <cell r="C156">
            <v>0.71419999999999995</v>
          </cell>
        </row>
        <row r="157">
          <cell r="A157">
            <v>24005403100</v>
          </cell>
          <cell r="B157" t="str">
            <v>Gwynn Oak, Pikesville, MD</v>
          </cell>
          <cell r="C157">
            <v>0.70760000000000001</v>
          </cell>
        </row>
        <row r="158">
          <cell r="A158">
            <v>24510190200</v>
          </cell>
          <cell r="B158" t="str">
            <v>Pratt Monroe, Baltimore, MD</v>
          </cell>
          <cell r="C158">
            <v>0.70730000000000004</v>
          </cell>
        </row>
        <row r="159">
          <cell r="A159">
            <v>24005450504</v>
          </cell>
          <cell r="B159" t="str">
            <v>Essex, MD</v>
          </cell>
          <cell r="C159">
            <v>0.70350000000000001</v>
          </cell>
        </row>
        <row r="160">
          <cell r="A160">
            <v>24027601203</v>
          </cell>
          <cell r="B160" t="str">
            <v>Elkridge, MD</v>
          </cell>
          <cell r="C160">
            <v>0.70250000000000001</v>
          </cell>
        </row>
        <row r="161">
          <cell r="A161">
            <v>24005451401</v>
          </cell>
          <cell r="B161" t="str">
            <v>Middle River, MD</v>
          </cell>
          <cell r="C161">
            <v>0.70209999999999995</v>
          </cell>
        </row>
        <row r="162">
          <cell r="A162">
            <v>24510180300</v>
          </cell>
          <cell r="B162" t="str">
            <v>Hollins Market, Baltimore, MD</v>
          </cell>
          <cell r="C162">
            <v>0.69930000000000003</v>
          </cell>
        </row>
        <row r="163">
          <cell r="A163">
            <v>24005450503</v>
          </cell>
          <cell r="B163" t="str">
            <v>Essex, MD</v>
          </cell>
          <cell r="C163">
            <v>0.69599999999999995</v>
          </cell>
        </row>
        <row r="164">
          <cell r="A164">
            <v>24510120600</v>
          </cell>
          <cell r="B164" t="str">
            <v>Old Goucher, Baltimore, MD</v>
          </cell>
          <cell r="C164">
            <v>0.68459999999999999</v>
          </cell>
        </row>
        <row r="165">
          <cell r="A165">
            <v>24005401505</v>
          </cell>
          <cell r="B165" t="str">
            <v>Catonsville, MD</v>
          </cell>
          <cell r="C165">
            <v>0.68010000000000004</v>
          </cell>
        </row>
        <row r="166">
          <cell r="A166">
            <v>24005491402</v>
          </cell>
          <cell r="B166" t="str">
            <v>Parkville, MD</v>
          </cell>
          <cell r="C166">
            <v>0.67559999999999998</v>
          </cell>
        </row>
        <row r="167">
          <cell r="A167">
            <v>24510120300</v>
          </cell>
          <cell r="B167" t="str">
            <v>Harwood, Baltimore, MD</v>
          </cell>
          <cell r="C167">
            <v>0.67259999999999998</v>
          </cell>
        </row>
        <row r="168">
          <cell r="A168">
            <v>24510260101</v>
          </cell>
          <cell r="B168" t="str">
            <v>Cedmont, Baltimore, MD</v>
          </cell>
          <cell r="C168">
            <v>0.67210000000000003</v>
          </cell>
        </row>
        <row r="169">
          <cell r="A169">
            <v>24510270301</v>
          </cell>
          <cell r="B169" t="str">
            <v>Lauraville, Baltimore, MD</v>
          </cell>
          <cell r="C169">
            <v>0.67190000000000005</v>
          </cell>
        </row>
        <row r="170">
          <cell r="A170">
            <v>24510272007</v>
          </cell>
          <cell r="B170" t="str">
            <v>Fallstaff, Baltimore, MD</v>
          </cell>
          <cell r="C170">
            <v>0.66269999999999996</v>
          </cell>
        </row>
        <row r="171">
          <cell r="A171">
            <v>24510060300</v>
          </cell>
          <cell r="B171" t="str">
            <v>Butchers Hill, Baltimore, MD</v>
          </cell>
          <cell r="C171">
            <v>0.65500000000000003</v>
          </cell>
        </row>
        <row r="172">
          <cell r="A172">
            <v>24005401504</v>
          </cell>
          <cell r="B172" t="str">
            <v>Catonsville, MD</v>
          </cell>
          <cell r="C172">
            <v>0.65039999999999998</v>
          </cell>
        </row>
        <row r="173">
          <cell r="A173">
            <v>24510200500</v>
          </cell>
          <cell r="B173" t="str">
            <v>Mill Hill, Baltimore, MD</v>
          </cell>
          <cell r="C173">
            <v>0.64829999999999999</v>
          </cell>
        </row>
        <row r="174">
          <cell r="A174">
            <v>24005440701</v>
          </cell>
          <cell r="B174" t="str">
            <v>Rosedale, MD</v>
          </cell>
          <cell r="C174">
            <v>0.64459999999999995</v>
          </cell>
        </row>
        <row r="175">
          <cell r="A175">
            <v>24027606606</v>
          </cell>
          <cell r="B175" t="str">
            <v>Long Reach, Columbia, MD</v>
          </cell>
          <cell r="C175">
            <v>0.63490000000000002</v>
          </cell>
        </row>
        <row r="176">
          <cell r="A176">
            <v>24510250402</v>
          </cell>
          <cell r="B176" t="str">
            <v>Brooklyn, Baltimore, MD</v>
          </cell>
          <cell r="C176">
            <v>0.62880000000000003</v>
          </cell>
        </row>
        <row r="177">
          <cell r="A177">
            <v>24510270600</v>
          </cell>
          <cell r="B177" t="str">
            <v>Harford - Echodale - Perring Parkway, Baltimore, MD</v>
          </cell>
          <cell r="C177">
            <v>0.62409999999999999</v>
          </cell>
        </row>
        <row r="178">
          <cell r="A178">
            <v>24027602600</v>
          </cell>
          <cell r="B178" t="str">
            <v>Ellicott City, MD</v>
          </cell>
          <cell r="C178">
            <v>0.61970000000000003</v>
          </cell>
        </row>
        <row r="179">
          <cell r="A179">
            <v>24510210100</v>
          </cell>
          <cell r="B179" t="str">
            <v>Pigtown, Baltimore, MD</v>
          </cell>
          <cell r="C179">
            <v>0.61599999999999999</v>
          </cell>
        </row>
        <row r="180">
          <cell r="A180">
            <v>24027606707</v>
          </cell>
          <cell r="B180" t="str">
            <v>Columbia, MD</v>
          </cell>
          <cell r="C180">
            <v>0.60880000000000001</v>
          </cell>
        </row>
        <row r="181">
          <cell r="A181">
            <v>24510210200</v>
          </cell>
          <cell r="B181" t="str">
            <v>Pigtown, Baltimore, MD</v>
          </cell>
          <cell r="C181">
            <v>0.60540000000000005</v>
          </cell>
        </row>
        <row r="182">
          <cell r="A182">
            <v>24510260800</v>
          </cell>
          <cell r="B182" t="str">
            <v>Baltimore Highlands, Baltimore, MD</v>
          </cell>
          <cell r="C182">
            <v>0.60219999999999996</v>
          </cell>
        </row>
        <row r="183">
          <cell r="A183">
            <v>24027602900</v>
          </cell>
          <cell r="B183" t="str">
            <v>Normandy, Ellicott City, MD</v>
          </cell>
          <cell r="C183">
            <v>0.59399999999999997</v>
          </cell>
        </row>
        <row r="184">
          <cell r="A184">
            <v>24005430101</v>
          </cell>
          <cell r="B184" t="str">
            <v>Lansdowne - Baltimore Highlands, Lansdowne, MD</v>
          </cell>
          <cell r="C184">
            <v>0.59370000000000001</v>
          </cell>
        </row>
        <row r="185">
          <cell r="A185">
            <v>24510270302</v>
          </cell>
          <cell r="B185" t="str">
            <v>Waltherson, Baltimore, MD</v>
          </cell>
          <cell r="C185">
            <v>0.58560000000000001</v>
          </cell>
        </row>
        <row r="186">
          <cell r="A186">
            <v>24005440900</v>
          </cell>
          <cell r="B186" t="str">
            <v>Rosedale, MD</v>
          </cell>
          <cell r="C186">
            <v>0.57550000000000001</v>
          </cell>
        </row>
        <row r="187">
          <cell r="A187">
            <v>24510020200</v>
          </cell>
          <cell r="B187" t="str">
            <v>Upper Fells Point, Baltimore, MD</v>
          </cell>
          <cell r="C187">
            <v>0.56830000000000003</v>
          </cell>
        </row>
        <row r="188">
          <cell r="A188">
            <v>24510270101</v>
          </cell>
          <cell r="B188" t="str">
            <v>Arcadia, Baltimore, MD</v>
          </cell>
          <cell r="C188">
            <v>0.5665</v>
          </cell>
        </row>
        <row r="189">
          <cell r="A189">
            <v>24510270402</v>
          </cell>
          <cell r="B189" t="str">
            <v>Glenham-Belford, Baltimore, MD</v>
          </cell>
          <cell r="C189">
            <v>0.56489999999999996</v>
          </cell>
        </row>
        <row r="190">
          <cell r="A190">
            <v>24510270502</v>
          </cell>
          <cell r="B190" t="str">
            <v>North Harford Road, Baltimore, MD</v>
          </cell>
          <cell r="C190">
            <v>0.56179999999999997</v>
          </cell>
        </row>
        <row r="191">
          <cell r="A191">
            <v>24510040200</v>
          </cell>
          <cell r="B191" t="str">
            <v>Downtown, Baltimore, MD</v>
          </cell>
          <cell r="C191">
            <v>0.55730000000000002</v>
          </cell>
        </row>
        <row r="192">
          <cell r="A192">
            <v>24005451402</v>
          </cell>
          <cell r="B192" t="str">
            <v>Middle River, MD</v>
          </cell>
          <cell r="C192">
            <v>0.55569999999999997</v>
          </cell>
        </row>
        <row r="193">
          <cell r="A193">
            <v>24005451100</v>
          </cell>
          <cell r="B193" t="str">
            <v>Essex, MD</v>
          </cell>
          <cell r="C193">
            <v>0.55259999999999998</v>
          </cell>
        </row>
        <row r="194">
          <cell r="A194">
            <v>24510270804</v>
          </cell>
          <cell r="B194" t="str">
            <v>Lake Walker, Baltimore, MD</v>
          </cell>
          <cell r="C194">
            <v>0.54890000000000005</v>
          </cell>
        </row>
        <row r="195">
          <cell r="A195">
            <v>24005403300</v>
          </cell>
          <cell r="B195" t="str">
            <v>Lochearn, Pikesville, MD</v>
          </cell>
          <cell r="C195">
            <v>0.54649999999999999</v>
          </cell>
        </row>
        <row r="196">
          <cell r="A196">
            <v>24510040100</v>
          </cell>
          <cell r="B196" t="str">
            <v>Downtown, Baltimore, MD</v>
          </cell>
          <cell r="C196">
            <v>0.53969999999999996</v>
          </cell>
        </row>
        <row r="197">
          <cell r="A197">
            <v>24005403402</v>
          </cell>
          <cell r="B197" t="str">
            <v>Pikesville, MD</v>
          </cell>
          <cell r="C197">
            <v>0.53959999999999997</v>
          </cell>
        </row>
        <row r="198">
          <cell r="A198">
            <v>24027606901</v>
          </cell>
          <cell r="B198" t="str">
            <v>Savage, Jessup, MD</v>
          </cell>
          <cell r="C198">
            <v>0.52800000000000002</v>
          </cell>
        </row>
        <row r="199">
          <cell r="A199">
            <v>24005440800</v>
          </cell>
          <cell r="B199" t="str">
            <v>Rosedale, MD</v>
          </cell>
          <cell r="C199">
            <v>0.52559999999999996</v>
          </cell>
        </row>
        <row r="200">
          <cell r="A200">
            <v>24027606706</v>
          </cell>
          <cell r="B200" t="str">
            <v>Kendall Ridge, Columbia, MD</v>
          </cell>
          <cell r="C200">
            <v>0.52080000000000004</v>
          </cell>
        </row>
        <row r="201">
          <cell r="A201">
            <v>24005430900</v>
          </cell>
          <cell r="B201" t="str">
            <v>Baltimore, MD</v>
          </cell>
          <cell r="C201">
            <v>0.51849999999999996</v>
          </cell>
        </row>
        <row r="202">
          <cell r="A202">
            <v>24003750803</v>
          </cell>
          <cell r="B202" t="str">
            <v>Glen Burnie, MD</v>
          </cell>
          <cell r="C202">
            <v>0.51380000000000003</v>
          </cell>
        </row>
        <row r="203">
          <cell r="A203">
            <v>24005491300</v>
          </cell>
          <cell r="B203" t="str">
            <v>Baltimore, MD</v>
          </cell>
          <cell r="C203">
            <v>0.51039999999999996</v>
          </cell>
        </row>
        <row r="204">
          <cell r="A204">
            <v>24510272006</v>
          </cell>
          <cell r="B204" t="str">
            <v>Glen, Baltimore, MD</v>
          </cell>
          <cell r="C204">
            <v>0.50560000000000005</v>
          </cell>
        </row>
        <row r="205">
          <cell r="A205">
            <v>24005400900</v>
          </cell>
          <cell r="B205" t="str">
            <v>Catonsville, MD</v>
          </cell>
          <cell r="C205">
            <v>0.501</v>
          </cell>
        </row>
        <row r="206">
          <cell r="A206">
            <v>24005492500</v>
          </cell>
          <cell r="B206" t="str">
            <v>Baltimore, MD</v>
          </cell>
          <cell r="C206">
            <v>0.49459999999999998</v>
          </cell>
        </row>
        <row r="207">
          <cell r="A207">
            <v>24510030200</v>
          </cell>
          <cell r="B207" t="str">
            <v>Little Italy, Baltimore, MD</v>
          </cell>
          <cell r="C207">
            <v>0.49059999999999998</v>
          </cell>
        </row>
        <row r="208">
          <cell r="A208">
            <v>24510270200</v>
          </cell>
          <cell r="B208" t="str">
            <v>Lauraville, Baltimore, MD</v>
          </cell>
          <cell r="C208">
            <v>0.48430000000000001</v>
          </cell>
        </row>
        <row r="209">
          <cell r="A209">
            <v>24510250500</v>
          </cell>
          <cell r="B209" t="str">
            <v>Curtis Bay, Baltimore, MD</v>
          </cell>
          <cell r="C209">
            <v>0.48149999999999998</v>
          </cell>
        </row>
        <row r="210">
          <cell r="A210">
            <v>24027606607</v>
          </cell>
          <cell r="B210" t="str">
            <v>Long Reach, Columbia, MD</v>
          </cell>
          <cell r="C210">
            <v>0.48060000000000003</v>
          </cell>
        </row>
        <row r="211">
          <cell r="A211">
            <v>24510260700</v>
          </cell>
          <cell r="B211" t="str">
            <v>Fifteenth Street, Baltimore, MD</v>
          </cell>
          <cell r="C211">
            <v>0.48049999999999998</v>
          </cell>
        </row>
        <row r="212">
          <cell r="A212">
            <v>24005400800</v>
          </cell>
          <cell r="B212" t="str">
            <v>Catonsville, MD</v>
          </cell>
          <cell r="C212">
            <v>0.4738</v>
          </cell>
        </row>
        <row r="213">
          <cell r="A213">
            <v>24510140100</v>
          </cell>
          <cell r="B213" t="str">
            <v>Bolton Hill, Baltimore, MD</v>
          </cell>
          <cell r="C213">
            <v>0.45579999999999998</v>
          </cell>
        </row>
        <row r="214">
          <cell r="A214">
            <v>24510271101</v>
          </cell>
          <cell r="B214" t="str">
            <v>Radnor - Winston, Baltimore, MD</v>
          </cell>
          <cell r="C214">
            <v>0.44529999999999997</v>
          </cell>
        </row>
        <row r="215">
          <cell r="A215">
            <v>24510120202</v>
          </cell>
          <cell r="B215" t="str">
            <v>Baltimore, MD</v>
          </cell>
          <cell r="C215">
            <v>0.44409999999999999</v>
          </cell>
        </row>
        <row r="216">
          <cell r="A216">
            <v>24510250401</v>
          </cell>
          <cell r="B216" t="str">
            <v>Brooklyn, Baltimore, MD</v>
          </cell>
          <cell r="C216">
            <v>0.44359999999999999</v>
          </cell>
        </row>
        <row r="217">
          <cell r="A217">
            <v>24005440300</v>
          </cell>
          <cell r="B217" t="str">
            <v>Nottingham, MD</v>
          </cell>
          <cell r="C217">
            <v>0.435</v>
          </cell>
        </row>
        <row r="218">
          <cell r="A218">
            <v>24510260605</v>
          </cell>
          <cell r="B218" t="str">
            <v>Medford - Broening, Baltimore, MD</v>
          </cell>
          <cell r="C218">
            <v>0.43419999999999997</v>
          </cell>
        </row>
        <row r="219">
          <cell r="A219">
            <v>24510110200</v>
          </cell>
          <cell r="B219" t="str">
            <v>Downtown, Baltimore, MD</v>
          </cell>
          <cell r="C219">
            <v>0.433</v>
          </cell>
        </row>
        <row r="220">
          <cell r="A220">
            <v>24003740102</v>
          </cell>
          <cell r="B220" t="str">
            <v>Hanover, MD</v>
          </cell>
          <cell r="C220">
            <v>0.43159999999999998</v>
          </cell>
        </row>
        <row r="221">
          <cell r="A221">
            <v>24510120700</v>
          </cell>
          <cell r="B221" t="str">
            <v>Remington, Baltimore, MD</v>
          </cell>
          <cell r="C221">
            <v>0.43130000000000002</v>
          </cell>
        </row>
        <row r="222">
          <cell r="A222">
            <v>24510270703</v>
          </cell>
          <cell r="B222" t="str">
            <v>North Harford Road, Baltimore, MD</v>
          </cell>
          <cell r="C222">
            <v>0.42859999999999998</v>
          </cell>
        </row>
        <row r="223">
          <cell r="A223">
            <v>24027602800</v>
          </cell>
          <cell r="B223" t="str">
            <v>Ellicott City, MD</v>
          </cell>
          <cell r="C223">
            <v>0.42849999999999999</v>
          </cell>
        </row>
        <row r="224">
          <cell r="A224">
            <v>24005430300</v>
          </cell>
          <cell r="B224" t="str">
            <v>Lansdowne - Baltimore Highlands, Halethorpe, MD</v>
          </cell>
          <cell r="C224">
            <v>0.42499999999999999</v>
          </cell>
        </row>
        <row r="225">
          <cell r="A225">
            <v>24003751102</v>
          </cell>
          <cell r="B225" t="str">
            <v>Glen Burnie, MD</v>
          </cell>
          <cell r="C225">
            <v>0.42259999999999998</v>
          </cell>
        </row>
        <row r="226">
          <cell r="A226">
            <v>24510110100</v>
          </cell>
          <cell r="B226" t="str">
            <v>Downtown, Baltimore, MD</v>
          </cell>
          <cell r="C226">
            <v>0.41639999999999999</v>
          </cell>
        </row>
        <row r="227">
          <cell r="A227">
            <v>24005400701</v>
          </cell>
          <cell r="B227" t="str">
            <v>Catonsville, MD</v>
          </cell>
          <cell r="C227">
            <v>0.4123</v>
          </cell>
        </row>
        <row r="228">
          <cell r="A228">
            <v>24027602302</v>
          </cell>
          <cell r="B228" t="str">
            <v>Columbia, MD</v>
          </cell>
          <cell r="C228">
            <v>0.41170000000000001</v>
          </cell>
        </row>
        <row r="229">
          <cell r="A229">
            <v>24027601107</v>
          </cell>
          <cell r="B229" t="str">
            <v>Waterloo, Elkridge, MD</v>
          </cell>
          <cell r="C229">
            <v>0.41120000000000001</v>
          </cell>
        </row>
        <row r="230">
          <cell r="A230">
            <v>24005450800</v>
          </cell>
          <cell r="B230" t="str">
            <v>Essex, MD</v>
          </cell>
          <cell r="C230">
            <v>0.4052</v>
          </cell>
        </row>
        <row r="231">
          <cell r="A231">
            <v>24005400702</v>
          </cell>
          <cell r="B231" t="str">
            <v>Baltimore, MD</v>
          </cell>
          <cell r="C231">
            <v>0.4017</v>
          </cell>
        </row>
        <row r="232">
          <cell r="A232">
            <v>24510230100</v>
          </cell>
          <cell r="B232" t="str">
            <v>Baltimore, MD</v>
          </cell>
          <cell r="C232">
            <v>0.39779999999999999</v>
          </cell>
        </row>
        <row r="233">
          <cell r="A233">
            <v>24027601204</v>
          </cell>
          <cell r="B233" t="str">
            <v>Elkridge, MD</v>
          </cell>
          <cell r="C233">
            <v>0.39169999999999999</v>
          </cell>
        </row>
        <row r="234">
          <cell r="A234">
            <v>24027601108</v>
          </cell>
          <cell r="B234" t="str">
            <v>Ellicott City, MD</v>
          </cell>
          <cell r="C234">
            <v>0.3911</v>
          </cell>
        </row>
        <row r="235">
          <cell r="A235">
            <v>24510260501</v>
          </cell>
          <cell r="B235" t="str">
            <v>Joseph Lee, Baltimore, MD</v>
          </cell>
          <cell r="C235">
            <v>0.3836</v>
          </cell>
        </row>
        <row r="236">
          <cell r="A236">
            <v>24005403401</v>
          </cell>
          <cell r="B236" t="str">
            <v>Pikesville, MD</v>
          </cell>
          <cell r="C236">
            <v>0.38340000000000002</v>
          </cell>
        </row>
        <row r="237">
          <cell r="A237">
            <v>24005441102</v>
          </cell>
          <cell r="B237" t="str">
            <v>Rosedale, MD</v>
          </cell>
          <cell r="C237">
            <v>0.38340000000000002</v>
          </cell>
        </row>
        <row r="238">
          <cell r="A238">
            <v>24510270501</v>
          </cell>
          <cell r="B238" t="str">
            <v>Woodring, Baltimore, MD</v>
          </cell>
          <cell r="C238">
            <v>0.37869999999999998</v>
          </cell>
        </row>
        <row r="239">
          <cell r="A239">
            <v>24003750201</v>
          </cell>
          <cell r="B239" t="str">
            <v>Brooklyn, Baltimore, MD</v>
          </cell>
          <cell r="C239">
            <v>0.36670000000000003</v>
          </cell>
        </row>
        <row r="240">
          <cell r="A240">
            <v>24005491500</v>
          </cell>
          <cell r="B240" t="str">
            <v>Parkville, MD</v>
          </cell>
          <cell r="C240">
            <v>0.36649999999999999</v>
          </cell>
        </row>
        <row r="241">
          <cell r="A241">
            <v>24005440702</v>
          </cell>
          <cell r="B241" t="str">
            <v>Rosedale, MD</v>
          </cell>
          <cell r="C241">
            <v>0.35189999999999999</v>
          </cell>
        </row>
        <row r="242">
          <cell r="A242">
            <v>24005402202</v>
          </cell>
          <cell r="B242" t="str">
            <v>Baltimore County, MD</v>
          </cell>
          <cell r="C242">
            <v>0.35</v>
          </cell>
        </row>
        <row r="243">
          <cell r="A243">
            <v>24005403702</v>
          </cell>
          <cell r="B243" t="str">
            <v>Pikesville, MD</v>
          </cell>
          <cell r="C243">
            <v>0.34439999999999998</v>
          </cell>
        </row>
        <row r="244">
          <cell r="A244">
            <v>24027601103</v>
          </cell>
          <cell r="B244" t="str">
            <v>West Elkridge, Elkridge, MD</v>
          </cell>
          <cell r="C244">
            <v>0.33960000000000001</v>
          </cell>
        </row>
        <row r="245">
          <cell r="A245">
            <v>24510130806</v>
          </cell>
          <cell r="B245" t="str">
            <v>Woodberry, Baltimore, MD</v>
          </cell>
          <cell r="C245">
            <v>0.33610000000000001</v>
          </cell>
        </row>
        <row r="246">
          <cell r="A246">
            <v>24510272003</v>
          </cell>
          <cell r="B246" t="str">
            <v>Baltimore, MD</v>
          </cell>
          <cell r="C246">
            <v>0.3347</v>
          </cell>
        </row>
        <row r="247">
          <cell r="A247">
            <v>24027601201</v>
          </cell>
          <cell r="B247" t="str">
            <v>Elkridge, MD</v>
          </cell>
          <cell r="C247">
            <v>0.32519999999999999</v>
          </cell>
        </row>
        <row r="248">
          <cell r="A248">
            <v>24005491600</v>
          </cell>
          <cell r="B248" t="str">
            <v>Parkville, MD</v>
          </cell>
          <cell r="C248">
            <v>0.3241</v>
          </cell>
        </row>
        <row r="249">
          <cell r="A249">
            <v>24027601105</v>
          </cell>
          <cell r="B249" t="str">
            <v>Ellicott City, MD</v>
          </cell>
          <cell r="C249">
            <v>0.3236</v>
          </cell>
        </row>
        <row r="250">
          <cell r="A250">
            <v>24510120201</v>
          </cell>
          <cell r="B250" t="str">
            <v>Baltimore, MD</v>
          </cell>
          <cell r="C250">
            <v>0.32269999999999999</v>
          </cell>
        </row>
        <row r="251">
          <cell r="A251">
            <v>24005403602</v>
          </cell>
          <cell r="B251" t="str">
            <v>Baltimore, MD</v>
          </cell>
          <cell r="C251">
            <v>0.31929999999999997</v>
          </cell>
        </row>
        <row r="252">
          <cell r="A252">
            <v>24003750101</v>
          </cell>
          <cell r="B252" t="str">
            <v>Brooklyn Park, MD</v>
          </cell>
          <cell r="C252">
            <v>0.31900000000000001</v>
          </cell>
        </row>
        <row r="253">
          <cell r="A253">
            <v>24005491100</v>
          </cell>
          <cell r="B253" t="str">
            <v>Baltimore, MD</v>
          </cell>
          <cell r="C253">
            <v>0.316</v>
          </cell>
        </row>
        <row r="254">
          <cell r="A254">
            <v>24005440600</v>
          </cell>
          <cell r="B254" t="str">
            <v>Rosedale, MD</v>
          </cell>
          <cell r="C254">
            <v>0.31540000000000001</v>
          </cell>
        </row>
        <row r="255">
          <cell r="A255">
            <v>24005403701</v>
          </cell>
          <cell r="B255" t="str">
            <v>Owings Mills, MD</v>
          </cell>
          <cell r="C255">
            <v>0.31190000000000001</v>
          </cell>
        </row>
        <row r="256">
          <cell r="A256">
            <v>24005490900</v>
          </cell>
          <cell r="B256" t="str">
            <v>Towson, MD</v>
          </cell>
          <cell r="C256">
            <v>0.31090000000000001</v>
          </cell>
        </row>
        <row r="257">
          <cell r="A257">
            <v>24510120100</v>
          </cell>
          <cell r="B257" t="str">
            <v>Tuscany - Canterbury, Baltimore, MD</v>
          </cell>
          <cell r="C257">
            <v>0.30880000000000002</v>
          </cell>
        </row>
        <row r="258">
          <cell r="A258">
            <v>24510260401</v>
          </cell>
          <cell r="B258" t="str">
            <v>Armistead Gardens, Baltimore, MD</v>
          </cell>
          <cell r="C258">
            <v>0.30769999999999997</v>
          </cell>
        </row>
        <row r="259">
          <cell r="A259">
            <v>24510010200</v>
          </cell>
          <cell r="B259" t="str">
            <v>Patterson Park, Baltimore, MD</v>
          </cell>
          <cell r="C259">
            <v>0.30709999999999998</v>
          </cell>
        </row>
        <row r="260">
          <cell r="A260">
            <v>24005451500</v>
          </cell>
          <cell r="B260" t="str">
            <v>Middle River, MD</v>
          </cell>
          <cell r="C260">
            <v>0.30559999999999998</v>
          </cell>
        </row>
        <row r="261">
          <cell r="A261">
            <v>24005411307</v>
          </cell>
          <cell r="B261" t="str">
            <v>Nottingham, MD</v>
          </cell>
          <cell r="C261">
            <v>0.30280000000000001</v>
          </cell>
        </row>
        <row r="262">
          <cell r="A262">
            <v>24005440400</v>
          </cell>
          <cell r="B262" t="str">
            <v>Baltimore, MD</v>
          </cell>
          <cell r="C262">
            <v>0.30199999999999999</v>
          </cell>
        </row>
        <row r="263">
          <cell r="A263">
            <v>24003750102</v>
          </cell>
          <cell r="B263" t="str">
            <v>Baltimore, MD</v>
          </cell>
          <cell r="C263">
            <v>0.29959999999999998</v>
          </cell>
        </row>
        <row r="264">
          <cell r="A264">
            <v>24510250103</v>
          </cell>
          <cell r="B264" t="str">
            <v>Violetville, Baltimore, MD</v>
          </cell>
          <cell r="C264">
            <v>0.29630000000000001</v>
          </cell>
        </row>
        <row r="265">
          <cell r="A265">
            <v>24005411408</v>
          </cell>
          <cell r="B265" t="str">
            <v>Nottingham, MD</v>
          </cell>
          <cell r="C265">
            <v>0.29480000000000001</v>
          </cell>
        </row>
        <row r="266">
          <cell r="A266">
            <v>24005452300</v>
          </cell>
          <cell r="B266" t="str">
            <v>Baltimore, MD</v>
          </cell>
          <cell r="C266">
            <v>0.29220000000000002</v>
          </cell>
        </row>
        <row r="267">
          <cell r="A267">
            <v>24027601104</v>
          </cell>
          <cell r="B267" t="str">
            <v>Ellicott City, MD</v>
          </cell>
          <cell r="C267">
            <v>0.28939999999999999</v>
          </cell>
        </row>
        <row r="268">
          <cell r="A268">
            <v>24027602700</v>
          </cell>
          <cell r="B268" t="str">
            <v>Taylor Village, Ellicott City, MD</v>
          </cell>
          <cell r="C268">
            <v>0.28820000000000001</v>
          </cell>
        </row>
        <row r="269">
          <cell r="A269">
            <v>24005492001</v>
          </cell>
          <cell r="B269" t="str">
            <v>Parkville, MD</v>
          </cell>
          <cell r="C269">
            <v>0.28760000000000002</v>
          </cell>
        </row>
        <row r="270">
          <cell r="A270">
            <v>24005451300</v>
          </cell>
          <cell r="B270" t="str">
            <v>Middle River, MD</v>
          </cell>
          <cell r="C270">
            <v>0.28439999999999999</v>
          </cell>
        </row>
        <row r="271">
          <cell r="A271">
            <v>24510250303</v>
          </cell>
          <cell r="B271" t="str">
            <v>Morrell Park, Baltimore, MD</v>
          </cell>
          <cell r="C271">
            <v>0.27879999999999999</v>
          </cell>
        </row>
        <row r="272">
          <cell r="A272">
            <v>24003750804</v>
          </cell>
          <cell r="B272" t="str">
            <v>Glen Burnie, MD</v>
          </cell>
          <cell r="C272">
            <v>0.27760000000000001</v>
          </cell>
        </row>
        <row r="273">
          <cell r="A273">
            <v>24510020100</v>
          </cell>
          <cell r="B273" t="str">
            <v>Upper Fells Point, Baltimore, MD</v>
          </cell>
          <cell r="C273">
            <v>0.27760000000000001</v>
          </cell>
        </row>
        <row r="274">
          <cell r="A274">
            <v>24005411306</v>
          </cell>
          <cell r="B274" t="str">
            <v>Nottingham, MD</v>
          </cell>
          <cell r="C274">
            <v>0.27739999999999998</v>
          </cell>
        </row>
        <row r="275">
          <cell r="A275">
            <v>24027602100</v>
          </cell>
          <cell r="B275" t="str">
            <v>Ellicott City, MD</v>
          </cell>
          <cell r="C275">
            <v>0.2752</v>
          </cell>
        </row>
        <row r="276">
          <cell r="A276">
            <v>24005400600</v>
          </cell>
          <cell r="B276" t="str">
            <v>Catonsville, MD</v>
          </cell>
          <cell r="C276">
            <v>0.26850000000000002</v>
          </cell>
        </row>
        <row r="277">
          <cell r="A277">
            <v>24510130803</v>
          </cell>
          <cell r="B277" t="str">
            <v>Medfield, Baltimore, MD</v>
          </cell>
          <cell r="C277">
            <v>0.26529999999999998</v>
          </cell>
        </row>
        <row r="278">
          <cell r="A278">
            <v>24005400200</v>
          </cell>
          <cell r="B278" t="str">
            <v>Catonsville, MD</v>
          </cell>
          <cell r="C278">
            <v>0.26419999999999999</v>
          </cell>
        </row>
        <row r="279">
          <cell r="A279">
            <v>24510220100</v>
          </cell>
          <cell r="B279" t="str">
            <v>Baltimore, MD</v>
          </cell>
          <cell r="C279">
            <v>0.2606</v>
          </cell>
        </row>
        <row r="280">
          <cell r="A280">
            <v>24005421000</v>
          </cell>
          <cell r="B280" t="str">
            <v>Dundalk, MD</v>
          </cell>
          <cell r="C280">
            <v>0.25929999999999997</v>
          </cell>
        </row>
        <row r="281">
          <cell r="A281">
            <v>24005441101</v>
          </cell>
          <cell r="B281" t="str">
            <v>Rosedale, MD</v>
          </cell>
          <cell r="C281">
            <v>0.2581</v>
          </cell>
        </row>
        <row r="282">
          <cell r="A282">
            <v>24005411407</v>
          </cell>
          <cell r="B282" t="str">
            <v>Parkville, MD</v>
          </cell>
          <cell r="C282">
            <v>0.25750000000000001</v>
          </cell>
        </row>
        <row r="283">
          <cell r="A283">
            <v>24005421101</v>
          </cell>
          <cell r="B283" t="str">
            <v>Baltimore, MD</v>
          </cell>
          <cell r="C283">
            <v>0.254</v>
          </cell>
        </row>
        <row r="284">
          <cell r="A284">
            <v>24005420401</v>
          </cell>
          <cell r="B284" t="str">
            <v>Dundalk, MD</v>
          </cell>
          <cell r="C284">
            <v>0.25269999999999998</v>
          </cell>
        </row>
        <row r="285">
          <cell r="A285">
            <v>24005440200</v>
          </cell>
          <cell r="B285" t="str">
            <v>Nottingham, MD</v>
          </cell>
          <cell r="C285">
            <v>0.25219999999999998</v>
          </cell>
        </row>
        <row r="286">
          <cell r="A286">
            <v>24005492002</v>
          </cell>
          <cell r="B286" t="str">
            <v>Parkville, MD</v>
          </cell>
          <cell r="C286">
            <v>0.25019999999999998</v>
          </cell>
        </row>
        <row r="287">
          <cell r="A287">
            <v>24005451801</v>
          </cell>
          <cell r="B287" t="str">
            <v>Middle River, MD</v>
          </cell>
          <cell r="C287">
            <v>0.2482</v>
          </cell>
        </row>
        <row r="288">
          <cell r="A288">
            <v>24005430200</v>
          </cell>
          <cell r="B288" t="str">
            <v>Lansdowne - Baltimore Highlands, Lansdowne, MD</v>
          </cell>
          <cell r="C288">
            <v>0.24790000000000001</v>
          </cell>
        </row>
        <row r="289">
          <cell r="A289">
            <v>24005490605</v>
          </cell>
          <cell r="B289" t="str">
            <v>Towson, MD</v>
          </cell>
          <cell r="C289">
            <v>0.246</v>
          </cell>
        </row>
        <row r="290">
          <cell r="A290">
            <v>24003750203</v>
          </cell>
          <cell r="B290" t="str">
            <v>Baltimore, MD</v>
          </cell>
          <cell r="C290">
            <v>0.24129999999999999</v>
          </cell>
        </row>
        <row r="291">
          <cell r="A291">
            <v>24510271400</v>
          </cell>
          <cell r="B291" t="str">
            <v>Evergreen, Baltimore, MD</v>
          </cell>
          <cell r="C291">
            <v>0.2402</v>
          </cell>
        </row>
        <row r="292">
          <cell r="A292">
            <v>24005411302</v>
          </cell>
          <cell r="B292" t="str">
            <v>White Marsh, MD</v>
          </cell>
          <cell r="C292">
            <v>0.2387</v>
          </cell>
        </row>
        <row r="293">
          <cell r="A293">
            <v>24510272004</v>
          </cell>
          <cell r="B293" t="str">
            <v>Cheswolde, Baltimore, MD</v>
          </cell>
          <cell r="C293">
            <v>0.23680000000000001</v>
          </cell>
        </row>
        <row r="294">
          <cell r="A294">
            <v>24510250206</v>
          </cell>
          <cell r="B294" t="str">
            <v>Morrell Park, Baltimore, MD</v>
          </cell>
          <cell r="C294">
            <v>0.23669999999999999</v>
          </cell>
        </row>
        <row r="295">
          <cell r="A295">
            <v>24005450501</v>
          </cell>
          <cell r="B295" t="str">
            <v>Essex, MD</v>
          </cell>
          <cell r="C295">
            <v>0.23069999999999999</v>
          </cell>
        </row>
        <row r="296">
          <cell r="A296">
            <v>24510272005</v>
          </cell>
          <cell r="B296" t="str">
            <v>Cross Country, Baltimore, MD</v>
          </cell>
          <cell r="C296">
            <v>0.22919999999999999</v>
          </cell>
        </row>
        <row r="297">
          <cell r="A297">
            <v>24005420701</v>
          </cell>
          <cell r="B297" t="str">
            <v>Dundalk, MD</v>
          </cell>
          <cell r="C297">
            <v>0.2281</v>
          </cell>
        </row>
        <row r="298">
          <cell r="A298">
            <v>24510250600</v>
          </cell>
          <cell r="B298" t="str">
            <v>Brooklyn, Baltimore, MD</v>
          </cell>
          <cell r="C298">
            <v>0.2273</v>
          </cell>
        </row>
        <row r="299">
          <cell r="A299">
            <v>24005401000</v>
          </cell>
          <cell r="B299" t="str">
            <v>Catonsville, MD</v>
          </cell>
          <cell r="C299">
            <v>0.22670000000000001</v>
          </cell>
        </row>
        <row r="300">
          <cell r="A300">
            <v>24005411309</v>
          </cell>
          <cell r="B300" t="str">
            <v>Perry Hall, MD</v>
          </cell>
          <cell r="C300">
            <v>0.22589999999999999</v>
          </cell>
        </row>
        <row r="301">
          <cell r="A301">
            <v>24005400100</v>
          </cell>
          <cell r="B301" t="str">
            <v>Catonsville, MD</v>
          </cell>
          <cell r="C301">
            <v>0.22450000000000001</v>
          </cell>
        </row>
        <row r="302">
          <cell r="A302">
            <v>24005451803</v>
          </cell>
          <cell r="B302" t="str">
            <v>Middle River, MD</v>
          </cell>
          <cell r="C302">
            <v>0.2238</v>
          </cell>
        </row>
        <row r="303">
          <cell r="A303">
            <v>24510271300</v>
          </cell>
          <cell r="B303" t="str">
            <v>Roland Park, Baltimore, MD</v>
          </cell>
          <cell r="C303">
            <v>0.22209999999999999</v>
          </cell>
        </row>
        <row r="304">
          <cell r="A304">
            <v>24005492300</v>
          </cell>
          <cell r="B304" t="str">
            <v>Essex, MD</v>
          </cell>
          <cell r="C304">
            <v>0.2185</v>
          </cell>
        </row>
        <row r="305">
          <cell r="A305">
            <v>24510010500</v>
          </cell>
          <cell r="B305" t="str">
            <v>Upper Fells Point, Baltimore, MD</v>
          </cell>
          <cell r="C305">
            <v>0.2152</v>
          </cell>
        </row>
        <row r="306">
          <cell r="A306">
            <v>24005420900</v>
          </cell>
          <cell r="B306" t="str">
            <v>Dundalk, MD</v>
          </cell>
          <cell r="C306">
            <v>0.21310000000000001</v>
          </cell>
        </row>
        <row r="307">
          <cell r="A307">
            <v>24005491202</v>
          </cell>
          <cell r="B307" t="str">
            <v>Towson, MD</v>
          </cell>
          <cell r="C307">
            <v>0.2102</v>
          </cell>
        </row>
        <row r="308">
          <cell r="A308">
            <v>24003751000</v>
          </cell>
          <cell r="B308" t="str">
            <v>Glen Burnie, MD</v>
          </cell>
          <cell r="C308">
            <v>0.20960000000000001</v>
          </cell>
        </row>
        <row r="309">
          <cell r="A309">
            <v>24005492102</v>
          </cell>
          <cell r="B309" t="str">
            <v>Parkville, MD</v>
          </cell>
          <cell r="C309">
            <v>0.20930000000000001</v>
          </cell>
        </row>
        <row r="310">
          <cell r="A310">
            <v>24005492101</v>
          </cell>
          <cell r="B310" t="str">
            <v>Parkville, MD</v>
          </cell>
          <cell r="C310">
            <v>0.20899999999999999</v>
          </cell>
        </row>
        <row r="311">
          <cell r="A311">
            <v>24005420500</v>
          </cell>
          <cell r="B311" t="str">
            <v>Baltimore, MD</v>
          </cell>
          <cell r="C311">
            <v>0.19919999999999999</v>
          </cell>
        </row>
        <row r="312">
          <cell r="A312">
            <v>24005420301</v>
          </cell>
          <cell r="B312" t="str">
            <v>Dundalk, MD</v>
          </cell>
          <cell r="C312">
            <v>0.19869999999999999</v>
          </cell>
        </row>
        <row r="313">
          <cell r="A313">
            <v>24510260900</v>
          </cell>
          <cell r="B313" t="str">
            <v>Baltimore, MD</v>
          </cell>
          <cell r="C313">
            <v>0.1976</v>
          </cell>
        </row>
        <row r="314">
          <cell r="A314">
            <v>24510271501</v>
          </cell>
          <cell r="B314" t="str">
            <v>Mount Washington, Baltimore, MD</v>
          </cell>
          <cell r="C314">
            <v>0.19719999999999999</v>
          </cell>
        </row>
        <row r="315">
          <cell r="A315">
            <v>24005411303</v>
          </cell>
          <cell r="B315" t="str">
            <v>Nottingham, MD</v>
          </cell>
          <cell r="C315">
            <v>0.19370000000000001</v>
          </cell>
        </row>
        <row r="316">
          <cell r="A316">
            <v>24510020300</v>
          </cell>
          <cell r="B316" t="str">
            <v>Fells Point, Baltimore, MD</v>
          </cell>
          <cell r="C316">
            <v>0.19320000000000001</v>
          </cell>
        </row>
        <row r="317">
          <cell r="A317">
            <v>24005420600</v>
          </cell>
          <cell r="B317" t="str">
            <v>Baltimore, MD</v>
          </cell>
          <cell r="C317">
            <v>0.18890000000000001</v>
          </cell>
        </row>
        <row r="318">
          <cell r="A318">
            <v>24003750900</v>
          </cell>
          <cell r="B318" t="str">
            <v>Glen Burnie, MD</v>
          </cell>
          <cell r="C318">
            <v>0.18820000000000001</v>
          </cell>
        </row>
        <row r="319">
          <cell r="A319">
            <v>24510271200</v>
          </cell>
          <cell r="B319" t="str">
            <v>Homeland, Baltimore, MD</v>
          </cell>
          <cell r="C319">
            <v>0.1865</v>
          </cell>
        </row>
        <row r="320">
          <cell r="A320">
            <v>24003750300</v>
          </cell>
          <cell r="B320" t="str">
            <v>Linthicum Heights, MD</v>
          </cell>
          <cell r="C320">
            <v>0.1857</v>
          </cell>
        </row>
        <row r="321">
          <cell r="A321">
            <v>24510271102</v>
          </cell>
          <cell r="B321" t="str">
            <v>Mid-Charles, Baltimore, MD</v>
          </cell>
          <cell r="C321">
            <v>0.18340000000000001</v>
          </cell>
        </row>
        <row r="322">
          <cell r="A322">
            <v>24003750202</v>
          </cell>
          <cell r="B322" t="str">
            <v>Brooklyn Park, MD</v>
          </cell>
          <cell r="C322">
            <v>0.18240000000000001</v>
          </cell>
        </row>
        <row r="323">
          <cell r="A323">
            <v>24510130700</v>
          </cell>
          <cell r="B323" t="str">
            <v>Hampden, Baltimore, MD</v>
          </cell>
          <cell r="C323">
            <v>0.182</v>
          </cell>
        </row>
        <row r="324">
          <cell r="A324">
            <v>24005403500</v>
          </cell>
          <cell r="B324" t="str">
            <v>Pikesville, MD</v>
          </cell>
          <cell r="C324">
            <v>0.18029999999999999</v>
          </cell>
        </row>
        <row r="325">
          <cell r="A325">
            <v>24005430400</v>
          </cell>
          <cell r="B325" t="str">
            <v>Halethorpe, MD</v>
          </cell>
          <cell r="C325">
            <v>0.17649999999999999</v>
          </cell>
        </row>
        <row r="326">
          <cell r="A326">
            <v>24005411308</v>
          </cell>
          <cell r="B326" t="str">
            <v>Nottingham, MD</v>
          </cell>
          <cell r="C326">
            <v>0.17369999999999999</v>
          </cell>
        </row>
        <row r="327">
          <cell r="A327">
            <v>24510271503</v>
          </cell>
          <cell r="B327" t="str">
            <v>Cross Keys, Baltimore, MD</v>
          </cell>
          <cell r="C327">
            <v>0.1671</v>
          </cell>
        </row>
        <row r="328">
          <cell r="A328">
            <v>24003980000</v>
          </cell>
          <cell r="B328" t="str">
            <v>Linthicum Heights, MD</v>
          </cell>
          <cell r="C328">
            <v>0.16669999999999999</v>
          </cell>
        </row>
        <row r="329">
          <cell r="A329">
            <v>24510261100</v>
          </cell>
          <cell r="B329" t="str">
            <v>Canton, Baltimore, MD</v>
          </cell>
          <cell r="C329">
            <v>0.16350000000000001</v>
          </cell>
        </row>
        <row r="330">
          <cell r="A330">
            <v>24003751103</v>
          </cell>
          <cell r="B330" t="str">
            <v>Glen Burnie, MD</v>
          </cell>
          <cell r="C330">
            <v>0.16250000000000001</v>
          </cell>
        </row>
        <row r="331">
          <cell r="A331">
            <v>24510010400</v>
          </cell>
          <cell r="B331" t="str">
            <v>Canton, Baltimore, MD</v>
          </cell>
          <cell r="C331">
            <v>0.16239999999999999</v>
          </cell>
        </row>
        <row r="332">
          <cell r="A332">
            <v>24005451701</v>
          </cell>
          <cell r="B332" t="str">
            <v>Middle River, MD</v>
          </cell>
          <cell r="C332">
            <v>0.16200000000000001</v>
          </cell>
        </row>
        <row r="333">
          <cell r="A333">
            <v>24005420302</v>
          </cell>
          <cell r="B333" t="str">
            <v>Dundalk, MD</v>
          </cell>
          <cell r="C333">
            <v>0.16189999999999999</v>
          </cell>
        </row>
        <row r="334">
          <cell r="A334">
            <v>24003730100</v>
          </cell>
          <cell r="B334" t="str">
            <v>Chestnut Hill Cove, Riviera Beach, MD</v>
          </cell>
          <cell r="C334">
            <v>0.15859999999999999</v>
          </cell>
        </row>
        <row r="335">
          <cell r="A335">
            <v>24005490602</v>
          </cell>
          <cell r="B335" t="str">
            <v>Baltimore, MD</v>
          </cell>
          <cell r="C335">
            <v>0.15759999999999999</v>
          </cell>
        </row>
        <row r="336">
          <cell r="A336">
            <v>24005421102</v>
          </cell>
          <cell r="B336" t="str">
            <v>Dundalk, MD</v>
          </cell>
          <cell r="C336">
            <v>0.15720000000000001</v>
          </cell>
        </row>
        <row r="337">
          <cell r="A337">
            <v>24510130804</v>
          </cell>
          <cell r="B337" t="str">
            <v>Hampden, Baltimore, MD</v>
          </cell>
          <cell r="C337">
            <v>0.1555</v>
          </cell>
        </row>
        <row r="338">
          <cell r="A338">
            <v>24005420800</v>
          </cell>
          <cell r="B338" t="str">
            <v>Dundalk, MD</v>
          </cell>
          <cell r="C338">
            <v>0.15459999999999999</v>
          </cell>
        </row>
        <row r="339">
          <cell r="A339">
            <v>24005430104</v>
          </cell>
          <cell r="B339" t="str">
            <v>Lansdowne - Baltimore Highlands, Halethorpe, MD</v>
          </cell>
          <cell r="C339">
            <v>0.153</v>
          </cell>
        </row>
        <row r="340">
          <cell r="A340">
            <v>24005450100</v>
          </cell>
          <cell r="B340" t="str">
            <v>Rosedale, MD</v>
          </cell>
          <cell r="C340">
            <v>0.1497</v>
          </cell>
        </row>
        <row r="341">
          <cell r="A341">
            <v>24510010300</v>
          </cell>
          <cell r="B341" t="str">
            <v>Canton, Baltimore, MD</v>
          </cell>
          <cell r="C341">
            <v>0.14860000000000001</v>
          </cell>
        </row>
        <row r="342">
          <cell r="A342">
            <v>24005490800</v>
          </cell>
          <cell r="B342" t="str">
            <v>Towson, MD</v>
          </cell>
          <cell r="C342">
            <v>0.14829999999999999</v>
          </cell>
        </row>
        <row r="343">
          <cell r="A343">
            <v>24005400400</v>
          </cell>
          <cell r="B343" t="str">
            <v>Catonsville, MD</v>
          </cell>
          <cell r="C343">
            <v>0.14829999999999999</v>
          </cell>
        </row>
        <row r="344">
          <cell r="A344">
            <v>24005491900</v>
          </cell>
          <cell r="B344" t="str">
            <v>Parkville, MD</v>
          </cell>
          <cell r="C344">
            <v>0.14580000000000001</v>
          </cell>
        </row>
        <row r="345">
          <cell r="A345">
            <v>24005403601</v>
          </cell>
          <cell r="B345" t="str">
            <v>Baltimore, MD</v>
          </cell>
          <cell r="C345">
            <v>0.1457</v>
          </cell>
        </row>
        <row r="346">
          <cell r="A346">
            <v>24005430800</v>
          </cell>
          <cell r="B346" t="str">
            <v>Halethorpe, MD</v>
          </cell>
          <cell r="C346">
            <v>0.14330000000000001</v>
          </cell>
        </row>
        <row r="347">
          <cell r="A347">
            <v>24003750801</v>
          </cell>
          <cell r="B347" t="str">
            <v>Glen Burnie, MD</v>
          </cell>
          <cell r="C347">
            <v>0.14330000000000001</v>
          </cell>
        </row>
        <row r="348">
          <cell r="A348">
            <v>24510230300</v>
          </cell>
          <cell r="B348" t="str">
            <v>South Baltimore, Baltimore, MD</v>
          </cell>
          <cell r="C348">
            <v>0.1426</v>
          </cell>
        </row>
        <row r="349">
          <cell r="A349">
            <v>24005401503</v>
          </cell>
          <cell r="B349" t="str">
            <v>Catonsville, MD</v>
          </cell>
          <cell r="C349">
            <v>0.1401</v>
          </cell>
        </row>
        <row r="350">
          <cell r="A350">
            <v>24005421200</v>
          </cell>
          <cell r="B350" t="str">
            <v>Dundalk, MD</v>
          </cell>
          <cell r="C350">
            <v>0.13270000000000001</v>
          </cell>
        </row>
        <row r="351">
          <cell r="A351">
            <v>24510240200</v>
          </cell>
          <cell r="B351" t="str">
            <v>Riverside, Baltimore, MD</v>
          </cell>
          <cell r="C351">
            <v>0.1295</v>
          </cell>
        </row>
        <row r="352">
          <cell r="A352">
            <v>24005430700</v>
          </cell>
          <cell r="B352" t="str">
            <v>Halethorpe, MD</v>
          </cell>
          <cell r="C352">
            <v>0.12939999999999999</v>
          </cell>
        </row>
        <row r="353">
          <cell r="A353">
            <v>24005452400</v>
          </cell>
          <cell r="B353" t="str">
            <v>Dundalk, MD</v>
          </cell>
          <cell r="C353">
            <v>0.12909999999999999</v>
          </cell>
        </row>
        <row r="354">
          <cell r="A354">
            <v>24005490603</v>
          </cell>
          <cell r="B354" t="str">
            <v>Baltimore, MD</v>
          </cell>
          <cell r="C354">
            <v>0.1278</v>
          </cell>
        </row>
        <row r="355">
          <cell r="A355">
            <v>24005451200</v>
          </cell>
          <cell r="B355" t="str">
            <v>Middle River, MD</v>
          </cell>
          <cell r="C355">
            <v>0.12720000000000001</v>
          </cell>
        </row>
        <row r="356">
          <cell r="A356">
            <v>24005450300</v>
          </cell>
          <cell r="B356" t="str">
            <v>Essex, MD</v>
          </cell>
          <cell r="C356">
            <v>0.12709999999999999</v>
          </cell>
        </row>
        <row r="357">
          <cell r="A357">
            <v>24005420702</v>
          </cell>
          <cell r="B357" t="str">
            <v>Dundalk, MD</v>
          </cell>
          <cell r="C357">
            <v>0.1255</v>
          </cell>
        </row>
        <row r="358">
          <cell r="A358">
            <v>24005440500</v>
          </cell>
          <cell r="B358" t="str">
            <v>Nottingham, MD</v>
          </cell>
          <cell r="C358">
            <v>0.12479999999999999</v>
          </cell>
        </row>
        <row r="359">
          <cell r="A359">
            <v>24005450400</v>
          </cell>
          <cell r="B359" t="str">
            <v>Essex, MD</v>
          </cell>
          <cell r="C359">
            <v>0.12330000000000001</v>
          </cell>
        </row>
        <row r="360">
          <cell r="A360">
            <v>24510130600</v>
          </cell>
          <cell r="B360" t="str">
            <v>Hampden, Baltimore, MD</v>
          </cell>
          <cell r="C360">
            <v>0.123</v>
          </cell>
        </row>
        <row r="361">
          <cell r="A361">
            <v>24005452000</v>
          </cell>
          <cell r="B361" t="str">
            <v>Sparrows Point, MD</v>
          </cell>
          <cell r="C361">
            <v>0.11890000000000001</v>
          </cell>
        </row>
        <row r="362">
          <cell r="A362">
            <v>24510230200</v>
          </cell>
          <cell r="B362" t="str">
            <v>South Baltimore, Baltimore, MD</v>
          </cell>
          <cell r="C362">
            <v>0.1183</v>
          </cell>
        </row>
        <row r="363">
          <cell r="A363">
            <v>24003750400</v>
          </cell>
          <cell r="B363" t="str">
            <v>Linthicum Heights, MD</v>
          </cell>
          <cell r="C363">
            <v>0.1137</v>
          </cell>
        </row>
        <row r="364">
          <cell r="A364">
            <v>24510010100</v>
          </cell>
          <cell r="B364" t="str">
            <v>Canton, Baltimore, MD</v>
          </cell>
          <cell r="C364">
            <v>0.11219999999999999</v>
          </cell>
        </row>
        <row r="365">
          <cell r="A365">
            <v>24005490601</v>
          </cell>
          <cell r="B365" t="str">
            <v>Baltimore, MD</v>
          </cell>
          <cell r="C365">
            <v>0.1104</v>
          </cell>
        </row>
        <row r="366">
          <cell r="A366">
            <v>24005440100</v>
          </cell>
          <cell r="B366" t="str">
            <v>Baltimore, MD</v>
          </cell>
          <cell r="C366">
            <v>0.109</v>
          </cell>
        </row>
        <row r="367">
          <cell r="A367">
            <v>24005452500</v>
          </cell>
          <cell r="B367" t="str">
            <v>Dundalk, MD</v>
          </cell>
          <cell r="C367">
            <v>0.1061</v>
          </cell>
        </row>
        <row r="368">
          <cell r="A368">
            <v>24510240300</v>
          </cell>
          <cell r="B368" t="str">
            <v>Riverside, Baltimore, MD</v>
          </cell>
          <cell r="C368">
            <v>0.1023</v>
          </cell>
        </row>
        <row r="369">
          <cell r="A369">
            <v>24003751200</v>
          </cell>
          <cell r="B369" t="str">
            <v>Linthicum Heights, MD</v>
          </cell>
          <cell r="C369">
            <v>0.1007</v>
          </cell>
        </row>
        <row r="370">
          <cell r="A370">
            <v>24005420402</v>
          </cell>
          <cell r="B370" t="str">
            <v>Dundalk, MD</v>
          </cell>
          <cell r="C370">
            <v>0.1002</v>
          </cell>
        </row>
        <row r="371">
          <cell r="A371">
            <v>24005450900</v>
          </cell>
          <cell r="B371" t="str">
            <v>Essex, MD</v>
          </cell>
          <cell r="C371">
            <v>9.8699999999999996E-2</v>
          </cell>
        </row>
        <row r="372">
          <cell r="A372">
            <v>24510240400</v>
          </cell>
          <cell r="B372" t="str">
            <v>Riverside Park, Baltimore, MD</v>
          </cell>
          <cell r="C372">
            <v>9.6799999999999997E-2</v>
          </cell>
        </row>
        <row r="373">
          <cell r="A373">
            <v>24005430600</v>
          </cell>
          <cell r="B373" t="str">
            <v>Relay, Halethorpe, MD</v>
          </cell>
          <cell r="C373">
            <v>9.5399999999999999E-2</v>
          </cell>
        </row>
        <row r="374">
          <cell r="A374">
            <v>24005450200</v>
          </cell>
          <cell r="B374" t="str">
            <v>Essex, MD</v>
          </cell>
          <cell r="C374">
            <v>8.9499999999999996E-2</v>
          </cell>
        </row>
        <row r="375">
          <cell r="A375">
            <v>24005491000</v>
          </cell>
          <cell r="B375" t="str">
            <v>Baltimore, MD</v>
          </cell>
          <cell r="C375">
            <v>8.48E-2</v>
          </cell>
        </row>
        <row r="376">
          <cell r="A376">
            <v>24005403802</v>
          </cell>
          <cell r="B376" t="str">
            <v>Pikesville, MD</v>
          </cell>
          <cell r="C376">
            <v>8.2799999999999999E-2</v>
          </cell>
        </row>
        <row r="377">
          <cell r="A377">
            <v>24005401400</v>
          </cell>
          <cell r="B377" t="str">
            <v>Catonsville, MD</v>
          </cell>
          <cell r="C377">
            <v>8.09E-2</v>
          </cell>
        </row>
        <row r="378">
          <cell r="A378">
            <v>24005420200</v>
          </cell>
          <cell r="B378" t="str">
            <v>Dundalk, MD</v>
          </cell>
          <cell r="C378">
            <v>7.9799999999999996E-2</v>
          </cell>
        </row>
        <row r="379">
          <cell r="A379">
            <v>24510240100</v>
          </cell>
          <cell r="B379" t="str">
            <v>Locust Point, Baltimore, MD</v>
          </cell>
          <cell r="C379">
            <v>7.7799999999999994E-2</v>
          </cell>
        </row>
        <row r="380">
          <cell r="A380">
            <v>24005490400</v>
          </cell>
          <cell r="B380" t="str">
            <v>Towson, MD</v>
          </cell>
          <cell r="C380">
            <v>7.7299999999999994E-2</v>
          </cell>
        </row>
        <row r="381">
          <cell r="A381">
            <v>24005403803</v>
          </cell>
          <cell r="B381" t="str">
            <v>Pikesville, MD</v>
          </cell>
          <cell r="C381">
            <v>7.5399999999999995E-2</v>
          </cell>
        </row>
        <row r="382">
          <cell r="A382">
            <v>24005490500</v>
          </cell>
          <cell r="B382" t="str">
            <v>Towson, MD</v>
          </cell>
          <cell r="C382">
            <v>7.22E-2</v>
          </cell>
        </row>
        <row r="383">
          <cell r="A383">
            <v>24005420100</v>
          </cell>
          <cell r="B383" t="str">
            <v>Dundalk, MD</v>
          </cell>
          <cell r="C383">
            <v>7.1800000000000003E-2</v>
          </cell>
        </row>
        <row r="384">
          <cell r="A384">
            <v>24005451600</v>
          </cell>
          <cell r="B384" t="str">
            <v>Middle River, MD</v>
          </cell>
          <cell r="C384">
            <v>7.1099999999999997E-2</v>
          </cell>
        </row>
        <row r="385">
          <cell r="A385">
            <v>24005400500</v>
          </cell>
          <cell r="B385" t="str">
            <v>Catonsville, MD</v>
          </cell>
          <cell r="C385">
            <v>6.8199999999999997E-2</v>
          </cell>
        </row>
        <row r="386">
          <cell r="A386">
            <v>24005452100</v>
          </cell>
          <cell r="B386" t="str">
            <v>Sparrows Point, MD</v>
          </cell>
          <cell r="C386">
            <v>6.3899999999999998E-2</v>
          </cell>
        </row>
        <row r="387">
          <cell r="A387">
            <v>24003731308</v>
          </cell>
          <cell r="B387" t="str">
            <v>Pasadena, MD</v>
          </cell>
          <cell r="C387">
            <v>5.6399999999999999E-2</v>
          </cell>
        </row>
        <row r="388">
          <cell r="A388">
            <v>24005451802</v>
          </cell>
          <cell r="B388" t="str">
            <v>Middle River, MD</v>
          </cell>
          <cell r="C388">
            <v>5.2900000000000003E-2</v>
          </cell>
        </row>
        <row r="389">
          <cell r="A389">
            <v>24005420303</v>
          </cell>
          <cell r="B389" t="str">
            <v>Dundalk, MD</v>
          </cell>
          <cell r="C389">
            <v>5.0999999999999997E-2</v>
          </cell>
        </row>
        <row r="390">
          <cell r="A390">
            <v>24005451000</v>
          </cell>
          <cell r="B390" t="str">
            <v>Essex, MD</v>
          </cell>
          <cell r="C390">
            <v>4.3299999999999998E-2</v>
          </cell>
        </row>
        <row r="391">
          <cell r="A391">
            <v>24005451702</v>
          </cell>
          <cell r="B391" t="str">
            <v>Middle River, MD</v>
          </cell>
          <cell r="C391">
            <v>3.7600000000000001E-2</v>
          </cell>
        </row>
        <row r="392">
          <cell r="A392">
            <v>24005451900</v>
          </cell>
          <cell r="B392" t="str">
            <v>Edgemere, MD</v>
          </cell>
          <cell r="C392">
            <v>3.1899999999999998E-2</v>
          </cell>
        </row>
        <row r="393">
          <cell r="A393">
            <v>24005980200</v>
          </cell>
          <cell r="B393" t="str">
            <v>Lansdowne - Baltimore Highlands, Halethorpe, MD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median_rent2016 (1)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Median_Rent_2012-16</v>
          </cell>
        </row>
        <row r="2">
          <cell r="A2">
            <v>24510260900</v>
          </cell>
          <cell r="B2" t="str">
            <v>Baltimore, MD</v>
          </cell>
          <cell r="C2">
            <v>2070</v>
          </cell>
        </row>
        <row r="3">
          <cell r="A3">
            <v>24005440600</v>
          </cell>
          <cell r="B3" t="str">
            <v>Rosedale, MD</v>
          </cell>
          <cell r="C3">
            <v>2058</v>
          </cell>
        </row>
        <row r="4">
          <cell r="A4">
            <v>24510240200</v>
          </cell>
          <cell r="B4" t="str">
            <v>Riverside, Baltimore, MD</v>
          </cell>
          <cell r="C4">
            <v>2054</v>
          </cell>
        </row>
        <row r="5">
          <cell r="A5">
            <v>24510020300</v>
          </cell>
          <cell r="B5" t="str">
            <v>Fells Point, Baltimore, MD</v>
          </cell>
          <cell r="C5">
            <v>1984</v>
          </cell>
        </row>
        <row r="6">
          <cell r="A6">
            <v>24510240100</v>
          </cell>
          <cell r="B6" t="str">
            <v>Locust Point, Baltimore, MD</v>
          </cell>
          <cell r="C6">
            <v>1984</v>
          </cell>
        </row>
        <row r="7">
          <cell r="A7">
            <v>24510240400</v>
          </cell>
          <cell r="B7" t="str">
            <v>Riverside Park, Baltimore, MD</v>
          </cell>
          <cell r="C7">
            <v>1902</v>
          </cell>
        </row>
        <row r="8">
          <cell r="A8">
            <v>24510010300</v>
          </cell>
          <cell r="B8" t="str">
            <v>Canton, Baltimore, MD</v>
          </cell>
          <cell r="C8">
            <v>1897</v>
          </cell>
        </row>
        <row r="9">
          <cell r="A9">
            <v>24510030200</v>
          </cell>
          <cell r="B9" t="str">
            <v>Little Italy, Baltimore, MD</v>
          </cell>
          <cell r="C9">
            <v>1850</v>
          </cell>
        </row>
        <row r="10">
          <cell r="A10">
            <v>24005400100</v>
          </cell>
          <cell r="B10" t="str">
            <v>Catonsville, MD</v>
          </cell>
          <cell r="C10">
            <v>1842</v>
          </cell>
        </row>
        <row r="11">
          <cell r="A11">
            <v>24005403100</v>
          </cell>
          <cell r="B11" t="str">
            <v>Gwynn Oak, Pikesville, MD</v>
          </cell>
          <cell r="C11">
            <v>1836</v>
          </cell>
        </row>
        <row r="12">
          <cell r="A12">
            <v>24510230300</v>
          </cell>
          <cell r="B12" t="str">
            <v>South Baltimore, Baltimore, MD</v>
          </cell>
          <cell r="C12">
            <v>1802</v>
          </cell>
        </row>
        <row r="13">
          <cell r="A13">
            <v>24510010400</v>
          </cell>
          <cell r="B13" t="str">
            <v>Canton, Baltimore, MD</v>
          </cell>
          <cell r="C13">
            <v>1796</v>
          </cell>
        </row>
        <row r="14">
          <cell r="A14">
            <v>24510010100</v>
          </cell>
          <cell r="B14" t="str">
            <v>Canton, Baltimore, MD</v>
          </cell>
          <cell r="C14">
            <v>1770</v>
          </cell>
        </row>
        <row r="15">
          <cell r="A15">
            <v>24510240300</v>
          </cell>
          <cell r="B15" t="str">
            <v>Riverside, Baltimore, MD</v>
          </cell>
          <cell r="C15">
            <v>1741</v>
          </cell>
        </row>
        <row r="16">
          <cell r="A16">
            <v>24005451701</v>
          </cell>
          <cell r="B16" t="str">
            <v>Middle River, MD</v>
          </cell>
          <cell r="C16">
            <v>1729</v>
          </cell>
        </row>
        <row r="17">
          <cell r="A17">
            <v>24510230200</v>
          </cell>
          <cell r="B17" t="str">
            <v>South Baltimore, Baltimore, MD</v>
          </cell>
          <cell r="C17">
            <v>1718</v>
          </cell>
        </row>
        <row r="18">
          <cell r="A18">
            <v>24510010200</v>
          </cell>
          <cell r="B18" t="str">
            <v>Patterson Park, Baltimore, MD</v>
          </cell>
          <cell r="C18">
            <v>1690</v>
          </cell>
        </row>
        <row r="19">
          <cell r="A19">
            <v>24510130806</v>
          </cell>
          <cell r="B19" t="str">
            <v>Woodberry, Baltimore, MD</v>
          </cell>
          <cell r="C19">
            <v>1665</v>
          </cell>
        </row>
        <row r="20">
          <cell r="A20">
            <v>24005451100</v>
          </cell>
          <cell r="B20" t="str">
            <v>Essex, MD</v>
          </cell>
          <cell r="C20">
            <v>1664</v>
          </cell>
        </row>
        <row r="21">
          <cell r="A21">
            <v>24005490500</v>
          </cell>
          <cell r="B21" t="str">
            <v>Towson, MD</v>
          </cell>
          <cell r="C21">
            <v>1626</v>
          </cell>
        </row>
        <row r="22">
          <cell r="A22">
            <v>24005430700</v>
          </cell>
          <cell r="B22" t="str">
            <v>Halethorpe, MD</v>
          </cell>
          <cell r="C22">
            <v>1604</v>
          </cell>
        </row>
        <row r="23">
          <cell r="A23">
            <v>24005491000</v>
          </cell>
          <cell r="B23" t="str">
            <v>Baltimore, MD</v>
          </cell>
          <cell r="C23">
            <v>1600</v>
          </cell>
        </row>
        <row r="24">
          <cell r="A24">
            <v>24003750203</v>
          </cell>
          <cell r="B24" t="str">
            <v>Baltimore, MD</v>
          </cell>
          <cell r="C24">
            <v>1594</v>
          </cell>
        </row>
        <row r="25">
          <cell r="A25">
            <v>24510270102</v>
          </cell>
          <cell r="B25" t="str">
            <v>Waltherson, Baltimore, MD</v>
          </cell>
          <cell r="C25">
            <v>1573</v>
          </cell>
        </row>
        <row r="26">
          <cell r="A26">
            <v>24005430104</v>
          </cell>
          <cell r="B26" t="str">
            <v>Lansdowne - Baltimore Highlands, Halethorpe, MD</v>
          </cell>
          <cell r="C26">
            <v>1554</v>
          </cell>
        </row>
        <row r="27">
          <cell r="A27">
            <v>24005403201</v>
          </cell>
          <cell r="B27" t="str">
            <v>Gwynn Oak, Lochearn, MD</v>
          </cell>
          <cell r="C27">
            <v>1505</v>
          </cell>
        </row>
        <row r="28">
          <cell r="A28">
            <v>24510010500</v>
          </cell>
          <cell r="B28" t="str">
            <v>Upper Fells Point, Baltimore, MD</v>
          </cell>
          <cell r="C28">
            <v>1492</v>
          </cell>
        </row>
        <row r="29">
          <cell r="A29">
            <v>24005403602</v>
          </cell>
          <cell r="B29" t="str">
            <v>Baltimore, MD</v>
          </cell>
          <cell r="C29">
            <v>1483</v>
          </cell>
        </row>
        <row r="30">
          <cell r="A30">
            <v>24510040100</v>
          </cell>
          <cell r="B30" t="str">
            <v>Downtown, Baltimore, MD</v>
          </cell>
          <cell r="C30">
            <v>1445</v>
          </cell>
        </row>
        <row r="31">
          <cell r="A31">
            <v>24027601201</v>
          </cell>
          <cell r="B31" t="str">
            <v>Elkridge, MD</v>
          </cell>
          <cell r="C31">
            <v>1438</v>
          </cell>
        </row>
        <row r="32">
          <cell r="A32">
            <v>24005400400</v>
          </cell>
          <cell r="B32" t="str">
            <v>Catonsville, MD</v>
          </cell>
          <cell r="C32">
            <v>1434</v>
          </cell>
        </row>
        <row r="33">
          <cell r="A33">
            <v>24005440702</v>
          </cell>
          <cell r="B33" t="str">
            <v>Rosedale, MD</v>
          </cell>
          <cell r="C33">
            <v>1428</v>
          </cell>
        </row>
        <row r="34">
          <cell r="A34">
            <v>24510060300</v>
          </cell>
          <cell r="B34" t="str">
            <v>Butchers Hill, Baltimore, MD</v>
          </cell>
          <cell r="C34">
            <v>1419</v>
          </cell>
        </row>
        <row r="35">
          <cell r="A35">
            <v>24005420100</v>
          </cell>
          <cell r="B35" t="str">
            <v>Dundalk, MD</v>
          </cell>
          <cell r="C35">
            <v>1400</v>
          </cell>
        </row>
        <row r="36">
          <cell r="A36">
            <v>24005401301</v>
          </cell>
          <cell r="B36" t="str">
            <v>Woodlawn, MD</v>
          </cell>
          <cell r="C36">
            <v>1391</v>
          </cell>
        </row>
        <row r="37">
          <cell r="A37">
            <v>24005490601</v>
          </cell>
          <cell r="B37" t="str">
            <v>Baltimore, MD</v>
          </cell>
          <cell r="C37">
            <v>1389</v>
          </cell>
        </row>
        <row r="38">
          <cell r="A38">
            <v>24005403401</v>
          </cell>
          <cell r="B38" t="str">
            <v>Pikesville, MD</v>
          </cell>
          <cell r="C38">
            <v>1388</v>
          </cell>
        </row>
        <row r="39">
          <cell r="A39">
            <v>24005452500</v>
          </cell>
          <cell r="B39" t="str">
            <v>Dundalk, MD</v>
          </cell>
          <cell r="C39">
            <v>1387</v>
          </cell>
        </row>
        <row r="40">
          <cell r="A40">
            <v>24510130600</v>
          </cell>
          <cell r="B40" t="str">
            <v>Hampden, Baltimore, MD</v>
          </cell>
          <cell r="C40">
            <v>1375</v>
          </cell>
        </row>
        <row r="41">
          <cell r="A41">
            <v>24510060200</v>
          </cell>
          <cell r="B41" t="str">
            <v>Baltimore, MD</v>
          </cell>
          <cell r="C41">
            <v>1371</v>
          </cell>
        </row>
        <row r="42">
          <cell r="A42">
            <v>24510280402</v>
          </cell>
          <cell r="B42" t="str">
            <v>Rognel Heights, Baltimore, MD</v>
          </cell>
          <cell r="C42">
            <v>1369</v>
          </cell>
        </row>
        <row r="43">
          <cell r="A43">
            <v>24005403601</v>
          </cell>
          <cell r="B43" t="str">
            <v>Baltimore, MD</v>
          </cell>
          <cell r="C43">
            <v>1367</v>
          </cell>
        </row>
        <row r="44">
          <cell r="A44">
            <v>24510270902</v>
          </cell>
          <cell r="B44" t="str">
            <v>Perring Loch, Baltimore, MD</v>
          </cell>
          <cell r="C44">
            <v>1360</v>
          </cell>
        </row>
        <row r="45">
          <cell r="A45">
            <v>24005451200</v>
          </cell>
          <cell r="B45" t="str">
            <v>Middle River, MD</v>
          </cell>
          <cell r="C45">
            <v>1353</v>
          </cell>
        </row>
        <row r="46">
          <cell r="A46">
            <v>24005401101</v>
          </cell>
          <cell r="B46" t="str">
            <v>Woodlawn, MD</v>
          </cell>
          <cell r="C46">
            <v>1351</v>
          </cell>
        </row>
        <row r="47">
          <cell r="A47">
            <v>24003750300</v>
          </cell>
          <cell r="B47" t="str">
            <v>Linthicum Heights, MD</v>
          </cell>
          <cell r="C47">
            <v>1349</v>
          </cell>
        </row>
        <row r="48">
          <cell r="A48">
            <v>24005403202</v>
          </cell>
          <cell r="B48" t="str">
            <v>Gwynn Oak, Baltimore, MD</v>
          </cell>
          <cell r="C48">
            <v>1347</v>
          </cell>
        </row>
        <row r="49">
          <cell r="A49">
            <v>24510230100</v>
          </cell>
          <cell r="B49" t="str">
            <v>Baltimore, MD</v>
          </cell>
          <cell r="C49">
            <v>1344</v>
          </cell>
        </row>
        <row r="50">
          <cell r="A50">
            <v>24510210100</v>
          </cell>
          <cell r="B50" t="str">
            <v>Pigtown, Baltimore, MD</v>
          </cell>
          <cell r="C50">
            <v>1341</v>
          </cell>
        </row>
        <row r="51">
          <cell r="A51">
            <v>24005421102</v>
          </cell>
          <cell r="B51" t="str">
            <v>Dundalk, MD</v>
          </cell>
          <cell r="C51">
            <v>1340</v>
          </cell>
        </row>
        <row r="52">
          <cell r="A52">
            <v>24005403300</v>
          </cell>
          <cell r="B52" t="str">
            <v>Lochearn, Pikesville, MD</v>
          </cell>
          <cell r="C52">
            <v>1340</v>
          </cell>
        </row>
        <row r="53">
          <cell r="A53">
            <v>24510220100</v>
          </cell>
          <cell r="B53" t="str">
            <v>Baltimore, MD</v>
          </cell>
          <cell r="C53">
            <v>1339</v>
          </cell>
        </row>
        <row r="54">
          <cell r="A54">
            <v>24005441000</v>
          </cell>
          <cell r="B54" t="str">
            <v>Baltimore, MD</v>
          </cell>
          <cell r="C54">
            <v>1324</v>
          </cell>
        </row>
        <row r="55">
          <cell r="A55">
            <v>24005411307</v>
          </cell>
          <cell r="B55" t="str">
            <v>Nottingham, MD</v>
          </cell>
          <cell r="C55">
            <v>1322</v>
          </cell>
        </row>
        <row r="56">
          <cell r="A56">
            <v>24005450900</v>
          </cell>
          <cell r="B56" t="str">
            <v>Essex, MD</v>
          </cell>
          <cell r="C56">
            <v>1322</v>
          </cell>
        </row>
        <row r="57">
          <cell r="A57">
            <v>24005420402</v>
          </cell>
          <cell r="B57" t="str">
            <v>Dundalk, MD</v>
          </cell>
          <cell r="C57">
            <v>1314</v>
          </cell>
        </row>
        <row r="58">
          <cell r="A58">
            <v>24005491300</v>
          </cell>
          <cell r="B58" t="str">
            <v>Baltimore, MD</v>
          </cell>
          <cell r="C58">
            <v>1311</v>
          </cell>
        </row>
        <row r="59">
          <cell r="A59">
            <v>24005451900</v>
          </cell>
          <cell r="B59" t="str">
            <v>Edgemere, MD</v>
          </cell>
          <cell r="C59">
            <v>1310</v>
          </cell>
        </row>
        <row r="60">
          <cell r="A60">
            <v>24510150701</v>
          </cell>
          <cell r="B60" t="str">
            <v>Hanlon Longwood, Baltimore, MD</v>
          </cell>
          <cell r="C60">
            <v>1307</v>
          </cell>
        </row>
        <row r="61">
          <cell r="A61">
            <v>24510271400</v>
          </cell>
          <cell r="B61" t="str">
            <v>Evergreen, Baltimore, MD</v>
          </cell>
          <cell r="C61">
            <v>1304</v>
          </cell>
        </row>
        <row r="62">
          <cell r="A62">
            <v>24510260301</v>
          </cell>
          <cell r="B62" t="str">
            <v>Belair - Edison, Baltimore, MD</v>
          </cell>
          <cell r="C62">
            <v>1303</v>
          </cell>
        </row>
        <row r="63">
          <cell r="A63">
            <v>24003750102</v>
          </cell>
          <cell r="B63" t="str">
            <v>Baltimore, MD</v>
          </cell>
          <cell r="C63">
            <v>1299</v>
          </cell>
        </row>
        <row r="64">
          <cell r="A64">
            <v>24510271503</v>
          </cell>
          <cell r="B64" t="str">
            <v>Cross Keys, Baltimore, MD</v>
          </cell>
          <cell r="C64">
            <v>1289</v>
          </cell>
        </row>
        <row r="65">
          <cell r="A65">
            <v>24510260700</v>
          </cell>
          <cell r="B65" t="str">
            <v>Fifteenth Street, Baltimore, MD</v>
          </cell>
          <cell r="C65">
            <v>1288</v>
          </cell>
        </row>
        <row r="66">
          <cell r="A66">
            <v>24005451401</v>
          </cell>
          <cell r="B66" t="str">
            <v>Middle River, MD</v>
          </cell>
          <cell r="C66">
            <v>1278</v>
          </cell>
        </row>
        <row r="67">
          <cell r="A67">
            <v>24510090600</v>
          </cell>
          <cell r="B67" t="str">
            <v>Coldstream - Homestead - Montebello, Baltimore, MD</v>
          </cell>
          <cell r="C67">
            <v>1268</v>
          </cell>
        </row>
        <row r="68">
          <cell r="A68">
            <v>24510020100</v>
          </cell>
          <cell r="B68" t="str">
            <v>Upper Fells Point, Baltimore, MD</v>
          </cell>
          <cell r="C68">
            <v>1259</v>
          </cell>
        </row>
        <row r="69">
          <cell r="A69">
            <v>24510210200</v>
          </cell>
          <cell r="B69" t="str">
            <v>Pigtown, Baltimore, MD</v>
          </cell>
          <cell r="C69">
            <v>1257</v>
          </cell>
        </row>
        <row r="70">
          <cell r="A70">
            <v>24005420401</v>
          </cell>
          <cell r="B70" t="str">
            <v>Dundalk, MD</v>
          </cell>
          <cell r="C70">
            <v>1250</v>
          </cell>
        </row>
        <row r="71">
          <cell r="A71">
            <v>24510271300</v>
          </cell>
          <cell r="B71" t="str">
            <v>Roland Park, Baltimore, MD</v>
          </cell>
          <cell r="C71">
            <v>1248</v>
          </cell>
        </row>
        <row r="72">
          <cell r="A72">
            <v>24510270801</v>
          </cell>
          <cell r="B72" t="str">
            <v>Idlewood, Baltimore, MD</v>
          </cell>
          <cell r="C72">
            <v>1231</v>
          </cell>
        </row>
        <row r="73">
          <cell r="A73">
            <v>24510261100</v>
          </cell>
          <cell r="B73" t="str">
            <v>Canton, Baltimore, MD</v>
          </cell>
          <cell r="C73">
            <v>1230</v>
          </cell>
        </row>
        <row r="74">
          <cell r="A74">
            <v>24005420600</v>
          </cell>
          <cell r="B74" t="str">
            <v>Baltimore, MD</v>
          </cell>
          <cell r="C74">
            <v>1228</v>
          </cell>
        </row>
        <row r="75">
          <cell r="A75">
            <v>24005451500</v>
          </cell>
          <cell r="B75" t="str">
            <v>Middle River, MD</v>
          </cell>
          <cell r="C75">
            <v>1224</v>
          </cell>
        </row>
        <row r="76">
          <cell r="A76">
            <v>24005451600</v>
          </cell>
          <cell r="B76" t="str">
            <v>Middle River, MD</v>
          </cell>
          <cell r="C76">
            <v>1223</v>
          </cell>
        </row>
        <row r="77">
          <cell r="A77">
            <v>24510060100</v>
          </cell>
          <cell r="B77" t="str">
            <v>Patterson Park, Baltimore, MD</v>
          </cell>
          <cell r="C77">
            <v>1218</v>
          </cell>
        </row>
        <row r="78">
          <cell r="A78">
            <v>24510040200</v>
          </cell>
          <cell r="B78" t="str">
            <v>Downtown, Baltimore, MD</v>
          </cell>
          <cell r="C78">
            <v>1217</v>
          </cell>
        </row>
        <row r="79">
          <cell r="A79">
            <v>24510271501</v>
          </cell>
          <cell r="B79" t="str">
            <v>Mount Washington, Baltimore, MD</v>
          </cell>
          <cell r="C79">
            <v>1212</v>
          </cell>
        </row>
        <row r="80">
          <cell r="A80">
            <v>24510160802</v>
          </cell>
          <cell r="B80" t="str">
            <v>Edmondson, Baltimore, MD</v>
          </cell>
          <cell r="C80">
            <v>1211</v>
          </cell>
        </row>
        <row r="81">
          <cell r="A81">
            <v>24005402304</v>
          </cell>
          <cell r="B81" t="str">
            <v>Gwynn Oak, Baltimore, MD</v>
          </cell>
          <cell r="C81">
            <v>1206</v>
          </cell>
        </row>
        <row r="82">
          <cell r="A82">
            <v>24510120100</v>
          </cell>
          <cell r="B82" t="str">
            <v>Tuscany - Canterbury, Baltimore, MD</v>
          </cell>
          <cell r="C82">
            <v>1201</v>
          </cell>
        </row>
        <row r="83">
          <cell r="A83">
            <v>24005401000</v>
          </cell>
          <cell r="B83" t="str">
            <v>Catonsville, MD</v>
          </cell>
          <cell r="C83">
            <v>1198</v>
          </cell>
        </row>
        <row r="84">
          <cell r="A84">
            <v>24005440100</v>
          </cell>
          <cell r="B84" t="str">
            <v>Baltimore, MD</v>
          </cell>
          <cell r="C84">
            <v>1197</v>
          </cell>
        </row>
        <row r="85">
          <cell r="A85">
            <v>24510260404</v>
          </cell>
          <cell r="B85" t="str">
            <v>Baltimore Highlands, Baltimore, MD</v>
          </cell>
          <cell r="C85">
            <v>1193</v>
          </cell>
        </row>
        <row r="86">
          <cell r="A86">
            <v>24005452100</v>
          </cell>
          <cell r="B86" t="str">
            <v>Sparrows Point, MD</v>
          </cell>
          <cell r="C86">
            <v>1183</v>
          </cell>
        </row>
        <row r="87">
          <cell r="A87">
            <v>24005492300</v>
          </cell>
          <cell r="B87" t="str">
            <v>Essex, MD</v>
          </cell>
          <cell r="C87">
            <v>1179</v>
          </cell>
        </row>
        <row r="88">
          <cell r="A88">
            <v>24005430600</v>
          </cell>
          <cell r="B88" t="str">
            <v>Relay, Halethorpe, MD</v>
          </cell>
          <cell r="C88">
            <v>1175</v>
          </cell>
        </row>
        <row r="89">
          <cell r="A89">
            <v>24005452300</v>
          </cell>
          <cell r="B89" t="str">
            <v>Baltimore, MD</v>
          </cell>
          <cell r="C89">
            <v>1175</v>
          </cell>
        </row>
        <row r="90">
          <cell r="A90">
            <v>24005490603</v>
          </cell>
          <cell r="B90" t="str">
            <v>Baltimore, MD</v>
          </cell>
          <cell r="C90">
            <v>1175</v>
          </cell>
        </row>
        <row r="91">
          <cell r="A91">
            <v>24005420302</v>
          </cell>
          <cell r="B91" t="str">
            <v>Dundalk, MD</v>
          </cell>
          <cell r="C91">
            <v>1174</v>
          </cell>
        </row>
        <row r="92">
          <cell r="A92">
            <v>24005440400</v>
          </cell>
          <cell r="B92" t="str">
            <v>Baltimore, MD</v>
          </cell>
          <cell r="C92">
            <v>1173</v>
          </cell>
        </row>
        <row r="93">
          <cell r="A93">
            <v>24510080101</v>
          </cell>
          <cell r="B93" t="str">
            <v>Belair - Edison, Baltimore, MD</v>
          </cell>
          <cell r="C93">
            <v>1173</v>
          </cell>
        </row>
        <row r="94">
          <cell r="A94">
            <v>24005441102</v>
          </cell>
          <cell r="B94" t="str">
            <v>Rosedale, MD</v>
          </cell>
          <cell r="C94">
            <v>1173</v>
          </cell>
        </row>
        <row r="95">
          <cell r="A95">
            <v>24005440800</v>
          </cell>
          <cell r="B95" t="str">
            <v>Rosedale, MD</v>
          </cell>
          <cell r="C95">
            <v>1172</v>
          </cell>
        </row>
        <row r="96">
          <cell r="A96">
            <v>24003750400</v>
          </cell>
          <cell r="B96" t="str">
            <v>Linthicum Heights, MD</v>
          </cell>
          <cell r="C96">
            <v>1170</v>
          </cell>
        </row>
        <row r="97">
          <cell r="A97">
            <v>24510270301</v>
          </cell>
          <cell r="B97" t="str">
            <v>Lauraville, Baltimore, MD</v>
          </cell>
          <cell r="C97">
            <v>1169</v>
          </cell>
        </row>
        <row r="98">
          <cell r="A98">
            <v>24005492500</v>
          </cell>
          <cell r="B98" t="str">
            <v>Baltimore, MD</v>
          </cell>
          <cell r="C98">
            <v>1165</v>
          </cell>
        </row>
        <row r="99">
          <cell r="A99">
            <v>24510080102</v>
          </cell>
          <cell r="B99" t="str">
            <v>Belair - Edison, Baltimore, MD</v>
          </cell>
          <cell r="C99">
            <v>1165</v>
          </cell>
        </row>
        <row r="100">
          <cell r="A100">
            <v>24005403500</v>
          </cell>
          <cell r="B100" t="str">
            <v>Pikesville, MD</v>
          </cell>
          <cell r="C100">
            <v>1162</v>
          </cell>
        </row>
        <row r="101">
          <cell r="A101">
            <v>24005400702</v>
          </cell>
          <cell r="B101" t="str">
            <v>Baltimore, MD</v>
          </cell>
          <cell r="C101">
            <v>1160</v>
          </cell>
        </row>
        <row r="102">
          <cell r="A102">
            <v>24005440200</v>
          </cell>
          <cell r="B102" t="str">
            <v>Nottingham, MD</v>
          </cell>
          <cell r="C102">
            <v>1158</v>
          </cell>
        </row>
        <row r="103">
          <cell r="A103">
            <v>24005400800</v>
          </cell>
          <cell r="B103" t="str">
            <v>Catonsville, MD</v>
          </cell>
          <cell r="C103">
            <v>1156</v>
          </cell>
        </row>
        <row r="104">
          <cell r="A104">
            <v>24005450400</v>
          </cell>
          <cell r="B104" t="str">
            <v>Essex, MD</v>
          </cell>
          <cell r="C104">
            <v>1156</v>
          </cell>
        </row>
        <row r="105">
          <cell r="A105">
            <v>24005492101</v>
          </cell>
          <cell r="B105" t="str">
            <v>Parkville, MD</v>
          </cell>
          <cell r="C105">
            <v>1154</v>
          </cell>
        </row>
        <row r="106">
          <cell r="A106">
            <v>24510120201</v>
          </cell>
          <cell r="B106" t="str">
            <v>Baltimore, MD</v>
          </cell>
          <cell r="C106">
            <v>1147</v>
          </cell>
        </row>
        <row r="107">
          <cell r="A107">
            <v>24005440300</v>
          </cell>
          <cell r="B107" t="str">
            <v>Nottingham, MD</v>
          </cell>
          <cell r="C107">
            <v>1147</v>
          </cell>
        </row>
        <row r="108">
          <cell r="A108">
            <v>24005430800</v>
          </cell>
          <cell r="B108" t="str">
            <v>Halethorpe, MD</v>
          </cell>
          <cell r="C108">
            <v>1141</v>
          </cell>
        </row>
        <row r="109">
          <cell r="A109">
            <v>24005401200</v>
          </cell>
          <cell r="B109" t="str">
            <v>Woodlawn, MD</v>
          </cell>
          <cell r="C109">
            <v>1141</v>
          </cell>
        </row>
        <row r="110">
          <cell r="A110">
            <v>24510272005</v>
          </cell>
          <cell r="B110" t="str">
            <v>Cross Country, Baltimore, MD</v>
          </cell>
          <cell r="C110">
            <v>1140</v>
          </cell>
        </row>
        <row r="111">
          <cell r="A111">
            <v>24510020200</v>
          </cell>
          <cell r="B111" t="str">
            <v>Upper Fells Point, Baltimore, MD</v>
          </cell>
          <cell r="C111">
            <v>1138</v>
          </cell>
        </row>
        <row r="112">
          <cell r="A112">
            <v>24510090800</v>
          </cell>
          <cell r="B112" t="str">
            <v>East Baltimore Midway, Baltimore, MD</v>
          </cell>
          <cell r="C112">
            <v>1132</v>
          </cell>
        </row>
        <row r="113">
          <cell r="A113">
            <v>24510272003</v>
          </cell>
          <cell r="B113" t="str">
            <v>Baltimore, MD</v>
          </cell>
          <cell r="C113">
            <v>1130</v>
          </cell>
        </row>
        <row r="114">
          <cell r="A114">
            <v>24005400701</v>
          </cell>
          <cell r="B114" t="str">
            <v>Catonsville, MD</v>
          </cell>
          <cell r="C114">
            <v>1130</v>
          </cell>
        </row>
        <row r="115">
          <cell r="A115">
            <v>24510110100</v>
          </cell>
          <cell r="B115" t="str">
            <v>Downtown, Baltimore, MD</v>
          </cell>
          <cell r="C115">
            <v>1125</v>
          </cell>
        </row>
        <row r="116">
          <cell r="A116">
            <v>24510130804</v>
          </cell>
          <cell r="B116" t="str">
            <v>Hampden, Baltimore, MD</v>
          </cell>
          <cell r="C116">
            <v>1125</v>
          </cell>
        </row>
        <row r="117">
          <cell r="A117">
            <v>24510070100</v>
          </cell>
          <cell r="B117" t="str">
            <v>Baltimore, MD</v>
          </cell>
          <cell r="C117">
            <v>1122</v>
          </cell>
        </row>
        <row r="118">
          <cell r="A118">
            <v>24510130803</v>
          </cell>
          <cell r="B118" t="str">
            <v>Medfield, Baltimore, MD</v>
          </cell>
          <cell r="C118">
            <v>1122</v>
          </cell>
        </row>
        <row r="119">
          <cell r="A119">
            <v>24003750201</v>
          </cell>
          <cell r="B119" t="str">
            <v>Brooklyn, Baltimore, MD</v>
          </cell>
          <cell r="C119">
            <v>1120</v>
          </cell>
        </row>
        <row r="120">
          <cell r="A120">
            <v>24003750101</v>
          </cell>
          <cell r="B120" t="str">
            <v>Brooklyn Park, MD</v>
          </cell>
          <cell r="C120">
            <v>1118</v>
          </cell>
        </row>
        <row r="121">
          <cell r="A121">
            <v>24005420500</v>
          </cell>
          <cell r="B121" t="str">
            <v>Baltimore, MD</v>
          </cell>
          <cell r="C121">
            <v>1117</v>
          </cell>
        </row>
        <row r="122">
          <cell r="A122">
            <v>24510280101</v>
          </cell>
          <cell r="B122" t="str">
            <v>Reisterstown Station, Baltimore, MD</v>
          </cell>
          <cell r="C122">
            <v>1116</v>
          </cell>
        </row>
        <row r="123">
          <cell r="A123">
            <v>24510150702</v>
          </cell>
          <cell r="B123" t="str">
            <v>Walbrook, Baltimore, MD</v>
          </cell>
          <cell r="C123">
            <v>1115</v>
          </cell>
        </row>
        <row r="124">
          <cell r="A124">
            <v>24510200702</v>
          </cell>
          <cell r="B124" t="str">
            <v>Saint Joseph's, Baltimore, MD</v>
          </cell>
          <cell r="C124">
            <v>1112</v>
          </cell>
        </row>
        <row r="125">
          <cell r="A125">
            <v>24510090200</v>
          </cell>
          <cell r="B125" t="str">
            <v>Ednor Gardens - Lakeside, Baltimore, MD</v>
          </cell>
          <cell r="C125">
            <v>1111</v>
          </cell>
        </row>
        <row r="126">
          <cell r="A126">
            <v>24005440701</v>
          </cell>
          <cell r="B126" t="str">
            <v>Rosedale, MD</v>
          </cell>
          <cell r="C126">
            <v>1110</v>
          </cell>
        </row>
        <row r="127">
          <cell r="A127">
            <v>24510090500</v>
          </cell>
          <cell r="B127" t="str">
            <v>Better Waverly, Baltimore, MD</v>
          </cell>
          <cell r="C127">
            <v>1110</v>
          </cell>
        </row>
        <row r="128">
          <cell r="A128">
            <v>24005491402</v>
          </cell>
          <cell r="B128" t="str">
            <v>Parkville, MD</v>
          </cell>
          <cell r="C128">
            <v>1109</v>
          </cell>
        </row>
        <row r="129">
          <cell r="A129">
            <v>24510200100</v>
          </cell>
          <cell r="B129" t="str">
            <v>Lexington, Baltimore, MD</v>
          </cell>
          <cell r="C129">
            <v>1106</v>
          </cell>
        </row>
        <row r="130">
          <cell r="A130">
            <v>24510272007</v>
          </cell>
          <cell r="B130" t="str">
            <v>Fallstaff, Baltimore, MD</v>
          </cell>
          <cell r="C130">
            <v>1105</v>
          </cell>
        </row>
        <row r="131">
          <cell r="A131">
            <v>24005401102</v>
          </cell>
          <cell r="B131" t="str">
            <v>Gwynn Oak, Woodlawn, MD</v>
          </cell>
          <cell r="C131">
            <v>1103</v>
          </cell>
        </row>
        <row r="132">
          <cell r="A132">
            <v>24510120700</v>
          </cell>
          <cell r="B132" t="str">
            <v>Remington, Baltimore, MD</v>
          </cell>
          <cell r="C132">
            <v>1103</v>
          </cell>
        </row>
        <row r="133">
          <cell r="A133">
            <v>24510272004</v>
          </cell>
          <cell r="B133" t="str">
            <v>Cheswolde, Baltimore, MD</v>
          </cell>
          <cell r="C133">
            <v>1100</v>
          </cell>
        </row>
        <row r="134">
          <cell r="A134">
            <v>24510080301</v>
          </cell>
          <cell r="B134" t="str">
            <v>Berea, Baltimore, MD</v>
          </cell>
          <cell r="C134">
            <v>1099</v>
          </cell>
        </row>
        <row r="135">
          <cell r="A135">
            <v>24005402405</v>
          </cell>
          <cell r="B135" t="str">
            <v>Gwynn Oak, Baltimore, MD</v>
          </cell>
          <cell r="C135">
            <v>1095</v>
          </cell>
        </row>
        <row r="136">
          <cell r="A136">
            <v>24005491401</v>
          </cell>
          <cell r="B136" t="str">
            <v>Parkville, MD</v>
          </cell>
          <cell r="C136">
            <v>1095</v>
          </cell>
        </row>
        <row r="137">
          <cell r="A137">
            <v>24510200600</v>
          </cell>
          <cell r="B137" t="str">
            <v>Baltimore, MD</v>
          </cell>
          <cell r="C137">
            <v>1094</v>
          </cell>
        </row>
        <row r="138">
          <cell r="A138">
            <v>24005451402</v>
          </cell>
          <cell r="B138" t="str">
            <v>Middle River, MD</v>
          </cell>
          <cell r="C138">
            <v>1094</v>
          </cell>
        </row>
        <row r="139">
          <cell r="A139">
            <v>24005450503</v>
          </cell>
          <cell r="B139" t="str">
            <v>Essex, MD</v>
          </cell>
          <cell r="C139">
            <v>1091</v>
          </cell>
        </row>
        <row r="140">
          <cell r="A140">
            <v>24510261000</v>
          </cell>
          <cell r="B140" t="str">
            <v>Patterson Park, Baltimore, MD</v>
          </cell>
          <cell r="C140">
            <v>1090</v>
          </cell>
        </row>
        <row r="141">
          <cell r="A141">
            <v>24510080500</v>
          </cell>
          <cell r="B141" t="str">
            <v>Darley Park, Baltimore, MD</v>
          </cell>
          <cell r="C141">
            <v>1090</v>
          </cell>
        </row>
        <row r="142">
          <cell r="A142">
            <v>24510250205</v>
          </cell>
          <cell r="B142" t="str">
            <v>Lakeland, Baltimore, MD</v>
          </cell>
          <cell r="C142">
            <v>1085</v>
          </cell>
        </row>
        <row r="143">
          <cell r="A143">
            <v>24510120300</v>
          </cell>
          <cell r="B143" t="str">
            <v>Harwood, Baltimore, MD</v>
          </cell>
          <cell r="C143">
            <v>1085</v>
          </cell>
        </row>
        <row r="144">
          <cell r="A144">
            <v>24510260800</v>
          </cell>
          <cell r="B144" t="str">
            <v>Baltimore Highlands, Baltimore, MD</v>
          </cell>
          <cell r="C144">
            <v>1078</v>
          </cell>
        </row>
        <row r="145">
          <cell r="A145">
            <v>24005430300</v>
          </cell>
          <cell r="B145" t="str">
            <v>Lansdowne - Baltimore Highlands, Halethorpe, MD</v>
          </cell>
          <cell r="C145">
            <v>1073</v>
          </cell>
        </row>
        <row r="146">
          <cell r="A146">
            <v>24005430200</v>
          </cell>
          <cell r="B146" t="str">
            <v>Lansdowne - Baltimore Highlands, Lansdowne, MD</v>
          </cell>
          <cell r="C146">
            <v>1072</v>
          </cell>
        </row>
        <row r="147">
          <cell r="A147">
            <v>24005430400</v>
          </cell>
          <cell r="B147" t="str">
            <v>Halethorpe, MD</v>
          </cell>
          <cell r="C147">
            <v>1071</v>
          </cell>
        </row>
        <row r="148">
          <cell r="A148">
            <v>24510130400</v>
          </cell>
          <cell r="B148" t="str">
            <v>Woodbrook, Baltimore, MD</v>
          </cell>
          <cell r="C148">
            <v>1069</v>
          </cell>
        </row>
        <row r="149">
          <cell r="A149">
            <v>24510270803</v>
          </cell>
          <cell r="B149" t="str">
            <v>Loch Raven, Baltimore, MD</v>
          </cell>
          <cell r="C149">
            <v>1065</v>
          </cell>
        </row>
        <row r="150">
          <cell r="A150">
            <v>24005400200</v>
          </cell>
          <cell r="B150" t="str">
            <v>Catonsville, MD</v>
          </cell>
          <cell r="C150">
            <v>1065</v>
          </cell>
        </row>
        <row r="151">
          <cell r="A151">
            <v>24510250203</v>
          </cell>
          <cell r="B151" t="str">
            <v>Cherry Hill, Baltimore, MD</v>
          </cell>
          <cell r="C151">
            <v>1064</v>
          </cell>
        </row>
        <row r="152">
          <cell r="A152">
            <v>24510160700</v>
          </cell>
          <cell r="B152" t="str">
            <v>Rosemont, Baltimore, MD</v>
          </cell>
          <cell r="C152">
            <v>1062</v>
          </cell>
        </row>
        <row r="153">
          <cell r="A153">
            <v>24510260501</v>
          </cell>
          <cell r="B153" t="str">
            <v>Joseph Lee, Baltimore, MD</v>
          </cell>
          <cell r="C153">
            <v>1061</v>
          </cell>
        </row>
        <row r="154">
          <cell r="A154">
            <v>24005420303</v>
          </cell>
          <cell r="B154" t="str">
            <v>Dundalk, MD</v>
          </cell>
          <cell r="C154">
            <v>1060</v>
          </cell>
        </row>
        <row r="155">
          <cell r="A155">
            <v>24005420200</v>
          </cell>
          <cell r="B155" t="str">
            <v>Dundalk, MD</v>
          </cell>
          <cell r="C155">
            <v>1056</v>
          </cell>
        </row>
        <row r="156">
          <cell r="A156">
            <v>24005402305</v>
          </cell>
          <cell r="B156" t="str">
            <v>Lochearn, Pikesville, MD</v>
          </cell>
          <cell r="C156">
            <v>1047</v>
          </cell>
        </row>
        <row r="157">
          <cell r="A157">
            <v>24510110200</v>
          </cell>
          <cell r="B157" t="str">
            <v>Downtown, Baltimore, MD</v>
          </cell>
          <cell r="C157">
            <v>1045</v>
          </cell>
        </row>
        <row r="158">
          <cell r="A158">
            <v>24510250102</v>
          </cell>
          <cell r="B158" t="str">
            <v>Yale Heights, Baltimore, MD</v>
          </cell>
          <cell r="C158">
            <v>1044</v>
          </cell>
        </row>
        <row r="159">
          <cell r="A159">
            <v>24510070200</v>
          </cell>
          <cell r="B159" t="str">
            <v>Madison - Eastend, Baltimore, MD</v>
          </cell>
          <cell r="C159">
            <v>1041</v>
          </cell>
        </row>
        <row r="160">
          <cell r="A160">
            <v>24005440900</v>
          </cell>
          <cell r="B160" t="str">
            <v>Rosedale, MD</v>
          </cell>
          <cell r="C160">
            <v>1041</v>
          </cell>
        </row>
        <row r="161">
          <cell r="A161">
            <v>24005430101</v>
          </cell>
          <cell r="B161" t="str">
            <v>Lansdowne - Baltimore Highlands, Lansdowne, MD</v>
          </cell>
          <cell r="C161">
            <v>1039</v>
          </cell>
        </row>
        <row r="162">
          <cell r="A162">
            <v>24510080700</v>
          </cell>
          <cell r="B162" t="str">
            <v>Broadway East, Baltimore, MD</v>
          </cell>
          <cell r="C162">
            <v>1038</v>
          </cell>
        </row>
        <row r="163">
          <cell r="A163">
            <v>24510150300</v>
          </cell>
          <cell r="B163" t="str">
            <v>Coppin Heights, Baltimore, MD</v>
          </cell>
          <cell r="C163">
            <v>1032</v>
          </cell>
        </row>
        <row r="164">
          <cell r="A164">
            <v>24510200200</v>
          </cell>
          <cell r="B164" t="str">
            <v>Lexington, Baltimore, MD</v>
          </cell>
          <cell r="C164">
            <v>1029</v>
          </cell>
        </row>
        <row r="165">
          <cell r="A165">
            <v>24510080600</v>
          </cell>
          <cell r="B165" t="str">
            <v>Broadway East, Baltimore, MD</v>
          </cell>
          <cell r="C165">
            <v>1029</v>
          </cell>
        </row>
        <row r="166">
          <cell r="A166">
            <v>24005420800</v>
          </cell>
          <cell r="B166" t="str">
            <v>Dundalk, MD</v>
          </cell>
          <cell r="C166">
            <v>1028</v>
          </cell>
        </row>
        <row r="167">
          <cell r="A167">
            <v>24510160500</v>
          </cell>
          <cell r="B167" t="str">
            <v>Bridgeview-Greenlawn, Baltimore, MD</v>
          </cell>
          <cell r="C167">
            <v>1024</v>
          </cell>
        </row>
        <row r="168">
          <cell r="A168">
            <v>24510260302</v>
          </cell>
          <cell r="B168" t="str">
            <v>Belair - Edison, Baltimore, MD</v>
          </cell>
          <cell r="C168">
            <v>1023</v>
          </cell>
        </row>
        <row r="169">
          <cell r="A169">
            <v>24510120400</v>
          </cell>
          <cell r="B169" t="str">
            <v>Barclay, Baltimore, MD</v>
          </cell>
          <cell r="C169">
            <v>1020</v>
          </cell>
        </row>
        <row r="170">
          <cell r="A170">
            <v>24005440500</v>
          </cell>
          <cell r="B170" t="str">
            <v>Nottingham, MD</v>
          </cell>
          <cell r="C170">
            <v>1015</v>
          </cell>
        </row>
        <row r="171">
          <cell r="A171">
            <v>24510260101</v>
          </cell>
          <cell r="B171" t="str">
            <v>Cedmont, Baltimore, MD</v>
          </cell>
          <cell r="C171">
            <v>1012</v>
          </cell>
        </row>
        <row r="172">
          <cell r="A172">
            <v>24510260303</v>
          </cell>
          <cell r="B172" t="str">
            <v>Claremont - Freedom, Baltimore, MD</v>
          </cell>
          <cell r="C172">
            <v>1006</v>
          </cell>
        </row>
        <row r="173">
          <cell r="A173">
            <v>24510270402</v>
          </cell>
          <cell r="B173" t="str">
            <v>Glenham-Belford, Baltimore, MD</v>
          </cell>
          <cell r="C173">
            <v>1006</v>
          </cell>
        </row>
        <row r="174">
          <cell r="A174">
            <v>24510280403</v>
          </cell>
          <cell r="B174" t="str">
            <v>Westgate, Baltimore, MD</v>
          </cell>
          <cell r="C174">
            <v>1003</v>
          </cell>
        </row>
        <row r="175">
          <cell r="A175">
            <v>24510280301</v>
          </cell>
          <cell r="B175" t="str">
            <v>Gwynn Oak, Baltimore, MD</v>
          </cell>
          <cell r="C175">
            <v>1001</v>
          </cell>
        </row>
        <row r="176">
          <cell r="A176">
            <v>24510200300</v>
          </cell>
          <cell r="B176" t="str">
            <v>Bentalou-Smallwood, Baltimore, MD</v>
          </cell>
          <cell r="C176">
            <v>1000</v>
          </cell>
        </row>
        <row r="177">
          <cell r="A177">
            <v>24005402404</v>
          </cell>
          <cell r="B177" t="str">
            <v>Gwynn Oak, Lochearn, MD</v>
          </cell>
          <cell r="C177">
            <v>997</v>
          </cell>
        </row>
        <row r="178">
          <cell r="A178">
            <v>24510280200</v>
          </cell>
          <cell r="B178" t="str">
            <v>Gwynn Oak, Baltimore, MD</v>
          </cell>
          <cell r="C178">
            <v>991</v>
          </cell>
        </row>
        <row r="179">
          <cell r="A179">
            <v>24005451300</v>
          </cell>
          <cell r="B179" t="str">
            <v>Middle River, MD</v>
          </cell>
          <cell r="C179">
            <v>990</v>
          </cell>
        </row>
        <row r="180">
          <cell r="A180">
            <v>24510271700</v>
          </cell>
          <cell r="B180" t="str">
            <v>Central Park Heights, Baltimore, MD</v>
          </cell>
          <cell r="C180">
            <v>987</v>
          </cell>
        </row>
        <row r="181">
          <cell r="A181">
            <v>24005430900</v>
          </cell>
          <cell r="B181" t="str">
            <v>Baltimore, MD</v>
          </cell>
          <cell r="C181">
            <v>984</v>
          </cell>
        </row>
        <row r="182">
          <cell r="A182">
            <v>24005491100</v>
          </cell>
          <cell r="B182" t="str">
            <v>Baltimore, MD</v>
          </cell>
          <cell r="C182">
            <v>983</v>
          </cell>
        </row>
        <row r="183">
          <cell r="A183">
            <v>24510160400</v>
          </cell>
          <cell r="B183" t="str">
            <v>Midtown Edmondson, Baltimore, MD</v>
          </cell>
          <cell r="C183">
            <v>982</v>
          </cell>
        </row>
        <row r="184">
          <cell r="A184">
            <v>24510090700</v>
          </cell>
          <cell r="B184" t="str">
            <v>Coldstream - Homestead - Montebello, Baltimore, MD</v>
          </cell>
          <cell r="C184">
            <v>982</v>
          </cell>
        </row>
        <row r="185">
          <cell r="A185">
            <v>24510271200</v>
          </cell>
          <cell r="B185" t="str">
            <v>Homeland, Baltimore, MD</v>
          </cell>
          <cell r="C185">
            <v>980</v>
          </cell>
        </row>
        <row r="186">
          <cell r="A186">
            <v>24510270200</v>
          </cell>
          <cell r="B186" t="str">
            <v>Lauraville, Baltimore, MD</v>
          </cell>
          <cell r="C186">
            <v>980</v>
          </cell>
        </row>
        <row r="187">
          <cell r="A187">
            <v>24510250101</v>
          </cell>
          <cell r="B187" t="str">
            <v>Beechfield, Baltimore, MD</v>
          </cell>
          <cell r="C187">
            <v>978</v>
          </cell>
        </row>
        <row r="188">
          <cell r="A188">
            <v>24510130300</v>
          </cell>
          <cell r="B188" t="str">
            <v>Penn North, Baltimore, MD</v>
          </cell>
          <cell r="C188">
            <v>976</v>
          </cell>
        </row>
        <row r="189">
          <cell r="A189">
            <v>24510270701</v>
          </cell>
          <cell r="B189" t="str">
            <v>Harford - Echodale - Perring Parkway, Baltimore, MD</v>
          </cell>
          <cell r="C189">
            <v>972</v>
          </cell>
        </row>
        <row r="190">
          <cell r="A190">
            <v>24003750202</v>
          </cell>
          <cell r="B190" t="str">
            <v>Brooklyn Park, MD</v>
          </cell>
          <cell r="C190">
            <v>971</v>
          </cell>
        </row>
        <row r="191">
          <cell r="A191">
            <v>24005451000</v>
          </cell>
          <cell r="B191" t="str">
            <v>Essex, MD</v>
          </cell>
          <cell r="C191">
            <v>970</v>
          </cell>
        </row>
        <row r="192">
          <cell r="A192">
            <v>24510190200</v>
          </cell>
          <cell r="B192" t="str">
            <v>Pratt Monroe, Baltimore, MD</v>
          </cell>
          <cell r="C192">
            <v>969</v>
          </cell>
        </row>
        <row r="193">
          <cell r="A193">
            <v>24005420701</v>
          </cell>
          <cell r="B193" t="str">
            <v>Dundalk, MD</v>
          </cell>
          <cell r="C193">
            <v>968</v>
          </cell>
        </row>
        <row r="194">
          <cell r="A194">
            <v>24510270901</v>
          </cell>
          <cell r="B194" t="str">
            <v>New Northwood, Baltimore, MD</v>
          </cell>
          <cell r="C194">
            <v>968</v>
          </cell>
        </row>
        <row r="195">
          <cell r="A195">
            <v>24005400600</v>
          </cell>
          <cell r="B195" t="str">
            <v>Catonsville, MD</v>
          </cell>
          <cell r="C195">
            <v>967</v>
          </cell>
        </row>
        <row r="196">
          <cell r="A196">
            <v>24005450800</v>
          </cell>
          <cell r="B196" t="str">
            <v>Essex, MD</v>
          </cell>
          <cell r="C196">
            <v>967</v>
          </cell>
        </row>
        <row r="197">
          <cell r="A197">
            <v>24510250401</v>
          </cell>
          <cell r="B197" t="str">
            <v>Brooklyn, Baltimore, MD</v>
          </cell>
          <cell r="C197">
            <v>967</v>
          </cell>
        </row>
        <row r="198">
          <cell r="A198">
            <v>24510160801</v>
          </cell>
          <cell r="B198" t="str">
            <v>Edmondson, Baltimore, MD</v>
          </cell>
          <cell r="C198">
            <v>966</v>
          </cell>
        </row>
        <row r="199">
          <cell r="A199">
            <v>24510120202</v>
          </cell>
          <cell r="B199" t="str">
            <v>Baltimore, MD</v>
          </cell>
          <cell r="C199">
            <v>961</v>
          </cell>
        </row>
        <row r="200">
          <cell r="A200">
            <v>24510170100</v>
          </cell>
          <cell r="B200" t="str">
            <v>Downtown, Baltimore, MD</v>
          </cell>
          <cell r="C200">
            <v>961</v>
          </cell>
        </row>
        <row r="201">
          <cell r="A201">
            <v>24510180300</v>
          </cell>
          <cell r="B201" t="str">
            <v>Hollins Market, Baltimore, MD</v>
          </cell>
          <cell r="C201">
            <v>960</v>
          </cell>
        </row>
        <row r="202">
          <cell r="A202">
            <v>24510280302</v>
          </cell>
          <cell r="B202" t="str">
            <v>West Forest Park, Baltimore, MD</v>
          </cell>
          <cell r="C202">
            <v>959</v>
          </cell>
        </row>
        <row r="203">
          <cell r="A203">
            <v>24510130200</v>
          </cell>
          <cell r="B203" t="str">
            <v>Reservoir Hill, Baltimore, MD</v>
          </cell>
          <cell r="C203">
            <v>959</v>
          </cell>
        </row>
        <row r="204">
          <cell r="A204">
            <v>24510151300</v>
          </cell>
          <cell r="B204" t="str">
            <v>Central Park Heights, Baltimore, MD</v>
          </cell>
          <cell r="C204">
            <v>957</v>
          </cell>
        </row>
        <row r="205">
          <cell r="A205">
            <v>24510260203</v>
          </cell>
          <cell r="B205" t="str">
            <v>Frankford, Baltimore, MD</v>
          </cell>
          <cell r="C205">
            <v>956</v>
          </cell>
        </row>
        <row r="206">
          <cell r="A206">
            <v>24510270804</v>
          </cell>
          <cell r="B206" t="str">
            <v>Lake Walker, Baltimore, MD</v>
          </cell>
          <cell r="C206">
            <v>956</v>
          </cell>
        </row>
        <row r="207">
          <cell r="A207">
            <v>24510140300</v>
          </cell>
          <cell r="B207" t="str">
            <v>Druid Heights, Baltimore, MD</v>
          </cell>
          <cell r="C207">
            <v>955</v>
          </cell>
        </row>
        <row r="208">
          <cell r="A208">
            <v>24510250206</v>
          </cell>
          <cell r="B208" t="str">
            <v>Morrell Park, Baltimore, MD</v>
          </cell>
          <cell r="C208">
            <v>954</v>
          </cell>
        </row>
        <row r="209">
          <cell r="A209">
            <v>24510260605</v>
          </cell>
          <cell r="B209" t="str">
            <v>Medford - Broening, Baltimore, MD</v>
          </cell>
          <cell r="C209">
            <v>951</v>
          </cell>
        </row>
        <row r="210">
          <cell r="A210">
            <v>24510271802</v>
          </cell>
          <cell r="B210" t="str">
            <v>Langston Hughes, Baltimore, MD</v>
          </cell>
          <cell r="C210">
            <v>950</v>
          </cell>
        </row>
        <row r="211">
          <cell r="A211">
            <v>24510130700</v>
          </cell>
          <cell r="B211" t="str">
            <v>Hampden, Baltimore, MD</v>
          </cell>
          <cell r="C211">
            <v>947</v>
          </cell>
        </row>
        <row r="212">
          <cell r="A212">
            <v>24510270703</v>
          </cell>
          <cell r="B212" t="str">
            <v>North Harford Road, Baltimore, MD</v>
          </cell>
          <cell r="C212">
            <v>945</v>
          </cell>
        </row>
        <row r="213">
          <cell r="A213">
            <v>24510270401</v>
          </cell>
          <cell r="B213" t="str">
            <v>Glenham-Belford, Baltimore, MD</v>
          </cell>
          <cell r="C213">
            <v>942</v>
          </cell>
        </row>
        <row r="214">
          <cell r="A214">
            <v>24510250303</v>
          </cell>
          <cell r="B214" t="str">
            <v>Morrell Park, Baltimore, MD</v>
          </cell>
          <cell r="C214">
            <v>940</v>
          </cell>
        </row>
        <row r="215">
          <cell r="A215">
            <v>24510270702</v>
          </cell>
          <cell r="B215" t="str">
            <v>Harford - Echodale - Perring Parkway, Baltimore, MD</v>
          </cell>
          <cell r="C215">
            <v>940</v>
          </cell>
        </row>
        <row r="216">
          <cell r="A216">
            <v>24510270903</v>
          </cell>
          <cell r="B216" t="str">
            <v>Hillen, Baltimore, MD</v>
          </cell>
          <cell r="C216">
            <v>935</v>
          </cell>
        </row>
        <row r="217">
          <cell r="A217">
            <v>24510270805</v>
          </cell>
          <cell r="B217" t="str">
            <v>Mid-Govans, Baltimore, MD</v>
          </cell>
          <cell r="C217">
            <v>933</v>
          </cell>
        </row>
        <row r="218">
          <cell r="A218">
            <v>24510271600</v>
          </cell>
          <cell r="B218" t="str">
            <v>Edgecomb, Baltimore, MD</v>
          </cell>
          <cell r="C218">
            <v>932</v>
          </cell>
        </row>
        <row r="219">
          <cell r="A219">
            <v>24510150800</v>
          </cell>
          <cell r="B219" t="str">
            <v>Garwyn Oaks, Baltimore, MD</v>
          </cell>
          <cell r="C219">
            <v>925</v>
          </cell>
        </row>
        <row r="220">
          <cell r="A220">
            <v>24003751200</v>
          </cell>
          <cell r="B220" t="str">
            <v>Linthicum Heights, MD</v>
          </cell>
          <cell r="C220">
            <v>925</v>
          </cell>
        </row>
        <row r="221">
          <cell r="A221">
            <v>24510271900</v>
          </cell>
          <cell r="B221" t="str">
            <v>Glen, Baltimore, MD</v>
          </cell>
          <cell r="C221">
            <v>920</v>
          </cell>
        </row>
        <row r="222">
          <cell r="A222">
            <v>24005403402</v>
          </cell>
          <cell r="B222" t="str">
            <v>Pikesville, MD</v>
          </cell>
          <cell r="C222">
            <v>919</v>
          </cell>
        </row>
        <row r="223">
          <cell r="A223">
            <v>24005420301</v>
          </cell>
          <cell r="B223" t="str">
            <v>Dundalk, MD</v>
          </cell>
          <cell r="C223">
            <v>918</v>
          </cell>
        </row>
        <row r="224">
          <cell r="A224">
            <v>24510250500</v>
          </cell>
          <cell r="B224" t="str">
            <v>Curtis Bay, Baltimore, MD</v>
          </cell>
          <cell r="C224">
            <v>912</v>
          </cell>
        </row>
        <row r="225">
          <cell r="A225">
            <v>24510150900</v>
          </cell>
          <cell r="B225" t="str">
            <v>Windsor Hills, Baltimore, MD</v>
          </cell>
          <cell r="C225">
            <v>912</v>
          </cell>
        </row>
        <row r="226">
          <cell r="A226">
            <v>24510150400</v>
          </cell>
          <cell r="B226" t="str">
            <v>Mondawmin, Baltimore, MD</v>
          </cell>
          <cell r="C226">
            <v>911</v>
          </cell>
        </row>
        <row r="227">
          <cell r="A227">
            <v>24510120500</v>
          </cell>
          <cell r="B227" t="str">
            <v>Greenmount West, Baltimore, MD</v>
          </cell>
          <cell r="C227">
            <v>908</v>
          </cell>
        </row>
        <row r="228">
          <cell r="A228">
            <v>24510080800</v>
          </cell>
          <cell r="B228" t="str">
            <v>Broadway East, Baltimore, MD</v>
          </cell>
          <cell r="C228">
            <v>906</v>
          </cell>
        </row>
        <row r="229">
          <cell r="A229">
            <v>24510280102</v>
          </cell>
          <cell r="B229" t="str">
            <v>Gwynn Oak, Baltimore, MD</v>
          </cell>
          <cell r="C229">
            <v>902</v>
          </cell>
        </row>
        <row r="230">
          <cell r="A230">
            <v>24510270101</v>
          </cell>
          <cell r="B230" t="str">
            <v>Arcadia, Baltimore, MD</v>
          </cell>
          <cell r="C230">
            <v>900</v>
          </cell>
        </row>
        <row r="231">
          <cell r="A231">
            <v>24510090100</v>
          </cell>
          <cell r="B231" t="str">
            <v>Ednor Gardens - Lakeside, Baltimore, MD</v>
          </cell>
          <cell r="C231">
            <v>897</v>
          </cell>
        </row>
        <row r="232">
          <cell r="A232">
            <v>24510090400</v>
          </cell>
          <cell r="B232" t="str">
            <v>Better Waverly, Baltimore, MD</v>
          </cell>
          <cell r="C232">
            <v>896</v>
          </cell>
        </row>
        <row r="233">
          <cell r="A233">
            <v>24005421300</v>
          </cell>
          <cell r="B233" t="str">
            <v>Dundalk, MD</v>
          </cell>
          <cell r="C233">
            <v>896</v>
          </cell>
        </row>
        <row r="234">
          <cell r="A234">
            <v>24510270802</v>
          </cell>
          <cell r="B234" t="str">
            <v>Ramblewood, Baltimore, MD</v>
          </cell>
          <cell r="C234">
            <v>896</v>
          </cell>
        </row>
        <row r="235">
          <cell r="A235">
            <v>24510150200</v>
          </cell>
          <cell r="B235" t="str">
            <v>Sandtown-Winchester, Baltimore, MD</v>
          </cell>
          <cell r="C235">
            <v>895</v>
          </cell>
        </row>
        <row r="236">
          <cell r="A236">
            <v>24005421200</v>
          </cell>
          <cell r="B236" t="str">
            <v>Dundalk, MD</v>
          </cell>
          <cell r="C236">
            <v>894</v>
          </cell>
        </row>
        <row r="237">
          <cell r="A237">
            <v>24510070400</v>
          </cell>
          <cell r="B237" t="str">
            <v>Gay Street, Baltimore, MD</v>
          </cell>
          <cell r="C237">
            <v>894</v>
          </cell>
        </row>
        <row r="238">
          <cell r="A238">
            <v>24005450504</v>
          </cell>
          <cell r="B238" t="str">
            <v>Essex, MD</v>
          </cell>
          <cell r="C238">
            <v>893</v>
          </cell>
        </row>
        <row r="239">
          <cell r="A239">
            <v>24510150500</v>
          </cell>
          <cell r="B239" t="str">
            <v>Burleith-Leighton, Baltimore, MD</v>
          </cell>
          <cell r="C239">
            <v>893</v>
          </cell>
        </row>
        <row r="240">
          <cell r="A240">
            <v>24005402403</v>
          </cell>
          <cell r="B240" t="str">
            <v>Gwynn Oak, Baltimore, MD</v>
          </cell>
          <cell r="C240">
            <v>890</v>
          </cell>
        </row>
        <row r="241">
          <cell r="A241">
            <v>24510151000</v>
          </cell>
          <cell r="B241" t="str">
            <v>Dorchester, Baltimore, MD</v>
          </cell>
          <cell r="C241">
            <v>888</v>
          </cell>
        </row>
        <row r="242">
          <cell r="A242">
            <v>24510250207</v>
          </cell>
          <cell r="B242" t="str">
            <v>Cherry Hill, Baltimore, MD</v>
          </cell>
          <cell r="C242">
            <v>888</v>
          </cell>
        </row>
        <row r="243">
          <cell r="A243">
            <v>24510270302</v>
          </cell>
          <cell r="B243" t="str">
            <v>Waltherson, Baltimore, MD</v>
          </cell>
          <cell r="C243">
            <v>881</v>
          </cell>
        </row>
        <row r="244">
          <cell r="A244">
            <v>24510271002</v>
          </cell>
          <cell r="B244" t="str">
            <v>Winston - Govans, Baltimore, MD</v>
          </cell>
          <cell r="C244">
            <v>881</v>
          </cell>
        </row>
        <row r="245">
          <cell r="A245">
            <v>24510270501</v>
          </cell>
          <cell r="B245" t="str">
            <v>Woodring, Baltimore, MD</v>
          </cell>
          <cell r="C245">
            <v>880</v>
          </cell>
        </row>
        <row r="246">
          <cell r="A246">
            <v>24510200500</v>
          </cell>
          <cell r="B246" t="str">
            <v>Mill Hill, Baltimore, MD</v>
          </cell>
          <cell r="C246">
            <v>879</v>
          </cell>
        </row>
        <row r="247">
          <cell r="A247">
            <v>24510270502</v>
          </cell>
          <cell r="B247" t="str">
            <v>North Harford Road, Baltimore, MD</v>
          </cell>
          <cell r="C247">
            <v>876</v>
          </cell>
        </row>
        <row r="248">
          <cell r="A248">
            <v>24510260102</v>
          </cell>
          <cell r="B248" t="str">
            <v>Frankford, Baltimore, MD</v>
          </cell>
          <cell r="C248">
            <v>868</v>
          </cell>
        </row>
        <row r="249">
          <cell r="A249">
            <v>24005420900</v>
          </cell>
          <cell r="B249" t="str">
            <v>Dundalk, MD</v>
          </cell>
          <cell r="C249">
            <v>868</v>
          </cell>
        </row>
        <row r="250">
          <cell r="A250">
            <v>24510260402</v>
          </cell>
          <cell r="B250" t="str">
            <v>Frankford, Baltimore, MD</v>
          </cell>
          <cell r="C250">
            <v>862</v>
          </cell>
        </row>
        <row r="251">
          <cell r="A251">
            <v>24510151100</v>
          </cell>
          <cell r="B251" t="str">
            <v>East Arlington, Baltimore, MD</v>
          </cell>
          <cell r="C251">
            <v>861</v>
          </cell>
        </row>
        <row r="252">
          <cell r="A252">
            <v>24510200701</v>
          </cell>
          <cell r="B252" t="str">
            <v>Allendale, Baltimore, MD</v>
          </cell>
          <cell r="C252">
            <v>860</v>
          </cell>
        </row>
        <row r="253">
          <cell r="A253">
            <v>24510190300</v>
          </cell>
          <cell r="B253" t="str">
            <v>Mount Clare, Baltimore, MD</v>
          </cell>
          <cell r="C253">
            <v>859</v>
          </cell>
        </row>
        <row r="254">
          <cell r="A254">
            <v>24510271001</v>
          </cell>
          <cell r="B254" t="str">
            <v>Baltimore, MD</v>
          </cell>
          <cell r="C254">
            <v>859</v>
          </cell>
        </row>
        <row r="255">
          <cell r="A255">
            <v>24510260201</v>
          </cell>
          <cell r="B255" t="str">
            <v>Frankford, Baltimore, MD</v>
          </cell>
          <cell r="C255">
            <v>853</v>
          </cell>
        </row>
        <row r="256">
          <cell r="A256">
            <v>24510270600</v>
          </cell>
          <cell r="B256" t="str">
            <v>Harford - Echodale - Perring Parkway, Baltimore, MD</v>
          </cell>
          <cell r="C256">
            <v>853</v>
          </cell>
        </row>
        <row r="257">
          <cell r="A257">
            <v>24510272006</v>
          </cell>
          <cell r="B257" t="str">
            <v>Glen, Baltimore, MD</v>
          </cell>
          <cell r="C257">
            <v>852</v>
          </cell>
        </row>
        <row r="258">
          <cell r="A258">
            <v>24005421101</v>
          </cell>
          <cell r="B258" t="str">
            <v>Baltimore, MD</v>
          </cell>
          <cell r="C258">
            <v>848</v>
          </cell>
        </row>
        <row r="259">
          <cell r="A259">
            <v>24510140100</v>
          </cell>
          <cell r="B259" t="str">
            <v>Bolton Hill, Baltimore, MD</v>
          </cell>
          <cell r="C259">
            <v>848</v>
          </cell>
        </row>
        <row r="260">
          <cell r="A260">
            <v>24510271101</v>
          </cell>
          <cell r="B260" t="str">
            <v>Radnor - Winston, Baltimore, MD</v>
          </cell>
          <cell r="C260">
            <v>847</v>
          </cell>
        </row>
        <row r="261">
          <cell r="A261">
            <v>24005452400</v>
          </cell>
          <cell r="B261" t="str">
            <v>Dundalk, MD</v>
          </cell>
          <cell r="C261">
            <v>842</v>
          </cell>
        </row>
        <row r="262">
          <cell r="A262">
            <v>24510200400</v>
          </cell>
          <cell r="B262" t="str">
            <v>Shipley Hill, Baltimore, MD</v>
          </cell>
          <cell r="C262">
            <v>838</v>
          </cell>
        </row>
        <row r="263">
          <cell r="A263">
            <v>24510080302</v>
          </cell>
          <cell r="B263" t="str">
            <v>Berea, Baltimore, MD</v>
          </cell>
          <cell r="C263">
            <v>834</v>
          </cell>
        </row>
        <row r="264">
          <cell r="A264">
            <v>24510260403</v>
          </cell>
          <cell r="B264" t="str">
            <v>Cedonia, Baltimore, MD</v>
          </cell>
          <cell r="C264">
            <v>831</v>
          </cell>
        </row>
        <row r="265">
          <cell r="A265">
            <v>24510070300</v>
          </cell>
          <cell r="B265" t="str">
            <v>Milton - Montford, Baltimore, MD</v>
          </cell>
          <cell r="C265">
            <v>830</v>
          </cell>
        </row>
        <row r="266">
          <cell r="A266">
            <v>24510260202</v>
          </cell>
          <cell r="B266" t="str">
            <v>Parkside, Baltimore, MD</v>
          </cell>
          <cell r="C266">
            <v>828</v>
          </cell>
        </row>
        <row r="267">
          <cell r="A267">
            <v>24005401302</v>
          </cell>
          <cell r="B267" t="str">
            <v>Gwynn Oak, Baltimore, MD</v>
          </cell>
          <cell r="C267">
            <v>828</v>
          </cell>
        </row>
        <row r="268">
          <cell r="A268">
            <v>24005420702</v>
          </cell>
          <cell r="B268" t="str">
            <v>Dundalk, MD</v>
          </cell>
          <cell r="C268">
            <v>820</v>
          </cell>
        </row>
        <row r="269">
          <cell r="A269">
            <v>24510160300</v>
          </cell>
          <cell r="B269" t="str">
            <v>Sandtown-Winchester, Baltimore, MD</v>
          </cell>
          <cell r="C269">
            <v>814</v>
          </cell>
        </row>
        <row r="270">
          <cell r="A270">
            <v>24510130100</v>
          </cell>
          <cell r="B270" t="str">
            <v>Reservoir Hill, Baltimore, MD</v>
          </cell>
          <cell r="C270">
            <v>801</v>
          </cell>
        </row>
        <row r="271">
          <cell r="A271">
            <v>24510280401</v>
          </cell>
          <cell r="B271" t="str">
            <v>Baltimore, MD</v>
          </cell>
          <cell r="C271">
            <v>798</v>
          </cell>
        </row>
        <row r="272">
          <cell r="A272">
            <v>24005421000</v>
          </cell>
          <cell r="B272" t="str">
            <v>Dundalk, MD</v>
          </cell>
          <cell r="C272">
            <v>796</v>
          </cell>
        </row>
        <row r="273">
          <cell r="A273">
            <v>24005450200</v>
          </cell>
          <cell r="B273" t="str">
            <v>Essex, MD</v>
          </cell>
          <cell r="C273">
            <v>784</v>
          </cell>
        </row>
        <row r="274">
          <cell r="A274">
            <v>24005450501</v>
          </cell>
          <cell r="B274" t="str">
            <v>Essex, MD</v>
          </cell>
          <cell r="C274">
            <v>784</v>
          </cell>
        </row>
        <row r="275">
          <cell r="A275">
            <v>24510200800</v>
          </cell>
          <cell r="B275" t="str">
            <v>Irvington, Baltimore, MD</v>
          </cell>
          <cell r="C275">
            <v>782</v>
          </cell>
        </row>
        <row r="276">
          <cell r="A276">
            <v>24510170300</v>
          </cell>
          <cell r="B276" t="str">
            <v>Upton, Baltimore, MD</v>
          </cell>
          <cell r="C276">
            <v>769</v>
          </cell>
        </row>
        <row r="277">
          <cell r="A277">
            <v>24510090300</v>
          </cell>
          <cell r="B277" t="str">
            <v>Ednor Gardens - Lakeside, Baltimore, MD</v>
          </cell>
          <cell r="C277">
            <v>769</v>
          </cell>
        </row>
        <row r="278">
          <cell r="A278">
            <v>24510160200</v>
          </cell>
          <cell r="B278" t="str">
            <v>Sandtown-Winchester, Baltimore, MD</v>
          </cell>
          <cell r="C278">
            <v>767</v>
          </cell>
        </row>
        <row r="279">
          <cell r="A279">
            <v>24510130805</v>
          </cell>
          <cell r="B279" t="str">
            <v>Cold Springs, Baltimore, MD</v>
          </cell>
          <cell r="C279">
            <v>766</v>
          </cell>
        </row>
        <row r="280">
          <cell r="A280">
            <v>24510250402</v>
          </cell>
          <cell r="B280" t="str">
            <v>Brooklyn, Baltimore, MD</v>
          </cell>
          <cell r="C280">
            <v>765</v>
          </cell>
        </row>
        <row r="281">
          <cell r="A281">
            <v>24510150600</v>
          </cell>
          <cell r="B281" t="str">
            <v>NW Community Action, Baltimore, MD</v>
          </cell>
          <cell r="C281">
            <v>761</v>
          </cell>
        </row>
        <row r="282">
          <cell r="A282">
            <v>24510060400</v>
          </cell>
          <cell r="B282" t="str">
            <v>Baltimore, MD</v>
          </cell>
          <cell r="C282">
            <v>760</v>
          </cell>
        </row>
        <row r="283">
          <cell r="A283">
            <v>24510080400</v>
          </cell>
          <cell r="B283" t="str">
            <v>Broadway East, Baltimore, MD</v>
          </cell>
          <cell r="C283">
            <v>755</v>
          </cell>
        </row>
        <row r="284">
          <cell r="A284">
            <v>24510190100</v>
          </cell>
          <cell r="B284" t="str">
            <v>Franklin Square, Baltimore, MD</v>
          </cell>
          <cell r="C284">
            <v>743</v>
          </cell>
        </row>
        <row r="285">
          <cell r="A285">
            <v>24510140200</v>
          </cell>
          <cell r="B285" t="str">
            <v>Upton, Baltimore, MD</v>
          </cell>
          <cell r="C285">
            <v>743</v>
          </cell>
        </row>
        <row r="286">
          <cell r="A286">
            <v>24510160600</v>
          </cell>
          <cell r="B286" t="str">
            <v>Mosher, Baltimore, MD</v>
          </cell>
          <cell r="C286">
            <v>733</v>
          </cell>
        </row>
        <row r="287">
          <cell r="A287">
            <v>24510090900</v>
          </cell>
          <cell r="B287" t="str">
            <v>Oliver, Baltimore, MD</v>
          </cell>
          <cell r="C287">
            <v>728</v>
          </cell>
        </row>
        <row r="288">
          <cell r="A288">
            <v>24510120600</v>
          </cell>
          <cell r="B288" t="str">
            <v>Old Goucher, Baltimore, MD</v>
          </cell>
          <cell r="C288">
            <v>712</v>
          </cell>
        </row>
        <row r="289">
          <cell r="A289">
            <v>24510160100</v>
          </cell>
          <cell r="B289" t="str">
            <v>Harlem Park, Baltimore, MD</v>
          </cell>
          <cell r="C289">
            <v>690</v>
          </cell>
        </row>
        <row r="290">
          <cell r="A290">
            <v>24005441101</v>
          </cell>
          <cell r="B290" t="str">
            <v>Rosedale, MD</v>
          </cell>
          <cell r="C290">
            <v>689</v>
          </cell>
        </row>
        <row r="291">
          <cell r="A291">
            <v>24005450100</v>
          </cell>
          <cell r="B291" t="str">
            <v>Rosedale, MD</v>
          </cell>
          <cell r="C291">
            <v>685</v>
          </cell>
        </row>
        <row r="292">
          <cell r="A292">
            <v>24510271801</v>
          </cell>
          <cell r="B292" t="str">
            <v>Arlington, Baltimore, MD</v>
          </cell>
          <cell r="C292">
            <v>642</v>
          </cell>
        </row>
        <row r="293">
          <cell r="A293">
            <v>24510260401</v>
          </cell>
          <cell r="B293" t="str">
            <v>Armistead Gardens, Baltimore, MD</v>
          </cell>
          <cell r="C293">
            <v>610</v>
          </cell>
        </row>
        <row r="294">
          <cell r="A294">
            <v>24510080200</v>
          </cell>
          <cell r="B294" t="str">
            <v>Broadway East, Baltimore, MD</v>
          </cell>
          <cell r="C294">
            <v>597</v>
          </cell>
        </row>
        <row r="295">
          <cell r="A295">
            <v>24005450300</v>
          </cell>
          <cell r="B295" t="str">
            <v>Essex, MD</v>
          </cell>
          <cell r="C295">
            <v>597</v>
          </cell>
        </row>
        <row r="296">
          <cell r="A296">
            <v>24510250103</v>
          </cell>
          <cell r="B296" t="str">
            <v>Violetville, Baltimore, MD</v>
          </cell>
          <cell r="C296">
            <v>594</v>
          </cell>
        </row>
        <row r="297">
          <cell r="A297">
            <v>24510151200</v>
          </cell>
          <cell r="B297" t="str">
            <v>Park Circle, Baltimore, MD</v>
          </cell>
          <cell r="C297">
            <v>538</v>
          </cell>
        </row>
        <row r="298">
          <cell r="A298">
            <v>24005401505</v>
          </cell>
          <cell r="B298" t="str">
            <v>Catonsville, MD</v>
          </cell>
          <cell r="C298">
            <v>533</v>
          </cell>
        </row>
        <row r="299">
          <cell r="A299">
            <v>24510180200</v>
          </cell>
          <cell r="B299" t="str">
            <v>Poppleton, Baltimore, MD</v>
          </cell>
          <cell r="C299">
            <v>497</v>
          </cell>
        </row>
        <row r="300">
          <cell r="A300">
            <v>24510180100</v>
          </cell>
          <cell r="B300" t="str">
            <v>Poppleton, Baltimore, MD</v>
          </cell>
          <cell r="C300">
            <v>484</v>
          </cell>
        </row>
        <row r="301">
          <cell r="A301">
            <v>24510280404</v>
          </cell>
          <cell r="B301" t="str">
            <v>Irvington, Baltimore, MD</v>
          </cell>
          <cell r="C301">
            <v>470</v>
          </cell>
        </row>
        <row r="302">
          <cell r="A302">
            <v>24005452000</v>
          </cell>
          <cell r="B302" t="str">
            <v>Sparrows Point, MD</v>
          </cell>
          <cell r="C302">
            <v>466</v>
          </cell>
        </row>
        <row r="303">
          <cell r="A303">
            <v>24510030100</v>
          </cell>
          <cell r="B303" t="str">
            <v>Perkins Homes, Baltimore, MD</v>
          </cell>
          <cell r="C303">
            <v>428</v>
          </cell>
        </row>
        <row r="304">
          <cell r="A304">
            <v>24510100200</v>
          </cell>
          <cell r="B304" t="str">
            <v>Baltimore, MD</v>
          </cell>
          <cell r="C304">
            <v>417</v>
          </cell>
        </row>
        <row r="305">
          <cell r="A305">
            <v>24510150100</v>
          </cell>
          <cell r="B305" t="str">
            <v>Sandtown-Winchester, Baltimore, MD</v>
          </cell>
          <cell r="C305">
            <v>401</v>
          </cell>
        </row>
        <row r="306">
          <cell r="A306">
            <v>24510100100</v>
          </cell>
          <cell r="B306" t="str">
            <v>Johnson Square, Baltimore, MD</v>
          </cell>
          <cell r="C306">
            <v>389</v>
          </cell>
        </row>
        <row r="307">
          <cell r="A307">
            <v>24510170200</v>
          </cell>
          <cell r="B307" t="str">
            <v>McCulloh Homes, Baltimore, MD</v>
          </cell>
          <cell r="C307">
            <v>388</v>
          </cell>
        </row>
        <row r="308">
          <cell r="A308">
            <v>24510260604</v>
          </cell>
          <cell r="B308" t="str">
            <v>O'Donnell Heights, Baltimore, MD</v>
          </cell>
          <cell r="C308">
            <v>301</v>
          </cell>
        </row>
        <row r="309">
          <cell r="A309">
            <v>24510250301</v>
          </cell>
          <cell r="B309" t="str">
            <v>Westport, Baltimore, MD</v>
          </cell>
          <cell r="C309">
            <v>299</v>
          </cell>
        </row>
        <row r="310">
          <cell r="A310">
            <v>24510250204</v>
          </cell>
          <cell r="B310" t="str">
            <v>Cherry Hill, Baltimore, MD</v>
          </cell>
          <cell r="C310">
            <v>278</v>
          </cell>
        </row>
        <row r="311">
          <cell r="A311">
            <v>24510280500</v>
          </cell>
          <cell r="B311" t="str">
            <v>Pleasant View Gardens, Baltimore, MD</v>
          </cell>
          <cell r="C311">
            <v>265</v>
          </cell>
        </row>
        <row r="312">
          <cell r="A312">
            <v>24510250600</v>
          </cell>
          <cell r="B312" t="str">
            <v>Brooklyn, Baltimore, MD</v>
          </cell>
        </row>
        <row r="313">
          <cell r="A313">
            <v>24005980200</v>
          </cell>
          <cell r="B313" t="str">
            <v>Lansdowne - Baltimore Highlands, Halethorpe, MD</v>
          </cell>
        </row>
        <row r="314">
          <cell r="A314">
            <v>24027601104</v>
          </cell>
          <cell r="B314" t="str">
            <v>Ellicott City, MD</v>
          </cell>
        </row>
        <row r="315">
          <cell r="A315">
            <v>24510100300</v>
          </cell>
          <cell r="B315" t="str">
            <v>Penn - Fallsway, Baltimore, MD</v>
          </cell>
        </row>
        <row r="316">
          <cell r="A316">
            <v>24005400500</v>
          </cell>
          <cell r="B316" t="str">
            <v>Catonsville, MD</v>
          </cell>
        </row>
        <row r="317">
          <cell r="A317">
            <v>24005492102</v>
          </cell>
          <cell r="B317" t="str">
            <v>Parkville, MD</v>
          </cell>
        </row>
        <row r="318">
          <cell r="A318">
            <v>24005411302</v>
          </cell>
          <cell r="B318" t="str">
            <v>White Marsh, MD</v>
          </cell>
        </row>
        <row r="319">
          <cell r="A319">
            <v>24510271102</v>
          </cell>
          <cell r="B319" t="str">
            <v>Mid-Charles, Baltimore, MD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singleparent_share2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Fraction_Single_Parents_in_2012-16</v>
          </cell>
        </row>
        <row r="2">
          <cell r="A2">
            <v>24510110100</v>
          </cell>
          <cell r="B2" t="str">
            <v>Downtown, Baltimore, MD</v>
          </cell>
          <cell r="C2">
            <v>1</v>
          </cell>
        </row>
        <row r="3">
          <cell r="A3">
            <v>24510150100</v>
          </cell>
          <cell r="B3" t="str">
            <v>Sandtown-Winchester, Baltimore, MD</v>
          </cell>
          <cell r="C3">
            <v>1</v>
          </cell>
        </row>
        <row r="4">
          <cell r="A4">
            <v>24510080700</v>
          </cell>
          <cell r="B4" t="str">
            <v>Broadway East, Baltimore, MD</v>
          </cell>
          <cell r="C4">
            <v>1</v>
          </cell>
        </row>
        <row r="5">
          <cell r="A5">
            <v>24510090900</v>
          </cell>
          <cell r="B5" t="str">
            <v>Oliver, Baltimore, MD</v>
          </cell>
          <cell r="C5">
            <v>1</v>
          </cell>
        </row>
        <row r="6">
          <cell r="A6">
            <v>24510250301</v>
          </cell>
          <cell r="B6" t="str">
            <v>Westport, Baltimore, MD</v>
          </cell>
          <cell r="C6">
            <v>1</v>
          </cell>
        </row>
        <row r="7">
          <cell r="A7">
            <v>24510180100</v>
          </cell>
          <cell r="B7" t="str">
            <v>Poppleton, Baltimore, MD</v>
          </cell>
          <cell r="C7">
            <v>0.98299999999999998</v>
          </cell>
        </row>
        <row r="8">
          <cell r="A8">
            <v>24510140200</v>
          </cell>
          <cell r="B8" t="str">
            <v>Upton, Baltimore, MD</v>
          </cell>
          <cell r="C8">
            <v>0.98080000000000001</v>
          </cell>
        </row>
        <row r="9">
          <cell r="A9">
            <v>24510090700</v>
          </cell>
          <cell r="B9" t="str">
            <v>Coldstream - Homestead - Montebello, Baltimore, MD</v>
          </cell>
          <cell r="C9">
            <v>0.97789999999999999</v>
          </cell>
        </row>
        <row r="10">
          <cell r="A10">
            <v>24510100200</v>
          </cell>
          <cell r="B10" t="str">
            <v>Baltimore, MD</v>
          </cell>
          <cell r="C10">
            <v>0.97760000000000002</v>
          </cell>
        </row>
        <row r="11">
          <cell r="A11">
            <v>24510190100</v>
          </cell>
          <cell r="B11" t="str">
            <v>Franklin Square, Baltimore, MD</v>
          </cell>
          <cell r="C11">
            <v>0.97450000000000003</v>
          </cell>
        </row>
        <row r="12">
          <cell r="A12">
            <v>24510080800</v>
          </cell>
          <cell r="B12" t="str">
            <v>Broadway East, Baltimore, MD</v>
          </cell>
          <cell r="C12">
            <v>0.97009999999999996</v>
          </cell>
        </row>
        <row r="13">
          <cell r="A13">
            <v>24510090800</v>
          </cell>
          <cell r="B13" t="str">
            <v>East Baltimore Midway, Baltimore, MD</v>
          </cell>
          <cell r="C13">
            <v>0.95630000000000004</v>
          </cell>
        </row>
        <row r="14">
          <cell r="A14">
            <v>24510271802</v>
          </cell>
          <cell r="B14" t="str">
            <v>Langston Hughes, Baltimore, MD</v>
          </cell>
          <cell r="C14">
            <v>0.95179999999999998</v>
          </cell>
        </row>
        <row r="15">
          <cell r="A15">
            <v>24510170300</v>
          </cell>
          <cell r="B15" t="str">
            <v>Upton, Baltimore, MD</v>
          </cell>
          <cell r="C15">
            <v>0.94069999999999998</v>
          </cell>
        </row>
        <row r="16">
          <cell r="A16">
            <v>24510080600</v>
          </cell>
          <cell r="B16" t="str">
            <v>Broadway East, Baltimore, MD</v>
          </cell>
          <cell r="C16">
            <v>0.9385</v>
          </cell>
        </row>
        <row r="17">
          <cell r="A17">
            <v>24510170100</v>
          </cell>
          <cell r="B17" t="str">
            <v>Downtown, Baltimore, MD</v>
          </cell>
          <cell r="C17">
            <v>0.93330000000000002</v>
          </cell>
        </row>
        <row r="18">
          <cell r="A18">
            <v>24510080301</v>
          </cell>
          <cell r="B18" t="str">
            <v>Berea, Baltimore, MD</v>
          </cell>
          <cell r="C18">
            <v>0.93279999999999996</v>
          </cell>
        </row>
        <row r="19">
          <cell r="A19">
            <v>24510270702</v>
          </cell>
          <cell r="B19" t="str">
            <v>Harford - Echodale - Perring Parkway, Baltimore, MD</v>
          </cell>
          <cell r="C19">
            <v>0.92789999999999995</v>
          </cell>
        </row>
        <row r="20">
          <cell r="A20">
            <v>24510250204</v>
          </cell>
          <cell r="B20" t="str">
            <v>Cherry Hill, Baltimore, MD</v>
          </cell>
          <cell r="C20">
            <v>0.92759999999999998</v>
          </cell>
        </row>
        <row r="21">
          <cell r="A21">
            <v>24510200300</v>
          </cell>
          <cell r="B21" t="str">
            <v>Bentalou-Smallwood, Baltimore, MD</v>
          </cell>
          <cell r="C21">
            <v>0.92379999999999995</v>
          </cell>
        </row>
        <row r="22">
          <cell r="A22">
            <v>24510030100</v>
          </cell>
          <cell r="B22" t="str">
            <v>Perkins Homes, Baltimore, MD</v>
          </cell>
          <cell r="C22">
            <v>0.92120000000000002</v>
          </cell>
        </row>
        <row r="23">
          <cell r="A23">
            <v>24510120600</v>
          </cell>
          <cell r="B23" t="str">
            <v>Old Goucher, Baltimore, MD</v>
          </cell>
          <cell r="C23">
            <v>0.91300000000000003</v>
          </cell>
        </row>
        <row r="24">
          <cell r="A24">
            <v>24510280500</v>
          </cell>
          <cell r="B24" t="str">
            <v>Pleasant View Gardens, Baltimore, MD</v>
          </cell>
          <cell r="C24">
            <v>0.90869999999999995</v>
          </cell>
        </row>
        <row r="25">
          <cell r="A25">
            <v>24510160400</v>
          </cell>
          <cell r="B25" t="str">
            <v>Midtown Edmondson, Baltimore, MD</v>
          </cell>
          <cell r="C25">
            <v>0.90780000000000005</v>
          </cell>
        </row>
        <row r="26">
          <cell r="A26">
            <v>24510280404</v>
          </cell>
          <cell r="B26" t="str">
            <v>Irvington, Baltimore, MD</v>
          </cell>
          <cell r="C26">
            <v>0.90439999999999998</v>
          </cell>
        </row>
        <row r="27">
          <cell r="A27">
            <v>24510170200</v>
          </cell>
          <cell r="B27" t="str">
            <v>McCulloh Homes, Baltimore, MD</v>
          </cell>
          <cell r="C27">
            <v>0.89929999999999999</v>
          </cell>
        </row>
        <row r="28">
          <cell r="A28">
            <v>24510150702</v>
          </cell>
          <cell r="B28" t="str">
            <v>Walbrook, Baltimore, MD</v>
          </cell>
          <cell r="C28">
            <v>0.89600000000000002</v>
          </cell>
        </row>
        <row r="29">
          <cell r="A29">
            <v>24510260302</v>
          </cell>
          <cell r="B29" t="str">
            <v>Belair - Edison, Baltimore, MD</v>
          </cell>
          <cell r="C29">
            <v>0.89059999999999995</v>
          </cell>
        </row>
        <row r="30">
          <cell r="A30">
            <v>24510160600</v>
          </cell>
          <cell r="B30" t="str">
            <v>Mosher, Baltimore, MD</v>
          </cell>
          <cell r="C30">
            <v>0.88</v>
          </cell>
        </row>
        <row r="31">
          <cell r="A31">
            <v>24510070200</v>
          </cell>
          <cell r="B31" t="str">
            <v>Madison - Eastend, Baltimore, MD</v>
          </cell>
          <cell r="C31">
            <v>0.87849999999999995</v>
          </cell>
        </row>
        <row r="32">
          <cell r="A32">
            <v>24510250101</v>
          </cell>
          <cell r="B32" t="str">
            <v>Beechfield, Baltimore, MD</v>
          </cell>
          <cell r="C32">
            <v>0.874</v>
          </cell>
        </row>
        <row r="33">
          <cell r="A33">
            <v>24510271002</v>
          </cell>
          <cell r="B33" t="str">
            <v>Winston - Govans, Baltimore, MD</v>
          </cell>
          <cell r="C33">
            <v>0.87060000000000004</v>
          </cell>
        </row>
        <row r="34">
          <cell r="A34">
            <v>24510150500</v>
          </cell>
          <cell r="B34" t="str">
            <v>Burleith-Leighton, Baltimore, MD</v>
          </cell>
          <cell r="C34">
            <v>0.86870000000000003</v>
          </cell>
        </row>
        <row r="35">
          <cell r="A35">
            <v>24510260303</v>
          </cell>
          <cell r="B35" t="str">
            <v>Claremont - Freedom, Baltimore, MD</v>
          </cell>
          <cell r="C35">
            <v>0.86760000000000004</v>
          </cell>
        </row>
        <row r="36">
          <cell r="A36">
            <v>24510280302</v>
          </cell>
          <cell r="B36" t="str">
            <v>West Forest Park, Baltimore, MD</v>
          </cell>
          <cell r="C36">
            <v>0.86350000000000005</v>
          </cell>
        </row>
        <row r="37">
          <cell r="A37">
            <v>24510200702</v>
          </cell>
          <cell r="B37" t="str">
            <v>Saint Joseph's, Baltimore, MD</v>
          </cell>
          <cell r="C37">
            <v>0.85919999999999996</v>
          </cell>
        </row>
        <row r="38">
          <cell r="A38">
            <v>24510260301</v>
          </cell>
          <cell r="B38" t="str">
            <v>Belair - Edison, Baltimore, MD</v>
          </cell>
          <cell r="C38">
            <v>0.85919999999999996</v>
          </cell>
        </row>
        <row r="39">
          <cell r="A39">
            <v>24510271001</v>
          </cell>
          <cell r="B39" t="str">
            <v>Baltimore, MD</v>
          </cell>
          <cell r="C39">
            <v>0.85909999999999997</v>
          </cell>
        </row>
        <row r="40">
          <cell r="A40">
            <v>24510130200</v>
          </cell>
          <cell r="B40" t="str">
            <v>Reservoir Hill, Baltimore, MD</v>
          </cell>
          <cell r="C40">
            <v>0.85709999999999997</v>
          </cell>
        </row>
        <row r="41">
          <cell r="A41">
            <v>24510160100</v>
          </cell>
          <cell r="B41" t="str">
            <v>Harlem Park, Baltimore, MD</v>
          </cell>
          <cell r="C41">
            <v>0.85619999999999996</v>
          </cell>
        </row>
        <row r="42">
          <cell r="A42">
            <v>24510260604</v>
          </cell>
          <cell r="B42" t="str">
            <v>O'Donnell Heights, Baltimore, MD</v>
          </cell>
          <cell r="C42">
            <v>0.85599999999999998</v>
          </cell>
        </row>
        <row r="43">
          <cell r="A43">
            <v>24510150600</v>
          </cell>
          <cell r="B43" t="str">
            <v>NW Community Action, Baltimore, MD</v>
          </cell>
          <cell r="C43">
            <v>0.85489999999999999</v>
          </cell>
        </row>
        <row r="44">
          <cell r="A44">
            <v>24510160300</v>
          </cell>
          <cell r="B44" t="str">
            <v>Sandtown-Winchester, Baltimore, MD</v>
          </cell>
          <cell r="C44">
            <v>0.85229999999999995</v>
          </cell>
        </row>
        <row r="45">
          <cell r="A45">
            <v>24510090600</v>
          </cell>
          <cell r="B45" t="str">
            <v>Coldstream - Homestead - Montebello, Baltimore, MD</v>
          </cell>
          <cell r="C45">
            <v>0.85140000000000005</v>
          </cell>
        </row>
        <row r="46">
          <cell r="A46">
            <v>24510070100</v>
          </cell>
          <cell r="B46" t="str">
            <v>Baltimore, MD</v>
          </cell>
          <cell r="C46">
            <v>0.84870000000000001</v>
          </cell>
        </row>
        <row r="47">
          <cell r="A47">
            <v>24510180300</v>
          </cell>
          <cell r="B47" t="str">
            <v>Hollins Market, Baltimore, MD</v>
          </cell>
          <cell r="C47">
            <v>0.8478</v>
          </cell>
        </row>
        <row r="48">
          <cell r="A48">
            <v>24510250102</v>
          </cell>
          <cell r="B48" t="str">
            <v>Yale Heights, Baltimore, MD</v>
          </cell>
          <cell r="C48">
            <v>0.8458</v>
          </cell>
        </row>
        <row r="49">
          <cell r="A49">
            <v>24510080500</v>
          </cell>
          <cell r="B49" t="str">
            <v>Darley Park, Baltimore, MD</v>
          </cell>
          <cell r="C49">
            <v>0.84140000000000004</v>
          </cell>
        </row>
        <row r="50">
          <cell r="A50">
            <v>24510160200</v>
          </cell>
          <cell r="B50" t="str">
            <v>Sandtown-Winchester, Baltimore, MD</v>
          </cell>
          <cell r="C50">
            <v>0.83789999999999998</v>
          </cell>
        </row>
        <row r="51">
          <cell r="A51">
            <v>24510271801</v>
          </cell>
          <cell r="B51" t="str">
            <v>Arlington, Baltimore, MD</v>
          </cell>
          <cell r="C51">
            <v>0.83250000000000002</v>
          </cell>
        </row>
        <row r="52">
          <cell r="A52">
            <v>24510150701</v>
          </cell>
          <cell r="B52" t="str">
            <v>Hanlon Longwood, Baltimore, MD</v>
          </cell>
          <cell r="C52">
            <v>0.82179999999999997</v>
          </cell>
        </row>
        <row r="53">
          <cell r="A53">
            <v>24510150800</v>
          </cell>
          <cell r="B53" t="str">
            <v>Garwyn Oaks, Baltimore, MD</v>
          </cell>
          <cell r="C53">
            <v>0.81720000000000004</v>
          </cell>
        </row>
        <row r="54">
          <cell r="A54">
            <v>24510200400</v>
          </cell>
          <cell r="B54" t="str">
            <v>Shipley Hill, Baltimore, MD</v>
          </cell>
          <cell r="C54">
            <v>0.81330000000000002</v>
          </cell>
        </row>
        <row r="55">
          <cell r="A55">
            <v>24510151000</v>
          </cell>
          <cell r="B55" t="str">
            <v>Dorchester, Baltimore, MD</v>
          </cell>
          <cell r="C55">
            <v>0.80669999999999997</v>
          </cell>
        </row>
        <row r="56">
          <cell r="A56">
            <v>24510070400</v>
          </cell>
          <cell r="B56" t="str">
            <v>Gay Street, Baltimore, MD</v>
          </cell>
          <cell r="C56">
            <v>0.80620000000000003</v>
          </cell>
        </row>
        <row r="57">
          <cell r="A57">
            <v>24510280301</v>
          </cell>
          <cell r="B57" t="str">
            <v>Gwynn Oak, Baltimore, MD</v>
          </cell>
          <cell r="C57">
            <v>0.79620000000000002</v>
          </cell>
        </row>
        <row r="58">
          <cell r="A58">
            <v>24510150400</v>
          </cell>
          <cell r="B58" t="str">
            <v>Mondawmin, Baltimore, MD</v>
          </cell>
          <cell r="C58">
            <v>0.79490000000000005</v>
          </cell>
        </row>
        <row r="59">
          <cell r="A59">
            <v>24510260403</v>
          </cell>
          <cell r="B59" t="str">
            <v>Cedonia, Baltimore, MD</v>
          </cell>
          <cell r="C59">
            <v>0.79059999999999997</v>
          </cell>
        </row>
        <row r="60">
          <cell r="A60">
            <v>24510090400</v>
          </cell>
          <cell r="B60" t="str">
            <v>Better Waverly, Baltimore, MD</v>
          </cell>
          <cell r="C60">
            <v>0.78790000000000004</v>
          </cell>
        </row>
        <row r="61">
          <cell r="A61">
            <v>24510060100</v>
          </cell>
          <cell r="B61" t="str">
            <v>Patterson Park, Baltimore, MD</v>
          </cell>
          <cell r="C61">
            <v>0.78680000000000005</v>
          </cell>
        </row>
        <row r="62">
          <cell r="A62">
            <v>24005430300</v>
          </cell>
          <cell r="B62" t="str">
            <v>Lansdowne - Baltimore Highlands, Halethorpe, MD</v>
          </cell>
          <cell r="C62">
            <v>0.78249999999999997</v>
          </cell>
        </row>
        <row r="63">
          <cell r="A63">
            <v>24510151100</v>
          </cell>
          <cell r="B63" t="str">
            <v>East Arlington, Baltimore, MD</v>
          </cell>
          <cell r="C63">
            <v>0.7823</v>
          </cell>
        </row>
        <row r="64">
          <cell r="A64">
            <v>24510270701</v>
          </cell>
          <cell r="B64" t="str">
            <v>Harford - Echodale - Perring Parkway, Baltimore, MD</v>
          </cell>
          <cell r="C64">
            <v>0.77839999999999998</v>
          </cell>
        </row>
        <row r="65">
          <cell r="A65">
            <v>24510210200</v>
          </cell>
          <cell r="B65" t="str">
            <v>Pigtown, Baltimore, MD</v>
          </cell>
          <cell r="C65">
            <v>0.7772</v>
          </cell>
        </row>
        <row r="66">
          <cell r="A66">
            <v>24510151300</v>
          </cell>
          <cell r="B66" t="str">
            <v>Central Park Heights, Baltimore, MD</v>
          </cell>
          <cell r="C66">
            <v>0.7681</v>
          </cell>
        </row>
        <row r="67">
          <cell r="A67">
            <v>24510080400</v>
          </cell>
          <cell r="B67" t="str">
            <v>Broadway East, Baltimore, MD</v>
          </cell>
          <cell r="C67">
            <v>0.76529999999999998</v>
          </cell>
        </row>
        <row r="68">
          <cell r="A68">
            <v>24510160802</v>
          </cell>
          <cell r="B68" t="str">
            <v>Edmondson, Baltimore, MD</v>
          </cell>
          <cell r="C68">
            <v>0.75929999999999997</v>
          </cell>
        </row>
        <row r="69">
          <cell r="A69">
            <v>24510200800</v>
          </cell>
          <cell r="B69" t="str">
            <v>Irvington, Baltimore, MD</v>
          </cell>
          <cell r="C69">
            <v>0.75839999999999996</v>
          </cell>
        </row>
        <row r="70">
          <cell r="A70">
            <v>24510271600</v>
          </cell>
          <cell r="B70" t="str">
            <v>Edgecomb, Baltimore, MD</v>
          </cell>
          <cell r="C70">
            <v>0.75780000000000003</v>
          </cell>
        </row>
        <row r="71">
          <cell r="A71">
            <v>24510120500</v>
          </cell>
          <cell r="B71" t="str">
            <v>Greenmount West, Baltimore, MD</v>
          </cell>
          <cell r="C71">
            <v>0.7571</v>
          </cell>
        </row>
        <row r="72">
          <cell r="A72">
            <v>24510270902</v>
          </cell>
          <cell r="B72" t="str">
            <v>Perring Loch, Baltimore, MD</v>
          </cell>
          <cell r="C72">
            <v>0.75660000000000005</v>
          </cell>
        </row>
        <row r="73">
          <cell r="A73">
            <v>24510140300</v>
          </cell>
          <cell r="B73" t="str">
            <v>Druid Heights, Baltimore, MD</v>
          </cell>
          <cell r="C73">
            <v>0.74919999999999998</v>
          </cell>
        </row>
        <row r="74">
          <cell r="A74">
            <v>24510210100</v>
          </cell>
          <cell r="B74" t="str">
            <v>Pigtown, Baltimore, MD</v>
          </cell>
          <cell r="C74">
            <v>0.74590000000000001</v>
          </cell>
        </row>
        <row r="75">
          <cell r="A75">
            <v>24510120400</v>
          </cell>
          <cell r="B75" t="str">
            <v>Barclay, Baltimore, MD</v>
          </cell>
          <cell r="C75">
            <v>0.74419999999999997</v>
          </cell>
        </row>
        <row r="76">
          <cell r="A76">
            <v>24005491401</v>
          </cell>
          <cell r="B76" t="str">
            <v>Parkville, MD</v>
          </cell>
          <cell r="C76">
            <v>0.74360000000000004</v>
          </cell>
        </row>
        <row r="77">
          <cell r="A77">
            <v>24510200701</v>
          </cell>
          <cell r="B77" t="str">
            <v>Allendale, Baltimore, MD</v>
          </cell>
          <cell r="C77">
            <v>0.74339999999999995</v>
          </cell>
        </row>
        <row r="78">
          <cell r="A78">
            <v>24510190200</v>
          </cell>
          <cell r="B78" t="str">
            <v>Pratt Monroe, Baltimore, MD</v>
          </cell>
          <cell r="C78">
            <v>0.73680000000000001</v>
          </cell>
        </row>
        <row r="79">
          <cell r="A79">
            <v>24510160801</v>
          </cell>
          <cell r="B79" t="str">
            <v>Edmondson, Baltimore, MD</v>
          </cell>
          <cell r="C79">
            <v>0.73240000000000005</v>
          </cell>
        </row>
        <row r="80">
          <cell r="A80">
            <v>24510151200</v>
          </cell>
          <cell r="B80" t="str">
            <v>Park Circle, Baltimore, MD</v>
          </cell>
          <cell r="C80">
            <v>0.73080000000000001</v>
          </cell>
        </row>
        <row r="81">
          <cell r="A81">
            <v>24510100100</v>
          </cell>
          <cell r="B81" t="str">
            <v>Johnson Square, Baltimore, MD</v>
          </cell>
          <cell r="C81">
            <v>0.71899999999999997</v>
          </cell>
        </row>
        <row r="82">
          <cell r="A82">
            <v>24510160700</v>
          </cell>
          <cell r="B82" t="str">
            <v>Rosemont, Baltimore, MD</v>
          </cell>
          <cell r="C82">
            <v>0.7147</v>
          </cell>
        </row>
        <row r="83">
          <cell r="A83">
            <v>24510130100</v>
          </cell>
          <cell r="B83" t="str">
            <v>Reservoir Hill, Baltimore, MD</v>
          </cell>
          <cell r="C83">
            <v>0.71289999999999998</v>
          </cell>
        </row>
        <row r="84">
          <cell r="A84">
            <v>24510270401</v>
          </cell>
          <cell r="B84" t="str">
            <v>Glenham-Belford, Baltimore, MD</v>
          </cell>
          <cell r="C84">
            <v>0.7127</v>
          </cell>
        </row>
        <row r="85">
          <cell r="A85">
            <v>24005450504</v>
          </cell>
          <cell r="B85" t="str">
            <v>Essex, MD</v>
          </cell>
          <cell r="C85">
            <v>0.71260000000000001</v>
          </cell>
        </row>
        <row r="86">
          <cell r="A86">
            <v>24005403402</v>
          </cell>
          <cell r="B86" t="str">
            <v>Pikesville, MD</v>
          </cell>
          <cell r="C86">
            <v>0.71230000000000004</v>
          </cell>
        </row>
        <row r="87">
          <cell r="A87">
            <v>24510080102</v>
          </cell>
          <cell r="B87" t="str">
            <v>Belair - Edison, Baltimore, MD</v>
          </cell>
          <cell r="C87">
            <v>0.71199999999999997</v>
          </cell>
        </row>
        <row r="88">
          <cell r="A88">
            <v>24005402404</v>
          </cell>
          <cell r="B88" t="str">
            <v>Gwynn Oak, Lochearn, MD</v>
          </cell>
          <cell r="C88">
            <v>0.71160000000000001</v>
          </cell>
        </row>
        <row r="89">
          <cell r="A89">
            <v>24005403100</v>
          </cell>
          <cell r="B89" t="str">
            <v>Gwynn Oak, Pikesville, MD</v>
          </cell>
          <cell r="C89">
            <v>0.70209999999999995</v>
          </cell>
        </row>
        <row r="90">
          <cell r="A90">
            <v>24510260404</v>
          </cell>
          <cell r="B90" t="str">
            <v>Baltimore Highlands, Baltimore, MD</v>
          </cell>
          <cell r="C90">
            <v>0.70140000000000002</v>
          </cell>
        </row>
        <row r="91">
          <cell r="A91">
            <v>24510270903</v>
          </cell>
          <cell r="B91" t="str">
            <v>Hillen, Baltimore, MD</v>
          </cell>
          <cell r="C91">
            <v>0.69789999999999996</v>
          </cell>
        </row>
        <row r="92">
          <cell r="A92">
            <v>24510160500</v>
          </cell>
          <cell r="B92" t="str">
            <v>Bridgeview-Greenlawn, Baltimore, MD</v>
          </cell>
          <cell r="C92">
            <v>0.69310000000000005</v>
          </cell>
        </row>
        <row r="93">
          <cell r="A93">
            <v>24510270805</v>
          </cell>
          <cell r="B93" t="str">
            <v>Mid-Govans, Baltimore, MD</v>
          </cell>
          <cell r="C93">
            <v>0.69189999999999996</v>
          </cell>
        </row>
        <row r="94">
          <cell r="A94">
            <v>24510130300</v>
          </cell>
          <cell r="B94" t="str">
            <v>Penn North, Baltimore, MD</v>
          </cell>
          <cell r="C94">
            <v>0.6915</v>
          </cell>
        </row>
        <row r="95">
          <cell r="A95">
            <v>24005420301</v>
          </cell>
          <cell r="B95" t="str">
            <v>Dundalk, MD</v>
          </cell>
          <cell r="C95">
            <v>0.68869999999999998</v>
          </cell>
        </row>
        <row r="96">
          <cell r="A96">
            <v>24510250401</v>
          </cell>
          <cell r="B96" t="str">
            <v>Brooklyn, Baltimore, MD</v>
          </cell>
          <cell r="C96">
            <v>0.6885</v>
          </cell>
        </row>
        <row r="97">
          <cell r="A97">
            <v>24510080302</v>
          </cell>
          <cell r="B97" t="str">
            <v>Berea, Baltimore, MD</v>
          </cell>
          <cell r="C97">
            <v>0.68640000000000001</v>
          </cell>
        </row>
        <row r="98">
          <cell r="A98">
            <v>24510250203</v>
          </cell>
          <cell r="B98" t="str">
            <v>Cherry Hill, Baltimore, MD</v>
          </cell>
          <cell r="C98">
            <v>0.67889999999999995</v>
          </cell>
        </row>
        <row r="99">
          <cell r="A99">
            <v>24510260402</v>
          </cell>
          <cell r="B99" t="str">
            <v>Frankford, Baltimore, MD</v>
          </cell>
          <cell r="C99">
            <v>0.67410000000000003</v>
          </cell>
        </row>
        <row r="100">
          <cell r="A100">
            <v>24510180200</v>
          </cell>
          <cell r="B100" t="str">
            <v>Poppleton, Baltimore, MD</v>
          </cell>
          <cell r="C100">
            <v>0.66669999999999996</v>
          </cell>
        </row>
        <row r="101">
          <cell r="A101">
            <v>24510200100</v>
          </cell>
          <cell r="B101" t="str">
            <v>Lexington, Baltimore, MD</v>
          </cell>
          <cell r="C101">
            <v>0.66339999999999999</v>
          </cell>
        </row>
        <row r="102">
          <cell r="A102">
            <v>24510250207</v>
          </cell>
          <cell r="B102" t="str">
            <v>Cherry Hill, Baltimore, MD</v>
          </cell>
          <cell r="C102">
            <v>0.66220000000000001</v>
          </cell>
        </row>
        <row r="103">
          <cell r="A103">
            <v>24510260203</v>
          </cell>
          <cell r="B103" t="str">
            <v>Frankford, Baltimore, MD</v>
          </cell>
          <cell r="C103">
            <v>0.65939999999999999</v>
          </cell>
        </row>
        <row r="104">
          <cell r="A104">
            <v>24510150200</v>
          </cell>
          <cell r="B104" t="str">
            <v>Sandtown-Winchester, Baltimore, MD</v>
          </cell>
          <cell r="C104">
            <v>0.6512</v>
          </cell>
        </row>
        <row r="105">
          <cell r="A105">
            <v>24510250500</v>
          </cell>
          <cell r="B105" t="str">
            <v>Curtis Bay, Baltimore, MD</v>
          </cell>
          <cell r="C105">
            <v>0.65100000000000002</v>
          </cell>
        </row>
        <row r="106">
          <cell r="A106">
            <v>24510080101</v>
          </cell>
          <cell r="B106" t="str">
            <v>Belair - Edison, Baltimore, MD</v>
          </cell>
          <cell r="C106">
            <v>0.65100000000000002</v>
          </cell>
        </row>
        <row r="107">
          <cell r="A107">
            <v>24510190300</v>
          </cell>
          <cell r="B107" t="str">
            <v>Mount Clare, Baltimore, MD</v>
          </cell>
          <cell r="C107">
            <v>0.64470000000000005</v>
          </cell>
        </row>
        <row r="108">
          <cell r="A108">
            <v>24510130400</v>
          </cell>
          <cell r="B108" t="str">
            <v>Woodbrook, Baltimore, MD</v>
          </cell>
          <cell r="C108">
            <v>0.64410000000000001</v>
          </cell>
        </row>
        <row r="109">
          <cell r="A109">
            <v>24510060300</v>
          </cell>
          <cell r="B109" t="str">
            <v>Butchers Hill, Baltimore, MD</v>
          </cell>
          <cell r="C109">
            <v>0.64229999999999998</v>
          </cell>
        </row>
        <row r="110">
          <cell r="A110">
            <v>24510090500</v>
          </cell>
          <cell r="B110" t="str">
            <v>Better Waverly, Baltimore, MD</v>
          </cell>
          <cell r="C110">
            <v>0.63590000000000002</v>
          </cell>
        </row>
        <row r="111">
          <cell r="A111">
            <v>24510130804</v>
          </cell>
          <cell r="B111" t="str">
            <v>Hampden, Baltimore, MD</v>
          </cell>
          <cell r="C111">
            <v>0.63490000000000002</v>
          </cell>
        </row>
        <row r="112">
          <cell r="A112">
            <v>24510250402</v>
          </cell>
          <cell r="B112" t="str">
            <v>Brooklyn, Baltimore, MD</v>
          </cell>
          <cell r="C112">
            <v>0.62929999999999997</v>
          </cell>
        </row>
        <row r="113">
          <cell r="A113">
            <v>24510270802</v>
          </cell>
          <cell r="B113" t="str">
            <v>Ramblewood, Baltimore, MD</v>
          </cell>
          <cell r="C113">
            <v>0.625</v>
          </cell>
        </row>
        <row r="114">
          <cell r="A114">
            <v>24005421200</v>
          </cell>
          <cell r="B114" t="str">
            <v>Dundalk, MD</v>
          </cell>
          <cell r="C114">
            <v>0.60960000000000003</v>
          </cell>
        </row>
        <row r="115">
          <cell r="A115">
            <v>24510260101</v>
          </cell>
          <cell r="B115" t="str">
            <v>Cedmont, Baltimore, MD</v>
          </cell>
          <cell r="C115">
            <v>0.60540000000000005</v>
          </cell>
        </row>
        <row r="116">
          <cell r="A116">
            <v>24510080200</v>
          </cell>
          <cell r="B116" t="str">
            <v>Broadway East, Baltimore, MD</v>
          </cell>
          <cell r="C116">
            <v>0.60470000000000002</v>
          </cell>
        </row>
        <row r="117">
          <cell r="A117">
            <v>24005420800</v>
          </cell>
          <cell r="B117" t="str">
            <v>Dundalk, MD</v>
          </cell>
          <cell r="C117">
            <v>0.60450000000000004</v>
          </cell>
        </row>
        <row r="118">
          <cell r="A118">
            <v>24510270801</v>
          </cell>
          <cell r="B118" t="str">
            <v>Idlewood, Baltimore, MD</v>
          </cell>
          <cell r="C118">
            <v>0.60119999999999996</v>
          </cell>
        </row>
        <row r="119">
          <cell r="A119">
            <v>24510280101</v>
          </cell>
          <cell r="B119" t="str">
            <v>Reisterstown Station, Baltimore, MD</v>
          </cell>
          <cell r="C119">
            <v>0.6008</v>
          </cell>
        </row>
        <row r="120">
          <cell r="A120">
            <v>24510120300</v>
          </cell>
          <cell r="B120" t="str">
            <v>Harwood, Baltimore, MD</v>
          </cell>
          <cell r="C120">
            <v>0.60070000000000001</v>
          </cell>
        </row>
        <row r="121">
          <cell r="A121">
            <v>24510200600</v>
          </cell>
          <cell r="B121" t="str">
            <v>Baltimore, MD</v>
          </cell>
          <cell r="C121">
            <v>0.59860000000000002</v>
          </cell>
        </row>
        <row r="122">
          <cell r="A122">
            <v>24510250205</v>
          </cell>
          <cell r="B122" t="str">
            <v>Lakeland, Baltimore, MD</v>
          </cell>
          <cell r="C122">
            <v>0.59599999999999997</v>
          </cell>
        </row>
        <row r="123">
          <cell r="A123">
            <v>24005401302</v>
          </cell>
          <cell r="B123" t="str">
            <v>Gwynn Oak, Baltimore, MD</v>
          </cell>
          <cell r="C123">
            <v>0.59419999999999995</v>
          </cell>
        </row>
        <row r="124">
          <cell r="A124">
            <v>24005421300</v>
          </cell>
          <cell r="B124" t="str">
            <v>Dundalk, MD</v>
          </cell>
          <cell r="C124">
            <v>0.59399999999999997</v>
          </cell>
        </row>
        <row r="125">
          <cell r="A125">
            <v>24005421102</v>
          </cell>
          <cell r="B125" t="str">
            <v>Dundalk, MD</v>
          </cell>
          <cell r="C125">
            <v>0.59150000000000003</v>
          </cell>
        </row>
        <row r="126">
          <cell r="A126">
            <v>24510280102</v>
          </cell>
          <cell r="B126" t="str">
            <v>Gwynn Oak, Baltimore, MD</v>
          </cell>
          <cell r="C126">
            <v>0.59009999999999996</v>
          </cell>
        </row>
        <row r="127">
          <cell r="A127">
            <v>24510280403</v>
          </cell>
          <cell r="B127" t="str">
            <v>Westgate, Baltimore, MD</v>
          </cell>
          <cell r="C127">
            <v>0.58979999999999999</v>
          </cell>
        </row>
        <row r="128">
          <cell r="A128">
            <v>24003750201</v>
          </cell>
          <cell r="B128" t="str">
            <v>Brooklyn, Baltimore, MD</v>
          </cell>
          <cell r="C128">
            <v>0.58499999999999996</v>
          </cell>
        </row>
        <row r="129">
          <cell r="A129">
            <v>24510270101</v>
          </cell>
          <cell r="B129" t="str">
            <v>Arcadia, Baltimore, MD</v>
          </cell>
          <cell r="C129">
            <v>0.58330000000000004</v>
          </cell>
        </row>
        <row r="130">
          <cell r="A130">
            <v>24005420600</v>
          </cell>
          <cell r="B130" t="str">
            <v>Baltimore, MD</v>
          </cell>
          <cell r="C130">
            <v>0.58250000000000002</v>
          </cell>
        </row>
        <row r="131">
          <cell r="A131">
            <v>24510280200</v>
          </cell>
          <cell r="B131" t="str">
            <v>Gwynn Oak, Baltimore, MD</v>
          </cell>
          <cell r="C131">
            <v>0.58109999999999995</v>
          </cell>
        </row>
        <row r="132">
          <cell r="A132">
            <v>24005450800</v>
          </cell>
          <cell r="B132" t="str">
            <v>Essex, MD</v>
          </cell>
          <cell r="C132">
            <v>0.58050000000000002</v>
          </cell>
        </row>
        <row r="133">
          <cell r="A133">
            <v>24005440701</v>
          </cell>
          <cell r="B133" t="str">
            <v>Rosedale, MD</v>
          </cell>
          <cell r="C133">
            <v>0.58009999999999995</v>
          </cell>
        </row>
        <row r="134">
          <cell r="A134">
            <v>24510272007</v>
          </cell>
          <cell r="B134" t="str">
            <v>Fallstaff, Baltimore, MD</v>
          </cell>
          <cell r="C134">
            <v>0.5746</v>
          </cell>
        </row>
        <row r="135">
          <cell r="A135">
            <v>24005451500</v>
          </cell>
          <cell r="B135" t="str">
            <v>Middle River, MD</v>
          </cell>
          <cell r="C135">
            <v>0.57020000000000004</v>
          </cell>
        </row>
        <row r="136">
          <cell r="A136">
            <v>24510230100</v>
          </cell>
          <cell r="B136" t="str">
            <v>Baltimore, MD</v>
          </cell>
          <cell r="C136">
            <v>0.56899999999999995</v>
          </cell>
        </row>
        <row r="137">
          <cell r="A137">
            <v>24510030200</v>
          </cell>
          <cell r="B137" t="str">
            <v>Little Italy, Baltimore, MD</v>
          </cell>
          <cell r="C137">
            <v>0.5635</v>
          </cell>
        </row>
        <row r="138">
          <cell r="A138">
            <v>24510260202</v>
          </cell>
          <cell r="B138" t="str">
            <v>Parkside, Baltimore, MD</v>
          </cell>
          <cell r="C138">
            <v>0.56340000000000001</v>
          </cell>
        </row>
        <row r="139">
          <cell r="A139">
            <v>24005421000</v>
          </cell>
          <cell r="B139" t="str">
            <v>Dundalk, MD</v>
          </cell>
          <cell r="C139">
            <v>0.5625</v>
          </cell>
        </row>
        <row r="140">
          <cell r="A140">
            <v>24510260201</v>
          </cell>
          <cell r="B140" t="str">
            <v>Frankford, Baltimore, MD</v>
          </cell>
          <cell r="C140">
            <v>0.5615</v>
          </cell>
        </row>
        <row r="141">
          <cell r="A141">
            <v>24510130805</v>
          </cell>
          <cell r="B141" t="str">
            <v>Cold Springs, Baltimore, MD</v>
          </cell>
          <cell r="C141">
            <v>0.55769999999999997</v>
          </cell>
        </row>
        <row r="142">
          <cell r="A142">
            <v>24510260102</v>
          </cell>
          <cell r="B142" t="str">
            <v>Frankford, Baltimore, MD</v>
          </cell>
          <cell r="C142">
            <v>0.55700000000000005</v>
          </cell>
        </row>
        <row r="143">
          <cell r="A143">
            <v>24510150300</v>
          </cell>
          <cell r="B143" t="str">
            <v>Coppin Heights, Baltimore, MD</v>
          </cell>
          <cell r="C143">
            <v>0.55559999999999998</v>
          </cell>
        </row>
        <row r="144">
          <cell r="A144">
            <v>24005430200</v>
          </cell>
          <cell r="B144" t="str">
            <v>Lansdowne - Baltimore Highlands, Lansdowne, MD</v>
          </cell>
          <cell r="C144">
            <v>0.5534</v>
          </cell>
        </row>
        <row r="145">
          <cell r="A145">
            <v>24005420900</v>
          </cell>
          <cell r="B145" t="str">
            <v>Dundalk, MD</v>
          </cell>
          <cell r="C145">
            <v>0.55249999999999999</v>
          </cell>
        </row>
        <row r="146">
          <cell r="A146">
            <v>24005400701</v>
          </cell>
          <cell r="B146" t="str">
            <v>Catonsville, MD</v>
          </cell>
          <cell r="C146">
            <v>0.54379999999999995</v>
          </cell>
        </row>
        <row r="147">
          <cell r="A147">
            <v>24510070300</v>
          </cell>
          <cell r="B147" t="str">
            <v>Milton - Montford, Baltimore, MD</v>
          </cell>
          <cell r="C147">
            <v>0.54079999999999995</v>
          </cell>
        </row>
        <row r="148">
          <cell r="A148">
            <v>24510280402</v>
          </cell>
          <cell r="B148" t="str">
            <v>Rognel Heights, Baltimore, MD</v>
          </cell>
          <cell r="C148">
            <v>0.5242</v>
          </cell>
        </row>
        <row r="149">
          <cell r="A149">
            <v>24510130806</v>
          </cell>
          <cell r="B149" t="str">
            <v>Woodberry, Baltimore, MD</v>
          </cell>
          <cell r="C149">
            <v>0.5222</v>
          </cell>
        </row>
        <row r="150">
          <cell r="A150">
            <v>24510220100</v>
          </cell>
          <cell r="B150" t="str">
            <v>Baltimore, MD</v>
          </cell>
          <cell r="C150">
            <v>0.51949999999999996</v>
          </cell>
        </row>
        <row r="151">
          <cell r="A151">
            <v>24005491402</v>
          </cell>
          <cell r="B151" t="str">
            <v>Parkville, MD</v>
          </cell>
          <cell r="C151">
            <v>0.51929999999999998</v>
          </cell>
        </row>
        <row r="152">
          <cell r="A152">
            <v>24005400200</v>
          </cell>
          <cell r="B152" t="str">
            <v>Catonsville, MD</v>
          </cell>
          <cell r="C152">
            <v>0.51829999999999998</v>
          </cell>
        </row>
        <row r="153">
          <cell r="A153">
            <v>24510260401</v>
          </cell>
          <cell r="B153" t="str">
            <v>Armistead Gardens, Baltimore, MD</v>
          </cell>
          <cell r="C153">
            <v>0.51329999999999998</v>
          </cell>
        </row>
        <row r="154">
          <cell r="A154">
            <v>24005420302</v>
          </cell>
          <cell r="B154" t="str">
            <v>Dundalk, MD</v>
          </cell>
          <cell r="C154">
            <v>0.50980000000000003</v>
          </cell>
        </row>
        <row r="155">
          <cell r="A155">
            <v>24510060400</v>
          </cell>
          <cell r="B155" t="str">
            <v>Baltimore, MD</v>
          </cell>
          <cell r="C155">
            <v>0.5</v>
          </cell>
        </row>
        <row r="156">
          <cell r="A156">
            <v>24005451401</v>
          </cell>
          <cell r="B156" t="str">
            <v>Middle River, MD</v>
          </cell>
          <cell r="C156">
            <v>0.49859999999999999</v>
          </cell>
        </row>
        <row r="157">
          <cell r="A157">
            <v>24510150900</v>
          </cell>
          <cell r="B157" t="str">
            <v>Windsor Hills, Baltimore, MD</v>
          </cell>
          <cell r="C157">
            <v>0.49609999999999999</v>
          </cell>
        </row>
        <row r="158">
          <cell r="A158">
            <v>24510271700</v>
          </cell>
          <cell r="B158" t="str">
            <v>Central Park Heights, Baltimore, MD</v>
          </cell>
          <cell r="C158">
            <v>0.49059999999999998</v>
          </cell>
        </row>
        <row r="159">
          <cell r="A159">
            <v>24005450200</v>
          </cell>
          <cell r="B159" t="str">
            <v>Essex, MD</v>
          </cell>
          <cell r="C159">
            <v>0.48870000000000002</v>
          </cell>
        </row>
        <row r="160">
          <cell r="A160">
            <v>24510270803</v>
          </cell>
          <cell r="B160" t="str">
            <v>Loch Raven, Baltimore, MD</v>
          </cell>
          <cell r="C160">
            <v>0.48859999999999998</v>
          </cell>
        </row>
        <row r="161">
          <cell r="A161">
            <v>24510250303</v>
          </cell>
          <cell r="B161" t="str">
            <v>Morrell Park, Baltimore, MD</v>
          </cell>
          <cell r="C161">
            <v>0.48480000000000001</v>
          </cell>
        </row>
        <row r="162">
          <cell r="A162">
            <v>24005430101</v>
          </cell>
          <cell r="B162" t="str">
            <v>Lansdowne - Baltimore Highlands, Lansdowne, MD</v>
          </cell>
          <cell r="C162">
            <v>0.48220000000000002</v>
          </cell>
        </row>
        <row r="163">
          <cell r="A163">
            <v>24005402304</v>
          </cell>
          <cell r="B163" t="str">
            <v>Gwynn Oak, Baltimore, MD</v>
          </cell>
          <cell r="C163">
            <v>0.48209999999999997</v>
          </cell>
        </row>
        <row r="164">
          <cell r="A164">
            <v>24510020200</v>
          </cell>
          <cell r="B164" t="str">
            <v>Upper Fells Point, Baltimore, MD</v>
          </cell>
          <cell r="C164">
            <v>0.47789999999999999</v>
          </cell>
        </row>
        <row r="165">
          <cell r="A165">
            <v>24510200500</v>
          </cell>
          <cell r="B165" t="str">
            <v>Mill Hill, Baltimore, MD</v>
          </cell>
          <cell r="C165">
            <v>0.47449999999999998</v>
          </cell>
        </row>
        <row r="166">
          <cell r="A166">
            <v>24005420701</v>
          </cell>
          <cell r="B166" t="str">
            <v>Dundalk, MD</v>
          </cell>
          <cell r="C166">
            <v>0.47289999999999999</v>
          </cell>
        </row>
        <row r="167">
          <cell r="A167">
            <v>24510090100</v>
          </cell>
          <cell r="B167" t="str">
            <v>Ednor Gardens - Lakeside, Baltimore, MD</v>
          </cell>
          <cell r="C167">
            <v>0.4728</v>
          </cell>
        </row>
        <row r="168">
          <cell r="A168">
            <v>24510270102</v>
          </cell>
          <cell r="B168" t="str">
            <v>Waltherson, Baltimore, MD</v>
          </cell>
          <cell r="C168">
            <v>0.46379999999999999</v>
          </cell>
        </row>
        <row r="169">
          <cell r="A169">
            <v>24005401200</v>
          </cell>
          <cell r="B169" t="str">
            <v>Woodlawn, MD</v>
          </cell>
          <cell r="C169">
            <v>0.46200000000000002</v>
          </cell>
        </row>
        <row r="170">
          <cell r="A170">
            <v>24510270804</v>
          </cell>
          <cell r="B170" t="str">
            <v>Lake Walker, Baltimore, MD</v>
          </cell>
          <cell r="C170">
            <v>0.45450000000000002</v>
          </cell>
        </row>
        <row r="171">
          <cell r="A171">
            <v>24005401301</v>
          </cell>
          <cell r="B171" t="str">
            <v>Woodlawn, MD</v>
          </cell>
          <cell r="C171">
            <v>0.45369999999999999</v>
          </cell>
        </row>
        <row r="172">
          <cell r="A172">
            <v>24005430900</v>
          </cell>
          <cell r="B172" t="str">
            <v>Baltimore, MD</v>
          </cell>
          <cell r="C172">
            <v>0.45300000000000001</v>
          </cell>
        </row>
        <row r="173">
          <cell r="A173">
            <v>24510270901</v>
          </cell>
          <cell r="B173" t="str">
            <v>New Northwood, Baltimore, MD</v>
          </cell>
          <cell r="C173">
            <v>0.45040000000000002</v>
          </cell>
        </row>
        <row r="174">
          <cell r="A174">
            <v>24005450503</v>
          </cell>
          <cell r="B174" t="str">
            <v>Essex, MD</v>
          </cell>
          <cell r="C174">
            <v>0.4491</v>
          </cell>
        </row>
        <row r="175">
          <cell r="A175">
            <v>24510260501</v>
          </cell>
          <cell r="B175" t="str">
            <v>Joseph Lee, Baltimore, MD</v>
          </cell>
          <cell r="C175">
            <v>0.44700000000000001</v>
          </cell>
        </row>
        <row r="176">
          <cell r="A176">
            <v>24005402405</v>
          </cell>
          <cell r="B176" t="str">
            <v>Gwynn Oak, Baltimore, MD</v>
          </cell>
          <cell r="C176">
            <v>0.44550000000000001</v>
          </cell>
        </row>
        <row r="177">
          <cell r="A177">
            <v>24510200200</v>
          </cell>
          <cell r="B177" t="str">
            <v>Lexington, Baltimore, MD</v>
          </cell>
          <cell r="C177">
            <v>0.44550000000000001</v>
          </cell>
        </row>
        <row r="178">
          <cell r="A178">
            <v>24510090200</v>
          </cell>
          <cell r="B178" t="str">
            <v>Ednor Gardens - Lakeside, Baltimore, MD</v>
          </cell>
          <cell r="C178">
            <v>0.44529999999999997</v>
          </cell>
        </row>
        <row r="179">
          <cell r="A179">
            <v>24510270502</v>
          </cell>
          <cell r="B179" t="str">
            <v>North Harford Road, Baltimore, MD</v>
          </cell>
          <cell r="C179">
            <v>0.44440000000000002</v>
          </cell>
        </row>
        <row r="180">
          <cell r="A180">
            <v>24510260700</v>
          </cell>
          <cell r="B180" t="str">
            <v>Fifteenth Street, Baltimore, MD</v>
          </cell>
          <cell r="C180">
            <v>0.44</v>
          </cell>
        </row>
        <row r="181">
          <cell r="A181">
            <v>24510271900</v>
          </cell>
          <cell r="B181" t="str">
            <v>Glen, Baltimore, MD</v>
          </cell>
          <cell r="C181">
            <v>0.43940000000000001</v>
          </cell>
        </row>
        <row r="182">
          <cell r="A182">
            <v>24003750102</v>
          </cell>
          <cell r="B182" t="str">
            <v>Baltimore, MD</v>
          </cell>
          <cell r="C182">
            <v>0.4365</v>
          </cell>
        </row>
        <row r="183">
          <cell r="A183">
            <v>24510260605</v>
          </cell>
          <cell r="B183" t="str">
            <v>Medford - Broening, Baltimore, MD</v>
          </cell>
          <cell r="C183">
            <v>0.43630000000000002</v>
          </cell>
        </row>
        <row r="184">
          <cell r="A184">
            <v>24510250103</v>
          </cell>
          <cell r="B184" t="str">
            <v>Violetville, Baltimore, MD</v>
          </cell>
          <cell r="C184">
            <v>0.43219999999999997</v>
          </cell>
        </row>
        <row r="185">
          <cell r="A185">
            <v>24005402403</v>
          </cell>
          <cell r="B185" t="str">
            <v>Gwynn Oak, Baltimore, MD</v>
          </cell>
          <cell r="C185">
            <v>0.43149999999999999</v>
          </cell>
        </row>
        <row r="186">
          <cell r="A186">
            <v>24005440800</v>
          </cell>
          <cell r="B186" t="str">
            <v>Rosedale, MD</v>
          </cell>
          <cell r="C186">
            <v>0.43059999999999998</v>
          </cell>
        </row>
        <row r="187">
          <cell r="A187">
            <v>24005441101</v>
          </cell>
          <cell r="B187" t="str">
            <v>Rosedale, MD</v>
          </cell>
          <cell r="C187">
            <v>0.42699999999999999</v>
          </cell>
        </row>
        <row r="188">
          <cell r="A188">
            <v>24005452500</v>
          </cell>
          <cell r="B188" t="str">
            <v>Dundalk, MD</v>
          </cell>
          <cell r="C188">
            <v>0.42559999999999998</v>
          </cell>
        </row>
        <row r="189">
          <cell r="A189">
            <v>24005403300</v>
          </cell>
          <cell r="B189" t="str">
            <v>Lochearn, Pikesville, MD</v>
          </cell>
          <cell r="C189">
            <v>0.42549999999999999</v>
          </cell>
        </row>
        <row r="190">
          <cell r="A190">
            <v>24005420401</v>
          </cell>
          <cell r="B190" t="str">
            <v>Dundalk, MD</v>
          </cell>
          <cell r="C190">
            <v>0.42320000000000002</v>
          </cell>
        </row>
        <row r="191">
          <cell r="A191">
            <v>24510020100</v>
          </cell>
          <cell r="B191" t="str">
            <v>Upper Fells Point, Baltimore, MD</v>
          </cell>
          <cell r="C191">
            <v>0.42220000000000002</v>
          </cell>
        </row>
        <row r="192">
          <cell r="A192">
            <v>24005450501</v>
          </cell>
          <cell r="B192" t="str">
            <v>Essex, MD</v>
          </cell>
          <cell r="C192">
            <v>0.41899999999999998</v>
          </cell>
        </row>
        <row r="193">
          <cell r="A193">
            <v>24005420702</v>
          </cell>
          <cell r="B193" t="str">
            <v>Dundalk, MD</v>
          </cell>
          <cell r="C193">
            <v>0.4133</v>
          </cell>
        </row>
        <row r="194">
          <cell r="A194">
            <v>24005401102</v>
          </cell>
          <cell r="B194" t="str">
            <v>Gwynn Oak, Woodlawn, MD</v>
          </cell>
          <cell r="C194">
            <v>0.41099999999999998</v>
          </cell>
        </row>
        <row r="195">
          <cell r="A195">
            <v>24510060200</v>
          </cell>
          <cell r="B195" t="str">
            <v>Baltimore, MD</v>
          </cell>
          <cell r="C195">
            <v>0.40839999999999999</v>
          </cell>
        </row>
        <row r="196">
          <cell r="A196">
            <v>24005440300</v>
          </cell>
          <cell r="B196" t="str">
            <v>Nottingham, MD</v>
          </cell>
          <cell r="C196">
            <v>0.40489999999999998</v>
          </cell>
        </row>
        <row r="197">
          <cell r="A197">
            <v>24005492300</v>
          </cell>
          <cell r="B197" t="str">
            <v>Essex, MD</v>
          </cell>
          <cell r="C197">
            <v>0.4017</v>
          </cell>
        </row>
        <row r="198">
          <cell r="A198">
            <v>24510272003</v>
          </cell>
          <cell r="B198" t="str">
            <v>Baltimore, MD</v>
          </cell>
          <cell r="C198">
            <v>0.40100000000000002</v>
          </cell>
        </row>
        <row r="199">
          <cell r="A199">
            <v>24510130803</v>
          </cell>
          <cell r="B199" t="str">
            <v>Medfield, Baltimore, MD</v>
          </cell>
          <cell r="C199">
            <v>0.39860000000000001</v>
          </cell>
        </row>
        <row r="200">
          <cell r="A200">
            <v>24005452300</v>
          </cell>
          <cell r="B200" t="str">
            <v>Baltimore, MD</v>
          </cell>
          <cell r="C200">
            <v>0.39529999999999998</v>
          </cell>
        </row>
        <row r="201">
          <cell r="A201">
            <v>24510272006</v>
          </cell>
          <cell r="B201" t="str">
            <v>Glen, Baltimore, MD</v>
          </cell>
          <cell r="C201">
            <v>0.39050000000000001</v>
          </cell>
        </row>
        <row r="202">
          <cell r="A202">
            <v>24005450400</v>
          </cell>
          <cell r="B202" t="str">
            <v>Essex, MD</v>
          </cell>
          <cell r="C202">
            <v>0.38919999999999999</v>
          </cell>
        </row>
        <row r="203">
          <cell r="A203">
            <v>24005403201</v>
          </cell>
          <cell r="B203" t="str">
            <v>Gwynn Oak, Lochearn, MD</v>
          </cell>
          <cell r="C203">
            <v>0.38740000000000002</v>
          </cell>
        </row>
        <row r="204">
          <cell r="A204">
            <v>24005403202</v>
          </cell>
          <cell r="B204" t="str">
            <v>Gwynn Oak, Baltimore, MD</v>
          </cell>
          <cell r="C204">
            <v>0.38640000000000002</v>
          </cell>
        </row>
        <row r="205">
          <cell r="A205">
            <v>24005430800</v>
          </cell>
          <cell r="B205" t="str">
            <v>Halethorpe, MD</v>
          </cell>
          <cell r="C205">
            <v>0.38350000000000001</v>
          </cell>
        </row>
        <row r="206">
          <cell r="A206">
            <v>24510260800</v>
          </cell>
          <cell r="B206" t="str">
            <v>Baltimore Highlands, Baltimore, MD</v>
          </cell>
          <cell r="C206">
            <v>0.38119999999999998</v>
          </cell>
        </row>
        <row r="207">
          <cell r="A207">
            <v>24005430104</v>
          </cell>
          <cell r="B207" t="str">
            <v>Lansdowne - Baltimore Highlands, Halethorpe, MD</v>
          </cell>
          <cell r="C207">
            <v>0.38100000000000001</v>
          </cell>
        </row>
        <row r="208">
          <cell r="A208">
            <v>24005440900</v>
          </cell>
          <cell r="B208" t="str">
            <v>Rosedale, MD</v>
          </cell>
          <cell r="C208">
            <v>0.38030000000000003</v>
          </cell>
        </row>
        <row r="209">
          <cell r="A209">
            <v>24005451600</v>
          </cell>
          <cell r="B209" t="str">
            <v>Middle River, MD</v>
          </cell>
          <cell r="C209">
            <v>0.37169999999999997</v>
          </cell>
        </row>
        <row r="210">
          <cell r="A210">
            <v>24005402305</v>
          </cell>
          <cell r="B210" t="str">
            <v>Lochearn, Pikesville, MD</v>
          </cell>
          <cell r="C210">
            <v>0.37090000000000001</v>
          </cell>
        </row>
        <row r="211">
          <cell r="A211">
            <v>24510270600</v>
          </cell>
          <cell r="B211" t="str">
            <v>Harford - Echodale - Perring Parkway, Baltimore, MD</v>
          </cell>
          <cell r="C211">
            <v>0.37030000000000002</v>
          </cell>
        </row>
        <row r="212">
          <cell r="A212">
            <v>24005400800</v>
          </cell>
          <cell r="B212" t="str">
            <v>Catonsville, MD</v>
          </cell>
          <cell r="C212">
            <v>0.36399999999999999</v>
          </cell>
        </row>
        <row r="213">
          <cell r="A213">
            <v>24510271101</v>
          </cell>
          <cell r="B213" t="str">
            <v>Radnor - Winston, Baltimore, MD</v>
          </cell>
          <cell r="C213">
            <v>0.36299999999999999</v>
          </cell>
        </row>
        <row r="214">
          <cell r="A214">
            <v>24005451300</v>
          </cell>
          <cell r="B214" t="str">
            <v>Middle River, MD</v>
          </cell>
          <cell r="C214">
            <v>0.36220000000000002</v>
          </cell>
        </row>
        <row r="215">
          <cell r="A215">
            <v>24005420200</v>
          </cell>
          <cell r="B215" t="str">
            <v>Dundalk, MD</v>
          </cell>
          <cell r="C215">
            <v>0.36170000000000002</v>
          </cell>
        </row>
        <row r="216">
          <cell r="A216">
            <v>24003750101</v>
          </cell>
          <cell r="B216" t="str">
            <v>Brooklyn Park, MD</v>
          </cell>
          <cell r="C216">
            <v>0.3599</v>
          </cell>
        </row>
        <row r="217">
          <cell r="A217">
            <v>24005441000</v>
          </cell>
          <cell r="B217" t="str">
            <v>Baltimore, MD</v>
          </cell>
          <cell r="C217">
            <v>0.35470000000000002</v>
          </cell>
        </row>
        <row r="218">
          <cell r="A218">
            <v>24005452100</v>
          </cell>
          <cell r="B218" t="str">
            <v>Sparrows Point, MD</v>
          </cell>
          <cell r="C218">
            <v>0.35460000000000003</v>
          </cell>
        </row>
        <row r="219">
          <cell r="A219">
            <v>24510280401</v>
          </cell>
          <cell r="B219" t="str">
            <v>Baltimore, MD</v>
          </cell>
          <cell r="C219">
            <v>0.34870000000000001</v>
          </cell>
        </row>
        <row r="220">
          <cell r="A220">
            <v>24005440200</v>
          </cell>
          <cell r="B220" t="str">
            <v>Nottingham, MD</v>
          </cell>
          <cell r="C220">
            <v>0.34770000000000001</v>
          </cell>
        </row>
        <row r="221">
          <cell r="A221">
            <v>24005440100</v>
          </cell>
          <cell r="B221" t="str">
            <v>Baltimore, MD</v>
          </cell>
          <cell r="C221">
            <v>0.34399999999999997</v>
          </cell>
        </row>
        <row r="222">
          <cell r="A222">
            <v>24005450300</v>
          </cell>
          <cell r="B222" t="str">
            <v>Essex, MD</v>
          </cell>
          <cell r="C222">
            <v>0.3422</v>
          </cell>
        </row>
        <row r="223">
          <cell r="A223">
            <v>24005440702</v>
          </cell>
          <cell r="B223" t="str">
            <v>Rosedale, MD</v>
          </cell>
          <cell r="C223">
            <v>0.33900000000000002</v>
          </cell>
        </row>
        <row r="224">
          <cell r="A224">
            <v>24027601201</v>
          </cell>
          <cell r="B224" t="str">
            <v>Elkridge, MD</v>
          </cell>
          <cell r="C224">
            <v>0.33360000000000001</v>
          </cell>
        </row>
        <row r="225">
          <cell r="A225">
            <v>24510270200</v>
          </cell>
          <cell r="B225" t="str">
            <v>Lauraville, Baltimore, MD</v>
          </cell>
          <cell r="C225">
            <v>0.33329999999999999</v>
          </cell>
        </row>
        <row r="226">
          <cell r="A226">
            <v>24005451402</v>
          </cell>
          <cell r="B226" t="str">
            <v>Middle River, MD</v>
          </cell>
          <cell r="C226">
            <v>0.32569999999999999</v>
          </cell>
        </row>
        <row r="227">
          <cell r="A227">
            <v>24005420303</v>
          </cell>
          <cell r="B227" t="str">
            <v>Dundalk, MD</v>
          </cell>
          <cell r="C227">
            <v>0.32519999999999999</v>
          </cell>
        </row>
        <row r="228">
          <cell r="A228">
            <v>24005450900</v>
          </cell>
          <cell r="B228" t="str">
            <v>Essex, MD</v>
          </cell>
          <cell r="C228">
            <v>0.32500000000000001</v>
          </cell>
        </row>
        <row r="229">
          <cell r="A229">
            <v>24510120700</v>
          </cell>
          <cell r="B229" t="str">
            <v>Remington, Baltimore, MD</v>
          </cell>
          <cell r="C229">
            <v>0.32319999999999999</v>
          </cell>
        </row>
        <row r="230">
          <cell r="A230">
            <v>24005451701</v>
          </cell>
          <cell r="B230" t="str">
            <v>Middle River, MD</v>
          </cell>
          <cell r="C230">
            <v>0.31919999999999998</v>
          </cell>
        </row>
        <row r="231">
          <cell r="A231">
            <v>24510010100</v>
          </cell>
          <cell r="B231" t="str">
            <v>Canton, Baltimore, MD</v>
          </cell>
          <cell r="C231">
            <v>0.31900000000000001</v>
          </cell>
        </row>
        <row r="232">
          <cell r="A232">
            <v>24005420500</v>
          </cell>
          <cell r="B232" t="str">
            <v>Baltimore, MD</v>
          </cell>
          <cell r="C232">
            <v>0.31879999999999997</v>
          </cell>
        </row>
        <row r="233">
          <cell r="A233">
            <v>24510270301</v>
          </cell>
          <cell r="B233" t="str">
            <v>Lauraville, Baltimore, MD</v>
          </cell>
          <cell r="C233">
            <v>0.31850000000000001</v>
          </cell>
        </row>
        <row r="234">
          <cell r="A234">
            <v>24005420402</v>
          </cell>
          <cell r="B234" t="str">
            <v>Dundalk, MD</v>
          </cell>
          <cell r="C234">
            <v>0.3155</v>
          </cell>
        </row>
        <row r="235">
          <cell r="A235">
            <v>24510261000</v>
          </cell>
          <cell r="B235" t="str">
            <v>Patterson Park, Baltimore, MD</v>
          </cell>
          <cell r="C235">
            <v>0.31380000000000002</v>
          </cell>
        </row>
        <row r="236">
          <cell r="A236">
            <v>24510271503</v>
          </cell>
          <cell r="B236" t="str">
            <v>Cross Keys, Baltimore, MD</v>
          </cell>
          <cell r="C236">
            <v>0.31030000000000002</v>
          </cell>
        </row>
        <row r="237">
          <cell r="A237">
            <v>24005401101</v>
          </cell>
          <cell r="B237" t="str">
            <v>Woodlawn, MD</v>
          </cell>
          <cell r="C237">
            <v>0.30559999999999998</v>
          </cell>
        </row>
        <row r="238">
          <cell r="A238">
            <v>24005450100</v>
          </cell>
          <cell r="B238" t="str">
            <v>Rosedale, MD</v>
          </cell>
          <cell r="C238">
            <v>0.3024</v>
          </cell>
        </row>
        <row r="239">
          <cell r="A239">
            <v>24510260900</v>
          </cell>
          <cell r="B239" t="str">
            <v>Baltimore, MD</v>
          </cell>
          <cell r="C239">
            <v>0.30070000000000002</v>
          </cell>
        </row>
        <row r="240">
          <cell r="A240">
            <v>24510090300</v>
          </cell>
          <cell r="B240" t="str">
            <v>Ednor Gardens - Lakeside, Baltimore, MD</v>
          </cell>
          <cell r="C240">
            <v>0.29930000000000001</v>
          </cell>
        </row>
        <row r="241">
          <cell r="A241">
            <v>24510010500</v>
          </cell>
          <cell r="B241" t="str">
            <v>Upper Fells Point, Baltimore, MD</v>
          </cell>
          <cell r="C241">
            <v>0.29730000000000001</v>
          </cell>
        </row>
        <row r="242">
          <cell r="A242">
            <v>24005421101</v>
          </cell>
          <cell r="B242" t="str">
            <v>Baltimore, MD</v>
          </cell>
          <cell r="C242">
            <v>0.29239999999999999</v>
          </cell>
        </row>
        <row r="243">
          <cell r="A243">
            <v>24005411307</v>
          </cell>
          <cell r="B243" t="str">
            <v>Nottingham, MD</v>
          </cell>
          <cell r="C243">
            <v>0.28910000000000002</v>
          </cell>
        </row>
        <row r="244">
          <cell r="A244">
            <v>24510020300</v>
          </cell>
          <cell r="B244" t="str">
            <v>Fells Point, Baltimore, MD</v>
          </cell>
          <cell r="C244">
            <v>0.27910000000000001</v>
          </cell>
        </row>
        <row r="245">
          <cell r="A245">
            <v>24510120100</v>
          </cell>
          <cell r="B245" t="str">
            <v>Tuscany - Canterbury, Baltimore, MD</v>
          </cell>
          <cell r="C245">
            <v>0.2772</v>
          </cell>
        </row>
        <row r="246">
          <cell r="A246">
            <v>24005492102</v>
          </cell>
          <cell r="B246" t="str">
            <v>Parkville, MD</v>
          </cell>
          <cell r="C246">
            <v>0.27689999999999998</v>
          </cell>
        </row>
        <row r="247">
          <cell r="A247">
            <v>24005440600</v>
          </cell>
          <cell r="B247" t="str">
            <v>Rosedale, MD</v>
          </cell>
          <cell r="C247">
            <v>0.2727</v>
          </cell>
        </row>
        <row r="248">
          <cell r="A248">
            <v>24005452000</v>
          </cell>
          <cell r="B248" t="str">
            <v>Sparrows Point, MD</v>
          </cell>
          <cell r="C248">
            <v>0.27179999999999999</v>
          </cell>
        </row>
        <row r="249">
          <cell r="A249">
            <v>24005400600</v>
          </cell>
          <cell r="B249" t="str">
            <v>Catonsville, MD</v>
          </cell>
          <cell r="C249">
            <v>0.26519999999999999</v>
          </cell>
        </row>
        <row r="250">
          <cell r="A250">
            <v>24005400702</v>
          </cell>
          <cell r="B250" t="str">
            <v>Baltimore, MD</v>
          </cell>
          <cell r="C250">
            <v>0.26340000000000002</v>
          </cell>
        </row>
        <row r="251">
          <cell r="A251">
            <v>24005401000</v>
          </cell>
          <cell r="B251" t="str">
            <v>Catonsville, MD</v>
          </cell>
          <cell r="C251">
            <v>0.2616</v>
          </cell>
        </row>
        <row r="252">
          <cell r="A252">
            <v>24510270302</v>
          </cell>
          <cell r="B252" t="str">
            <v>Waltherson, Baltimore, MD</v>
          </cell>
          <cell r="C252">
            <v>0.25359999999999999</v>
          </cell>
        </row>
        <row r="253">
          <cell r="A253">
            <v>24003750400</v>
          </cell>
          <cell r="B253" t="str">
            <v>Linthicum Heights, MD</v>
          </cell>
          <cell r="C253">
            <v>0.25</v>
          </cell>
        </row>
        <row r="254">
          <cell r="A254">
            <v>24510130600</v>
          </cell>
          <cell r="B254" t="str">
            <v>Hampden, Baltimore, MD</v>
          </cell>
          <cell r="C254">
            <v>0.2492</v>
          </cell>
        </row>
        <row r="255">
          <cell r="A255">
            <v>24005441102</v>
          </cell>
          <cell r="B255" t="str">
            <v>Rosedale, MD</v>
          </cell>
          <cell r="C255">
            <v>0.24879999999999999</v>
          </cell>
        </row>
        <row r="256">
          <cell r="A256">
            <v>24005492101</v>
          </cell>
          <cell r="B256" t="str">
            <v>Parkville, MD</v>
          </cell>
          <cell r="C256">
            <v>0.2477</v>
          </cell>
        </row>
        <row r="257">
          <cell r="A257">
            <v>24005451900</v>
          </cell>
          <cell r="B257" t="str">
            <v>Edgemere, MD</v>
          </cell>
          <cell r="C257">
            <v>0.23269999999999999</v>
          </cell>
        </row>
        <row r="258">
          <cell r="A258">
            <v>24005440400</v>
          </cell>
          <cell r="B258" t="str">
            <v>Baltimore, MD</v>
          </cell>
          <cell r="C258">
            <v>0.22969999999999999</v>
          </cell>
        </row>
        <row r="259">
          <cell r="A259">
            <v>24005430600</v>
          </cell>
          <cell r="B259" t="str">
            <v>Relay, Halethorpe, MD</v>
          </cell>
          <cell r="C259">
            <v>0.2271</v>
          </cell>
        </row>
        <row r="260">
          <cell r="A260">
            <v>24005490601</v>
          </cell>
          <cell r="B260" t="str">
            <v>Baltimore, MD</v>
          </cell>
          <cell r="C260">
            <v>0.22589999999999999</v>
          </cell>
        </row>
        <row r="261">
          <cell r="A261">
            <v>24005451100</v>
          </cell>
          <cell r="B261" t="str">
            <v>Essex, MD</v>
          </cell>
          <cell r="C261">
            <v>0.22589999999999999</v>
          </cell>
        </row>
        <row r="262">
          <cell r="A262">
            <v>24510271400</v>
          </cell>
          <cell r="B262" t="str">
            <v>Evergreen, Baltimore, MD</v>
          </cell>
          <cell r="C262">
            <v>0.2205</v>
          </cell>
        </row>
        <row r="263">
          <cell r="A263">
            <v>24005491300</v>
          </cell>
          <cell r="B263" t="str">
            <v>Baltimore, MD</v>
          </cell>
          <cell r="C263">
            <v>0.2175</v>
          </cell>
        </row>
        <row r="264">
          <cell r="A264">
            <v>24510250206</v>
          </cell>
          <cell r="B264" t="str">
            <v>Morrell Park, Baltimore, MD</v>
          </cell>
          <cell r="C264">
            <v>0.21210000000000001</v>
          </cell>
        </row>
        <row r="265">
          <cell r="A265">
            <v>24005490500</v>
          </cell>
          <cell r="B265" t="str">
            <v>Towson, MD</v>
          </cell>
          <cell r="C265">
            <v>0.2051</v>
          </cell>
        </row>
        <row r="266">
          <cell r="A266">
            <v>24005491100</v>
          </cell>
          <cell r="B266" t="str">
            <v>Baltimore, MD</v>
          </cell>
          <cell r="C266">
            <v>0.19089999999999999</v>
          </cell>
        </row>
        <row r="267">
          <cell r="A267">
            <v>24510270402</v>
          </cell>
          <cell r="B267" t="str">
            <v>Glenham-Belford, Baltimore, MD</v>
          </cell>
          <cell r="C267">
            <v>0.18809999999999999</v>
          </cell>
        </row>
        <row r="268">
          <cell r="A268">
            <v>24510120201</v>
          </cell>
          <cell r="B268" t="str">
            <v>Baltimore, MD</v>
          </cell>
          <cell r="C268">
            <v>0.18459999999999999</v>
          </cell>
        </row>
        <row r="269">
          <cell r="A269">
            <v>24005403401</v>
          </cell>
          <cell r="B269" t="str">
            <v>Pikesville, MD</v>
          </cell>
          <cell r="C269">
            <v>0.17860000000000001</v>
          </cell>
        </row>
        <row r="270">
          <cell r="A270">
            <v>24005430400</v>
          </cell>
          <cell r="B270" t="str">
            <v>Halethorpe, MD</v>
          </cell>
          <cell r="C270">
            <v>0.17699999999999999</v>
          </cell>
        </row>
        <row r="271">
          <cell r="A271">
            <v>24003751200</v>
          </cell>
          <cell r="B271" t="str">
            <v>Linthicum Heights, MD</v>
          </cell>
          <cell r="C271">
            <v>0.1714</v>
          </cell>
        </row>
        <row r="272">
          <cell r="A272">
            <v>24005451000</v>
          </cell>
          <cell r="B272" t="str">
            <v>Essex, MD</v>
          </cell>
          <cell r="C272">
            <v>0.17069999999999999</v>
          </cell>
        </row>
        <row r="273">
          <cell r="A273">
            <v>24003750300</v>
          </cell>
          <cell r="B273" t="str">
            <v>Linthicum Heights, MD</v>
          </cell>
          <cell r="C273">
            <v>0.1694</v>
          </cell>
        </row>
        <row r="274">
          <cell r="A274">
            <v>24003750203</v>
          </cell>
          <cell r="B274" t="str">
            <v>Baltimore, MD</v>
          </cell>
          <cell r="C274">
            <v>0.16869999999999999</v>
          </cell>
        </row>
        <row r="275">
          <cell r="A275">
            <v>24005430700</v>
          </cell>
          <cell r="B275" t="str">
            <v>Halethorpe, MD</v>
          </cell>
          <cell r="C275">
            <v>0.16250000000000001</v>
          </cell>
        </row>
        <row r="276">
          <cell r="A276">
            <v>24510010200</v>
          </cell>
          <cell r="B276" t="str">
            <v>Patterson Park, Baltimore, MD</v>
          </cell>
          <cell r="C276">
            <v>0.15870000000000001</v>
          </cell>
        </row>
        <row r="277">
          <cell r="A277">
            <v>24005403602</v>
          </cell>
          <cell r="B277" t="str">
            <v>Baltimore, MD</v>
          </cell>
          <cell r="C277">
            <v>0.15720000000000001</v>
          </cell>
        </row>
        <row r="278">
          <cell r="A278">
            <v>24510272004</v>
          </cell>
          <cell r="B278" t="str">
            <v>Cheswolde, Baltimore, MD</v>
          </cell>
          <cell r="C278">
            <v>0.15409999999999999</v>
          </cell>
        </row>
        <row r="279">
          <cell r="A279">
            <v>24510270501</v>
          </cell>
          <cell r="B279" t="str">
            <v>Woodring, Baltimore, MD</v>
          </cell>
          <cell r="C279">
            <v>0.14630000000000001</v>
          </cell>
        </row>
        <row r="280">
          <cell r="A280">
            <v>24003750202</v>
          </cell>
          <cell r="B280" t="str">
            <v>Brooklyn Park, MD</v>
          </cell>
          <cell r="C280">
            <v>0.14460000000000001</v>
          </cell>
        </row>
        <row r="281">
          <cell r="A281">
            <v>24510271501</v>
          </cell>
          <cell r="B281" t="str">
            <v>Mount Washington, Baltimore, MD</v>
          </cell>
          <cell r="C281">
            <v>0.1426</v>
          </cell>
        </row>
        <row r="282">
          <cell r="A282">
            <v>24510230300</v>
          </cell>
          <cell r="B282" t="str">
            <v>South Baltimore, Baltimore, MD</v>
          </cell>
          <cell r="C282">
            <v>0.13639999999999999</v>
          </cell>
        </row>
        <row r="283">
          <cell r="A283">
            <v>24005403601</v>
          </cell>
          <cell r="B283" t="str">
            <v>Baltimore, MD</v>
          </cell>
          <cell r="C283">
            <v>0.13350000000000001</v>
          </cell>
        </row>
        <row r="284">
          <cell r="A284">
            <v>24510240100</v>
          </cell>
          <cell r="B284" t="str">
            <v>Locust Point, Baltimore, MD</v>
          </cell>
          <cell r="C284">
            <v>0.12709999999999999</v>
          </cell>
        </row>
        <row r="285">
          <cell r="A285">
            <v>24005490603</v>
          </cell>
          <cell r="B285" t="str">
            <v>Baltimore, MD</v>
          </cell>
          <cell r="C285">
            <v>0.125</v>
          </cell>
        </row>
        <row r="286">
          <cell r="A286">
            <v>24510272005</v>
          </cell>
          <cell r="B286" t="str">
            <v>Cross Country, Baltimore, MD</v>
          </cell>
          <cell r="C286">
            <v>0.125</v>
          </cell>
        </row>
        <row r="287">
          <cell r="A287">
            <v>24005440500</v>
          </cell>
          <cell r="B287" t="str">
            <v>Nottingham, MD</v>
          </cell>
          <cell r="C287">
            <v>0.1235</v>
          </cell>
        </row>
        <row r="288">
          <cell r="A288">
            <v>24005400100</v>
          </cell>
          <cell r="B288" t="str">
            <v>Catonsville, MD</v>
          </cell>
          <cell r="C288">
            <v>0.1217</v>
          </cell>
        </row>
        <row r="289">
          <cell r="A289">
            <v>24005452400</v>
          </cell>
          <cell r="B289" t="str">
            <v>Dundalk, MD</v>
          </cell>
          <cell r="C289">
            <v>0.11509999999999999</v>
          </cell>
        </row>
        <row r="290">
          <cell r="A290">
            <v>24510261100</v>
          </cell>
          <cell r="B290" t="str">
            <v>Canton, Baltimore, MD</v>
          </cell>
          <cell r="C290">
            <v>0.1079</v>
          </cell>
        </row>
        <row r="291">
          <cell r="A291">
            <v>24005401505</v>
          </cell>
          <cell r="B291" t="str">
            <v>Catonsville, MD</v>
          </cell>
          <cell r="C291">
            <v>0.1056</v>
          </cell>
        </row>
        <row r="292">
          <cell r="A292">
            <v>24005420100</v>
          </cell>
          <cell r="B292" t="str">
            <v>Dundalk, MD</v>
          </cell>
          <cell r="C292">
            <v>0.1007</v>
          </cell>
        </row>
        <row r="293">
          <cell r="A293">
            <v>24510271200</v>
          </cell>
          <cell r="B293" t="str">
            <v>Homeland, Baltimore, MD</v>
          </cell>
          <cell r="C293">
            <v>9.8900000000000002E-2</v>
          </cell>
        </row>
        <row r="294">
          <cell r="A294">
            <v>24510271300</v>
          </cell>
          <cell r="B294" t="str">
            <v>Roland Park, Baltimore, MD</v>
          </cell>
          <cell r="C294">
            <v>9.7900000000000001E-2</v>
          </cell>
        </row>
        <row r="295">
          <cell r="A295">
            <v>24510240400</v>
          </cell>
          <cell r="B295" t="str">
            <v>Riverside Park, Baltimore, MD</v>
          </cell>
          <cell r="C295">
            <v>8.6800000000000002E-2</v>
          </cell>
        </row>
        <row r="296">
          <cell r="A296">
            <v>24510010300</v>
          </cell>
          <cell r="B296" t="str">
            <v>Canton, Baltimore, MD</v>
          </cell>
          <cell r="C296">
            <v>8.6400000000000005E-2</v>
          </cell>
        </row>
        <row r="297">
          <cell r="A297">
            <v>24005400500</v>
          </cell>
          <cell r="B297" t="str">
            <v>Catonsville, MD</v>
          </cell>
          <cell r="C297">
            <v>8.5999999999999993E-2</v>
          </cell>
        </row>
        <row r="298">
          <cell r="A298">
            <v>24510240200</v>
          </cell>
          <cell r="B298" t="str">
            <v>Riverside, Baltimore, MD</v>
          </cell>
          <cell r="C298">
            <v>8.5900000000000004E-2</v>
          </cell>
        </row>
        <row r="299">
          <cell r="A299">
            <v>24005491000</v>
          </cell>
          <cell r="B299" t="str">
            <v>Baltimore, MD</v>
          </cell>
          <cell r="C299">
            <v>8.14E-2</v>
          </cell>
        </row>
        <row r="300">
          <cell r="A300">
            <v>24005451200</v>
          </cell>
          <cell r="B300" t="str">
            <v>Middle River, MD</v>
          </cell>
          <cell r="C300">
            <v>7.4700000000000003E-2</v>
          </cell>
        </row>
        <row r="301">
          <cell r="A301">
            <v>24027601104</v>
          </cell>
          <cell r="B301" t="str">
            <v>Ellicott City, MD</v>
          </cell>
          <cell r="C301">
            <v>7.3200000000000001E-2</v>
          </cell>
        </row>
        <row r="302">
          <cell r="A302">
            <v>24510271102</v>
          </cell>
          <cell r="B302" t="str">
            <v>Mid-Charles, Baltimore, MD</v>
          </cell>
          <cell r="C302">
            <v>7.2400000000000006E-2</v>
          </cell>
        </row>
        <row r="303">
          <cell r="A303">
            <v>24510270703</v>
          </cell>
          <cell r="B303" t="str">
            <v>North Harford Road, Baltimore, MD</v>
          </cell>
          <cell r="C303">
            <v>7.0699999999999999E-2</v>
          </cell>
        </row>
        <row r="304">
          <cell r="A304">
            <v>24005400400</v>
          </cell>
          <cell r="B304" t="str">
            <v>Catonsville, MD</v>
          </cell>
          <cell r="C304">
            <v>6.7000000000000004E-2</v>
          </cell>
        </row>
        <row r="305">
          <cell r="A305">
            <v>24005411302</v>
          </cell>
          <cell r="B305" t="str">
            <v>White Marsh, MD</v>
          </cell>
          <cell r="C305">
            <v>5.0700000000000002E-2</v>
          </cell>
        </row>
        <row r="306">
          <cell r="A306">
            <v>24510130700</v>
          </cell>
          <cell r="B306" t="str">
            <v>Hampden, Baltimore, MD</v>
          </cell>
          <cell r="C306">
            <v>3.4599999999999999E-2</v>
          </cell>
        </row>
        <row r="307">
          <cell r="A307">
            <v>24005403500</v>
          </cell>
          <cell r="B307" t="str">
            <v>Pikesville, MD</v>
          </cell>
          <cell r="C307">
            <v>3.2199999999999999E-2</v>
          </cell>
        </row>
        <row r="308">
          <cell r="A308">
            <v>24510230200</v>
          </cell>
          <cell r="B308" t="str">
            <v>South Baltimore, Baltimore, MD</v>
          </cell>
          <cell r="C308">
            <v>0</v>
          </cell>
        </row>
        <row r="309">
          <cell r="A309">
            <v>24510120202</v>
          </cell>
          <cell r="B309" t="str">
            <v>Baltimore, MD</v>
          </cell>
          <cell r="C309">
            <v>0</v>
          </cell>
        </row>
        <row r="310">
          <cell r="A310">
            <v>24510140100</v>
          </cell>
          <cell r="B310" t="str">
            <v>Bolton Hill, Baltimore, MD</v>
          </cell>
          <cell r="C310">
            <v>0</v>
          </cell>
        </row>
        <row r="311">
          <cell r="A311">
            <v>24510240300</v>
          </cell>
          <cell r="B311" t="str">
            <v>Riverside, Baltimore, MD</v>
          </cell>
          <cell r="C311">
            <v>0</v>
          </cell>
        </row>
        <row r="312">
          <cell r="A312">
            <v>24510040100</v>
          </cell>
          <cell r="B312" t="str">
            <v>Downtown, Baltimore, MD</v>
          </cell>
          <cell r="C312">
            <v>0</v>
          </cell>
        </row>
        <row r="313">
          <cell r="A313">
            <v>24510010400</v>
          </cell>
          <cell r="B313" t="str">
            <v>Canton, Baltimore, MD</v>
          </cell>
          <cell r="C313">
            <v>0</v>
          </cell>
        </row>
        <row r="314">
          <cell r="A314">
            <v>24510040200</v>
          </cell>
          <cell r="B314" t="str">
            <v>Downtown, Baltimore, MD</v>
          </cell>
          <cell r="C314">
            <v>0</v>
          </cell>
        </row>
        <row r="315">
          <cell r="A315">
            <v>24510110200</v>
          </cell>
          <cell r="B315" t="str">
            <v>Downtown, Baltimore, MD</v>
          </cell>
          <cell r="C315">
            <v>0</v>
          </cell>
        </row>
        <row r="316">
          <cell r="A316">
            <v>24005492500</v>
          </cell>
          <cell r="B316" t="str">
            <v>Baltimore, MD</v>
          </cell>
        </row>
        <row r="317">
          <cell r="A317">
            <v>24510250600</v>
          </cell>
          <cell r="B317" t="str">
            <v>Brooklyn, Baltimore, MD</v>
          </cell>
        </row>
        <row r="318">
          <cell r="A318">
            <v>24005980200</v>
          </cell>
          <cell r="B318" t="str">
            <v>Lansdowne - Baltimore Highlands, Halethorpe, MD</v>
          </cell>
        </row>
        <row r="319">
          <cell r="A319">
            <v>24510100300</v>
          </cell>
          <cell r="B319" t="str">
            <v>Penn - Fallsway, Baltimore, MD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ail_rP_gP_pall (14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Incarceration_Rate_rP_gP_pall</v>
          </cell>
        </row>
        <row r="2">
          <cell r="A2">
            <v>24510120500</v>
          </cell>
          <cell r="B2" t="str">
            <v>Greenmount West, Baltimore, MD</v>
          </cell>
          <cell r="C2">
            <v>0.1268</v>
          </cell>
        </row>
        <row r="3">
          <cell r="A3">
            <v>24510080800</v>
          </cell>
          <cell r="B3" t="str">
            <v>Broadway East, Baltimore, MD</v>
          </cell>
          <cell r="C3">
            <v>0.11609999999999999</v>
          </cell>
        </row>
        <row r="4">
          <cell r="A4">
            <v>24510080400</v>
          </cell>
          <cell r="B4" t="str">
            <v>Broadway East, Baltimore, MD</v>
          </cell>
          <cell r="C4">
            <v>0.1066</v>
          </cell>
        </row>
        <row r="5">
          <cell r="A5">
            <v>24510180100</v>
          </cell>
          <cell r="B5" t="str">
            <v>Poppleton, Baltimore, MD</v>
          </cell>
          <cell r="C5">
            <v>0.1033</v>
          </cell>
        </row>
        <row r="6">
          <cell r="A6">
            <v>24510160200</v>
          </cell>
          <cell r="B6" t="str">
            <v>Sandtown-Winchester, Baltimore, MD</v>
          </cell>
          <cell r="C6">
            <v>9.9599999999999994E-2</v>
          </cell>
        </row>
        <row r="7">
          <cell r="A7">
            <v>24510200400</v>
          </cell>
          <cell r="B7" t="str">
            <v>Shipley Hill, Baltimore, MD</v>
          </cell>
          <cell r="C7">
            <v>9.8699999999999996E-2</v>
          </cell>
        </row>
        <row r="8">
          <cell r="A8">
            <v>24510090900</v>
          </cell>
          <cell r="B8" t="str">
            <v>Oliver, Baltimore, MD</v>
          </cell>
          <cell r="C8">
            <v>9.3100000000000002E-2</v>
          </cell>
        </row>
        <row r="9">
          <cell r="A9">
            <v>24510250204</v>
          </cell>
          <cell r="B9" t="str">
            <v>Cherry Hill, Baltimore, MD</v>
          </cell>
          <cell r="C9">
            <v>9.11E-2</v>
          </cell>
        </row>
        <row r="10">
          <cell r="A10">
            <v>24510100100</v>
          </cell>
          <cell r="B10" t="str">
            <v>Johnson Square, Baltimore, MD</v>
          </cell>
          <cell r="C10">
            <v>8.9700000000000002E-2</v>
          </cell>
        </row>
        <row r="11">
          <cell r="A11">
            <v>24510200100</v>
          </cell>
          <cell r="B11" t="str">
            <v>Lexington, Baltimore, MD</v>
          </cell>
          <cell r="C11">
            <v>8.8300000000000003E-2</v>
          </cell>
        </row>
        <row r="12">
          <cell r="A12">
            <v>24510070200</v>
          </cell>
          <cell r="B12" t="str">
            <v>Madison - Eastend, Baltimore, MD</v>
          </cell>
          <cell r="C12">
            <v>8.6499999999999994E-2</v>
          </cell>
        </row>
        <row r="13">
          <cell r="A13">
            <v>24510190100</v>
          </cell>
          <cell r="B13" t="str">
            <v>Franklin Square, Baltimore, MD</v>
          </cell>
          <cell r="C13">
            <v>8.43E-2</v>
          </cell>
        </row>
        <row r="14">
          <cell r="A14">
            <v>24510250301</v>
          </cell>
          <cell r="B14" t="str">
            <v>Westport, Baltimore, MD</v>
          </cell>
          <cell r="C14">
            <v>8.43E-2</v>
          </cell>
        </row>
        <row r="15">
          <cell r="A15">
            <v>24510070400</v>
          </cell>
          <cell r="B15" t="str">
            <v>Gay Street, Baltimore, MD</v>
          </cell>
          <cell r="C15">
            <v>8.2500000000000004E-2</v>
          </cell>
        </row>
        <row r="16">
          <cell r="A16">
            <v>24510200702</v>
          </cell>
          <cell r="B16" t="str">
            <v>Saint Joseph's, Baltimore, MD</v>
          </cell>
          <cell r="C16">
            <v>7.7499999999999999E-2</v>
          </cell>
        </row>
        <row r="17">
          <cell r="A17">
            <v>24510080301</v>
          </cell>
          <cell r="B17" t="str">
            <v>Berea, Baltimore, MD</v>
          </cell>
          <cell r="C17">
            <v>7.7499999999999999E-2</v>
          </cell>
        </row>
        <row r="18">
          <cell r="A18">
            <v>24510140300</v>
          </cell>
          <cell r="B18" t="str">
            <v>Druid Heights, Baltimore, MD</v>
          </cell>
          <cell r="C18">
            <v>7.6899999999999996E-2</v>
          </cell>
        </row>
        <row r="19">
          <cell r="A19">
            <v>24510080700</v>
          </cell>
          <cell r="B19" t="str">
            <v>Broadway East, Baltimore, MD</v>
          </cell>
          <cell r="C19">
            <v>7.6799999999999993E-2</v>
          </cell>
        </row>
        <row r="20">
          <cell r="A20">
            <v>24510140200</v>
          </cell>
          <cell r="B20" t="str">
            <v>Upton, Baltimore, MD</v>
          </cell>
          <cell r="C20">
            <v>7.5800000000000006E-2</v>
          </cell>
        </row>
        <row r="21">
          <cell r="A21">
            <v>24510120400</v>
          </cell>
          <cell r="B21" t="str">
            <v>Barclay, Baltimore, MD</v>
          </cell>
          <cell r="C21">
            <v>7.4300000000000005E-2</v>
          </cell>
        </row>
        <row r="22">
          <cell r="A22">
            <v>24510080200</v>
          </cell>
          <cell r="B22" t="str">
            <v>Broadway East, Baltimore, MD</v>
          </cell>
          <cell r="C22">
            <v>7.3999999999999996E-2</v>
          </cell>
        </row>
        <row r="23">
          <cell r="A23">
            <v>24510160700</v>
          </cell>
          <cell r="B23" t="str">
            <v>Rosemont, Baltimore, MD</v>
          </cell>
          <cell r="C23">
            <v>7.2499999999999995E-2</v>
          </cell>
        </row>
        <row r="24">
          <cell r="A24">
            <v>24510170100</v>
          </cell>
          <cell r="B24" t="str">
            <v>Downtown, Baltimore, MD</v>
          </cell>
          <cell r="C24">
            <v>7.2499999999999995E-2</v>
          </cell>
        </row>
        <row r="25">
          <cell r="A25">
            <v>24510200200</v>
          </cell>
          <cell r="B25" t="str">
            <v>Lexington, Baltimore, MD</v>
          </cell>
          <cell r="C25">
            <v>7.22E-2</v>
          </cell>
        </row>
        <row r="26">
          <cell r="A26">
            <v>24510130200</v>
          </cell>
          <cell r="B26" t="str">
            <v>Reservoir Hill, Baltimore, MD</v>
          </cell>
          <cell r="C26">
            <v>7.22E-2</v>
          </cell>
        </row>
        <row r="27">
          <cell r="A27">
            <v>24510190200</v>
          </cell>
          <cell r="B27" t="str">
            <v>Pratt Monroe, Baltimore, MD</v>
          </cell>
          <cell r="C27">
            <v>7.0800000000000002E-2</v>
          </cell>
        </row>
        <row r="28">
          <cell r="A28">
            <v>24510130300</v>
          </cell>
          <cell r="B28" t="str">
            <v>Penn North, Baltimore, MD</v>
          </cell>
          <cell r="C28">
            <v>7.0400000000000004E-2</v>
          </cell>
        </row>
        <row r="29">
          <cell r="A29">
            <v>24510120600</v>
          </cell>
          <cell r="B29" t="str">
            <v>Old Goucher, Baltimore, MD</v>
          </cell>
          <cell r="C29">
            <v>7.0300000000000001E-2</v>
          </cell>
        </row>
        <row r="30">
          <cell r="A30">
            <v>24510280302</v>
          </cell>
          <cell r="B30" t="str">
            <v>West Forest Park, Baltimore, MD</v>
          </cell>
          <cell r="C30">
            <v>7.0300000000000001E-2</v>
          </cell>
        </row>
        <row r="31">
          <cell r="A31">
            <v>24510170300</v>
          </cell>
          <cell r="B31" t="str">
            <v>Upton, Baltimore, MD</v>
          </cell>
          <cell r="C31">
            <v>6.9800000000000001E-2</v>
          </cell>
        </row>
        <row r="32">
          <cell r="A32">
            <v>24510180200</v>
          </cell>
          <cell r="B32" t="str">
            <v>Poppleton, Baltimore, MD</v>
          </cell>
          <cell r="C32">
            <v>6.8900000000000003E-2</v>
          </cell>
        </row>
        <row r="33">
          <cell r="A33">
            <v>24510250207</v>
          </cell>
          <cell r="B33" t="str">
            <v>Cherry Hill, Baltimore, MD</v>
          </cell>
          <cell r="C33">
            <v>6.8400000000000002E-2</v>
          </cell>
        </row>
        <row r="34">
          <cell r="A34">
            <v>24510190300</v>
          </cell>
          <cell r="B34" t="str">
            <v>Mount Clare, Baltimore, MD</v>
          </cell>
          <cell r="C34">
            <v>6.7500000000000004E-2</v>
          </cell>
        </row>
        <row r="35">
          <cell r="A35">
            <v>24510271001</v>
          </cell>
          <cell r="B35" t="str">
            <v>Baltimore, MD</v>
          </cell>
          <cell r="C35">
            <v>6.7100000000000007E-2</v>
          </cell>
        </row>
        <row r="36">
          <cell r="A36">
            <v>24510260604</v>
          </cell>
          <cell r="B36" t="str">
            <v>O'Donnell Heights, Baltimore, MD</v>
          </cell>
          <cell r="C36">
            <v>6.7000000000000004E-2</v>
          </cell>
        </row>
        <row r="37">
          <cell r="A37">
            <v>24510130400</v>
          </cell>
          <cell r="B37" t="str">
            <v>Woodbrook, Baltimore, MD</v>
          </cell>
          <cell r="C37">
            <v>6.6100000000000006E-2</v>
          </cell>
        </row>
        <row r="38">
          <cell r="A38">
            <v>24510160801</v>
          </cell>
          <cell r="B38" t="str">
            <v>Edmondson, Baltimore, MD</v>
          </cell>
          <cell r="C38">
            <v>6.6100000000000006E-2</v>
          </cell>
        </row>
        <row r="39">
          <cell r="A39">
            <v>24510260402</v>
          </cell>
          <cell r="B39" t="str">
            <v>Frankford, Baltimore, MD</v>
          </cell>
          <cell r="C39">
            <v>6.6000000000000003E-2</v>
          </cell>
        </row>
        <row r="40">
          <cell r="A40">
            <v>24510060400</v>
          </cell>
          <cell r="B40" t="str">
            <v>Baltimore, MD</v>
          </cell>
          <cell r="C40">
            <v>6.5600000000000006E-2</v>
          </cell>
        </row>
        <row r="41">
          <cell r="A41">
            <v>24510270701</v>
          </cell>
          <cell r="B41" t="str">
            <v>Harford - Echodale - Perring Parkway, Baltimore, MD</v>
          </cell>
          <cell r="C41">
            <v>6.5199999999999994E-2</v>
          </cell>
        </row>
        <row r="42">
          <cell r="A42">
            <v>24510100200</v>
          </cell>
          <cell r="B42" t="str">
            <v>Baltimore, MD</v>
          </cell>
          <cell r="C42">
            <v>6.5100000000000005E-2</v>
          </cell>
        </row>
        <row r="43">
          <cell r="A43">
            <v>24510271600</v>
          </cell>
          <cell r="B43" t="str">
            <v>Edgecomb, Baltimore, MD</v>
          </cell>
          <cell r="C43">
            <v>6.4899999999999999E-2</v>
          </cell>
        </row>
        <row r="44">
          <cell r="A44">
            <v>24510210100</v>
          </cell>
          <cell r="B44" t="str">
            <v>Pigtown, Baltimore, MD</v>
          </cell>
          <cell r="C44">
            <v>6.4500000000000002E-2</v>
          </cell>
        </row>
        <row r="45">
          <cell r="A45">
            <v>24510120300</v>
          </cell>
          <cell r="B45" t="str">
            <v>Harwood, Baltimore, MD</v>
          </cell>
          <cell r="C45">
            <v>6.4399999999999999E-2</v>
          </cell>
        </row>
        <row r="46">
          <cell r="A46">
            <v>24510090800</v>
          </cell>
          <cell r="B46" t="str">
            <v>East Baltimore Midway, Baltimore, MD</v>
          </cell>
          <cell r="C46">
            <v>6.3399999999999998E-2</v>
          </cell>
        </row>
        <row r="47">
          <cell r="A47">
            <v>24510080500</v>
          </cell>
          <cell r="B47" t="str">
            <v>Darley Park, Baltimore, MD</v>
          </cell>
          <cell r="C47">
            <v>6.13E-2</v>
          </cell>
        </row>
        <row r="48">
          <cell r="A48">
            <v>24510130100</v>
          </cell>
          <cell r="B48" t="str">
            <v>Reservoir Hill, Baltimore, MD</v>
          </cell>
          <cell r="C48">
            <v>6.0999999999999999E-2</v>
          </cell>
        </row>
        <row r="49">
          <cell r="A49">
            <v>24510060300</v>
          </cell>
          <cell r="B49" t="str">
            <v>Butchers Hill, Baltimore, MD</v>
          </cell>
          <cell r="C49">
            <v>6.08E-2</v>
          </cell>
        </row>
        <row r="50">
          <cell r="A50">
            <v>24510090600</v>
          </cell>
          <cell r="B50" t="str">
            <v>Coldstream - Homestead - Montebello, Baltimore, MD</v>
          </cell>
          <cell r="C50">
            <v>6.0699999999999997E-2</v>
          </cell>
        </row>
        <row r="51">
          <cell r="A51">
            <v>24510260301</v>
          </cell>
          <cell r="B51" t="str">
            <v>Belair - Edison, Baltimore, MD</v>
          </cell>
          <cell r="C51">
            <v>6.0199999999999997E-2</v>
          </cell>
        </row>
        <row r="52">
          <cell r="A52">
            <v>24510170200</v>
          </cell>
          <cell r="B52" t="str">
            <v>McCulloh Homes, Baltimore, MD</v>
          </cell>
          <cell r="C52">
            <v>5.9400000000000001E-2</v>
          </cell>
        </row>
        <row r="53">
          <cell r="A53">
            <v>24510070100</v>
          </cell>
          <cell r="B53" t="str">
            <v>Baltimore, MD</v>
          </cell>
          <cell r="C53">
            <v>5.8700000000000002E-2</v>
          </cell>
        </row>
        <row r="54">
          <cell r="A54">
            <v>24510260403</v>
          </cell>
          <cell r="B54" t="str">
            <v>Cedonia, Baltimore, MD</v>
          </cell>
          <cell r="C54">
            <v>5.8400000000000001E-2</v>
          </cell>
        </row>
        <row r="55">
          <cell r="A55">
            <v>24510150600</v>
          </cell>
          <cell r="B55" t="str">
            <v>NW Community Action, Baltimore, MD</v>
          </cell>
          <cell r="C55">
            <v>5.8200000000000002E-2</v>
          </cell>
        </row>
        <row r="56">
          <cell r="A56">
            <v>24510250203</v>
          </cell>
          <cell r="B56" t="str">
            <v>Cherry Hill, Baltimore, MD</v>
          </cell>
          <cell r="C56">
            <v>5.8000000000000003E-2</v>
          </cell>
        </row>
        <row r="57">
          <cell r="A57">
            <v>24510150300</v>
          </cell>
          <cell r="B57" t="str">
            <v>Coppin Heights, Baltimore, MD</v>
          </cell>
          <cell r="C57">
            <v>5.79E-2</v>
          </cell>
        </row>
        <row r="58">
          <cell r="A58">
            <v>24510150100</v>
          </cell>
          <cell r="B58" t="str">
            <v>Sandtown-Winchester, Baltimore, MD</v>
          </cell>
          <cell r="C58">
            <v>5.7799999999999997E-2</v>
          </cell>
        </row>
        <row r="59">
          <cell r="A59">
            <v>24005402305</v>
          </cell>
          <cell r="B59" t="str">
            <v>Lochearn, Pikesville, MD</v>
          </cell>
          <cell r="C59">
            <v>5.7700000000000001E-2</v>
          </cell>
        </row>
        <row r="60">
          <cell r="A60">
            <v>24510280500</v>
          </cell>
          <cell r="B60" t="str">
            <v>Pleasant View Gardens, Baltimore, MD</v>
          </cell>
          <cell r="C60">
            <v>5.7500000000000002E-2</v>
          </cell>
        </row>
        <row r="61">
          <cell r="A61">
            <v>24510151200</v>
          </cell>
          <cell r="B61" t="str">
            <v>Park Circle, Baltimore, MD</v>
          </cell>
          <cell r="C61">
            <v>5.7500000000000002E-2</v>
          </cell>
        </row>
        <row r="62">
          <cell r="A62">
            <v>24510180300</v>
          </cell>
          <cell r="B62" t="str">
            <v>Hollins Market, Baltimore, MD</v>
          </cell>
          <cell r="C62">
            <v>5.7000000000000002E-2</v>
          </cell>
        </row>
        <row r="63">
          <cell r="A63">
            <v>24510070300</v>
          </cell>
          <cell r="B63" t="str">
            <v>Milton - Montford, Baltimore, MD</v>
          </cell>
          <cell r="C63">
            <v>5.6300000000000003E-2</v>
          </cell>
        </row>
        <row r="64">
          <cell r="A64">
            <v>24510271801</v>
          </cell>
          <cell r="B64" t="str">
            <v>Arlington, Baltimore, MD</v>
          </cell>
          <cell r="C64">
            <v>5.6000000000000001E-2</v>
          </cell>
        </row>
        <row r="65">
          <cell r="A65">
            <v>24510200300</v>
          </cell>
          <cell r="B65" t="str">
            <v>Bentalou-Smallwood, Baltimore, MD</v>
          </cell>
          <cell r="C65">
            <v>5.57E-2</v>
          </cell>
        </row>
        <row r="66">
          <cell r="A66">
            <v>24510160802</v>
          </cell>
          <cell r="B66" t="str">
            <v>Edmondson, Baltimore, MD</v>
          </cell>
          <cell r="C66">
            <v>5.57E-2</v>
          </cell>
        </row>
        <row r="67">
          <cell r="A67">
            <v>24510080302</v>
          </cell>
          <cell r="B67" t="str">
            <v>Berea, Baltimore, MD</v>
          </cell>
          <cell r="C67">
            <v>5.5599999999999997E-2</v>
          </cell>
        </row>
        <row r="68">
          <cell r="A68">
            <v>24510280402</v>
          </cell>
          <cell r="B68" t="str">
            <v>Rognel Heights, Baltimore, MD</v>
          </cell>
          <cell r="C68">
            <v>5.5399999999999998E-2</v>
          </cell>
        </row>
        <row r="69">
          <cell r="A69">
            <v>24510060100</v>
          </cell>
          <cell r="B69" t="str">
            <v>Patterson Park, Baltimore, MD</v>
          </cell>
          <cell r="C69">
            <v>5.5100000000000003E-2</v>
          </cell>
        </row>
        <row r="70">
          <cell r="A70">
            <v>24510280102</v>
          </cell>
          <cell r="B70" t="str">
            <v>Gwynn Oak, Baltimore, MD</v>
          </cell>
          <cell r="C70">
            <v>5.4100000000000002E-2</v>
          </cell>
        </row>
        <row r="71">
          <cell r="A71">
            <v>24510271700</v>
          </cell>
          <cell r="B71" t="str">
            <v>Central Park Heights, Baltimore, MD</v>
          </cell>
          <cell r="C71">
            <v>5.4100000000000002E-2</v>
          </cell>
        </row>
        <row r="72">
          <cell r="A72">
            <v>24510090700</v>
          </cell>
          <cell r="B72" t="str">
            <v>Coldstream - Homestead - Montebello, Baltimore, MD</v>
          </cell>
          <cell r="C72">
            <v>5.3499999999999999E-2</v>
          </cell>
        </row>
        <row r="73">
          <cell r="A73">
            <v>24510160100</v>
          </cell>
          <cell r="B73" t="str">
            <v>Harlem Park, Baltimore, MD</v>
          </cell>
          <cell r="C73">
            <v>5.3499999999999999E-2</v>
          </cell>
        </row>
        <row r="74">
          <cell r="A74">
            <v>24510160400</v>
          </cell>
          <cell r="B74" t="str">
            <v>Midtown Edmondson, Baltimore, MD</v>
          </cell>
          <cell r="C74">
            <v>5.3400000000000003E-2</v>
          </cell>
        </row>
        <row r="75">
          <cell r="A75">
            <v>24510200600</v>
          </cell>
          <cell r="B75" t="str">
            <v>Baltimore, MD</v>
          </cell>
          <cell r="C75">
            <v>5.3400000000000003E-2</v>
          </cell>
        </row>
        <row r="76">
          <cell r="A76">
            <v>24510151300</v>
          </cell>
          <cell r="B76" t="str">
            <v>Central Park Heights, Baltimore, MD</v>
          </cell>
          <cell r="C76">
            <v>5.33E-2</v>
          </cell>
        </row>
        <row r="77">
          <cell r="A77">
            <v>24510080102</v>
          </cell>
          <cell r="B77" t="str">
            <v>Belair - Edison, Baltimore, MD</v>
          </cell>
          <cell r="C77">
            <v>5.2900000000000003E-2</v>
          </cell>
        </row>
        <row r="78">
          <cell r="A78">
            <v>24510150200</v>
          </cell>
          <cell r="B78" t="str">
            <v>Sandtown-Winchester, Baltimore, MD</v>
          </cell>
          <cell r="C78">
            <v>5.1999999999999998E-2</v>
          </cell>
        </row>
        <row r="79">
          <cell r="A79">
            <v>24510271002</v>
          </cell>
          <cell r="B79" t="str">
            <v>Winston - Govans, Baltimore, MD</v>
          </cell>
          <cell r="C79">
            <v>5.1700000000000003E-2</v>
          </cell>
        </row>
        <row r="80">
          <cell r="A80">
            <v>24510140100</v>
          </cell>
          <cell r="B80" t="str">
            <v>Bolton Hill, Baltimore, MD</v>
          </cell>
          <cell r="C80">
            <v>5.11E-2</v>
          </cell>
        </row>
        <row r="81">
          <cell r="A81">
            <v>24510150900</v>
          </cell>
          <cell r="B81" t="str">
            <v>Windsor Hills, Baltimore, MD</v>
          </cell>
          <cell r="C81">
            <v>4.99E-2</v>
          </cell>
        </row>
        <row r="82">
          <cell r="A82">
            <v>24510080600</v>
          </cell>
          <cell r="B82" t="str">
            <v>Broadway East, Baltimore, MD</v>
          </cell>
          <cell r="C82">
            <v>4.99E-2</v>
          </cell>
        </row>
        <row r="83">
          <cell r="A83">
            <v>24510150701</v>
          </cell>
          <cell r="B83" t="str">
            <v>Hanlon Longwood, Baltimore, MD</v>
          </cell>
          <cell r="C83">
            <v>4.9700000000000001E-2</v>
          </cell>
        </row>
        <row r="84">
          <cell r="A84">
            <v>24510200500</v>
          </cell>
          <cell r="B84" t="str">
            <v>Mill Hill, Baltimore, MD</v>
          </cell>
          <cell r="C84">
            <v>4.9599999999999998E-2</v>
          </cell>
        </row>
        <row r="85">
          <cell r="A85">
            <v>24005421300</v>
          </cell>
          <cell r="B85" t="str">
            <v>Dundalk, MD</v>
          </cell>
          <cell r="C85">
            <v>4.9599999999999998E-2</v>
          </cell>
        </row>
        <row r="86">
          <cell r="A86">
            <v>24510200800</v>
          </cell>
          <cell r="B86" t="str">
            <v>Irvington, Baltimore, MD</v>
          </cell>
          <cell r="C86">
            <v>4.9399999999999999E-2</v>
          </cell>
        </row>
        <row r="87">
          <cell r="A87">
            <v>24510250102</v>
          </cell>
          <cell r="B87" t="str">
            <v>Yale Heights, Baltimore, MD</v>
          </cell>
          <cell r="C87">
            <v>4.9299999999999997E-2</v>
          </cell>
        </row>
        <row r="88">
          <cell r="A88">
            <v>24510260202</v>
          </cell>
          <cell r="B88" t="str">
            <v>Parkside, Baltimore, MD</v>
          </cell>
          <cell r="C88">
            <v>4.9299999999999997E-2</v>
          </cell>
        </row>
        <row r="89">
          <cell r="A89">
            <v>24510160500</v>
          </cell>
          <cell r="B89" t="str">
            <v>Bridgeview-Greenlawn, Baltimore, MD</v>
          </cell>
          <cell r="C89">
            <v>4.8899999999999999E-2</v>
          </cell>
        </row>
        <row r="90">
          <cell r="A90">
            <v>24510060200</v>
          </cell>
          <cell r="B90" t="str">
            <v>Baltimore, MD</v>
          </cell>
          <cell r="C90">
            <v>4.8399999999999999E-2</v>
          </cell>
        </row>
        <row r="91">
          <cell r="A91">
            <v>24510090100</v>
          </cell>
          <cell r="B91" t="str">
            <v>Ednor Gardens - Lakeside, Baltimore, MD</v>
          </cell>
          <cell r="C91">
            <v>4.7800000000000002E-2</v>
          </cell>
        </row>
        <row r="92">
          <cell r="A92">
            <v>24005420302</v>
          </cell>
          <cell r="B92" t="str">
            <v>Dundalk, MD</v>
          </cell>
          <cell r="C92">
            <v>4.7399999999999998E-2</v>
          </cell>
        </row>
        <row r="93">
          <cell r="A93">
            <v>24510250402</v>
          </cell>
          <cell r="B93" t="str">
            <v>Brooklyn, Baltimore, MD</v>
          </cell>
          <cell r="C93">
            <v>4.6899999999999997E-2</v>
          </cell>
        </row>
        <row r="94">
          <cell r="A94">
            <v>24510090400</v>
          </cell>
          <cell r="B94" t="str">
            <v>Better Waverly, Baltimore, MD</v>
          </cell>
          <cell r="C94">
            <v>4.6199999999999998E-2</v>
          </cell>
        </row>
        <row r="95">
          <cell r="A95">
            <v>24510150702</v>
          </cell>
          <cell r="B95" t="str">
            <v>Walbrook, Baltimore, MD</v>
          </cell>
          <cell r="C95">
            <v>4.6199999999999998E-2</v>
          </cell>
        </row>
        <row r="96">
          <cell r="A96">
            <v>24510260302</v>
          </cell>
          <cell r="B96" t="str">
            <v>Belair - Edison, Baltimore, MD</v>
          </cell>
          <cell r="C96">
            <v>4.3999999999999997E-2</v>
          </cell>
        </row>
        <row r="97">
          <cell r="A97">
            <v>24510020100</v>
          </cell>
          <cell r="B97" t="str">
            <v>Upper Fells Point, Baltimore, MD</v>
          </cell>
          <cell r="C97">
            <v>4.3700000000000003E-2</v>
          </cell>
        </row>
        <row r="98">
          <cell r="A98">
            <v>24510150400</v>
          </cell>
          <cell r="B98" t="str">
            <v>Mondawmin, Baltimore, MD</v>
          </cell>
          <cell r="C98">
            <v>4.36E-2</v>
          </cell>
        </row>
        <row r="99">
          <cell r="A99">
            <v>24510160300</v>
          </cell>
          <cell r="B99" t="str">
            <v>Sandtown-Winchester, Baltimore, MD</v>
          </cell>
          <cell r="C99">
            <v>4.1700000000000001E-2</v>
          </cell>
        </row>
        <row r="100">
          <cell r="A100">
            <v>24510280301</v>
          </cell>
          <cell r="B100" t="str">
            <v>Gwynn Oak, Baltimore, MD</v>
          </cell>
          <cell r="C100">
            <v>4.1599999999999998E-2</v>
          </cell>
        </row>
        <row r="101">
          <cell r="A101">
            <v>24510250101</v>
          </cell>
          <cell r="B101" t="str">
            <v>Beechfield, Baltimore, MD</v>
          </cell>
          <cell r="C101">
            <v>4.1500000000000002E-2</v>
          </cell>
        </row>
        <row r="102">
          <cell r="A102">
            <v>24510250500</v>
          </cell>
          <cell r="B102" t="str">
            <v>Curtis Bay, Baltimore, MD</v>
          </cell>
          <cell r="C102">
            <v>4.1300000000000003E-2</v>
          </cell>
        </row>
        <row r="103">
          <cell r="A103">
            <v>24005402404</v>
          </cell>
          <cell r="B103" t="str">
            <v>Gwynn Oak, Lochearn, MD</v>
          </cell>
          <cell r="C103">
            <v>4.1099999999999998E-2</v>
          </cell>
        </row>
        <row r="104">
          <cell r="A104">
            <v>24510260203</v>
          </cell>
          <cell r="B104" t="str">
            <v>Frankford, Baltimore, MD</v>
          </cell>
          <cell r="C104">
            <v>4.1000000000000002E-2</v>
          </cell>
        </row>
        <row r="105">
          <cell r="A105">
            <v>24005451401</v>
          </cell>
          <cell r="B105" t="str">
            <v>Middle River, MD</v>
          </cell>
          <cell r="C105">
            <v>4.0899999999999999E-2</v>
          </cell>
        </row>
        <row r="106">
          <cell r="A106">
            <v>24510151000</v>
          </cell>
          <cell r="B106" t="str">
            <v>Dorchester, Baltimore, MD</v>
          </cell>
          <cell r="C106">
            <v>4.0399999999999998E-2</v>
          </cell>
        </row>
        <row r="107">
          <cell r="A107">
            <v>24510271900</v>
          </cell>
          <cell r="B107" t="str">
            <v>Glen, Baltimore, MD</v>
          </cell>
          <cell r="C107">
            <v>4.0399999999999998E-2</v>
          </cell>
        </row>
        <row r="108">
          <cell r="A108">
            <v>24510261000</v>
          </cell>
          <cell r="B108" t="str">
            <v>Patterson Park, Baltimore, MD</v>
          </cell>
          <cell r="C108">
            <v>3.9899999999999998E-2</v>
          </cell>
        </row>
        <row r="109">
          <cell r="A109">
            <v>24510270901</v>
          </cell>
          <cell r="B109" t="str">
            <v>New Northwood, Baltimore, MD</v>
          </cell>
          <cell r="C109">
            <v>3.9899999999999998E-2</v>
          </cell>
        </row>
        <row r="110">
          <cell r="A110">
            <v>24510280200</v>
          </cell>
          <cell r="B110" t="str">
            <v>Gwynn Oak, Baltimore, MD</v>
          </cell>
          <cell r="C110">
            <v>3.9600000000000003E-2</v>
          </cell>
        </row>
        <row r="111">
          <cell r="A111">
            <v>24005401302</v>
          </cell>
          <cell r="B111" t="str">
            <v>Gwynn Oak, Baltimore, MD</v>
          </cell>
          <cell r="C111">
            <v>3.9300000000000002E-2</v>
          </cell>
        </row>
        <row r="112">
          <cell r="A112">
            <v>24510260800</v>
          </cell>
          <cell r="B112" t="str">
            <v>Baltimore Highlands, Baltimore, MD</v>
          </cell>
          <cell r="C112">
            <v>3.9199999999999999E-2</v>
          </cell>
        </row>
        <row r="113">
          <cell r="A113">
            <v>24510270902</v>
          </cell>
          <cell r="B113" t="str">
            <v>Perring Loch, Baltimore, MD</v>
          </cell>
          <cell r="C113">
            <v>3.8600000000000002E-2</v>
          </cell>
        </row>
        <row r="114">
          <cell r="A114">
            <v>24510270802</v>
          </cell>
          <cell r="B114" t="str">
            <v>Ramblewood, Baltimore, MD</v>
          </cell>
          <cell r="C114">
            <v>3.8600000000000002E-2</v>
          </cell>
        </row>
        <row r="115">
          <cell r="A115">
            <v>24510030100</v>
          </cell>
          <cell r="B115" t="str">
            <v>Perkins Homes, Baltimore, MD</v>
          </cell>
          <cell r="C115">
            <v>3.85E-2</v>
          </cell>
        </row>
        <row r="116">
          <cell r="A116">
            <v>24510110100</v>
          </cell>
          <cell r="B116" t="str">
            <v>Downtown, Baltimore, MD</v>
          </cell>
          <cell r="C116">
            <v>3.8100000000000002E-2</v>
          </cell>
        </row>
        <row r="117">
          <cell r="A117">
            <v>24510160600</v>
          </cell>
          <cell r="B117" t="str">
            <v>Mosher, Baltimore, MD</v>
          </cell>
          <cell r="C117">
            <v>3.7900000000000003E-2</v>
          </cell>
        </row>
        <row r="118">
          <cell r="A118">
            <v>24510270903</v>
          </cell>
          <cell r="B118" t="str">
            <v>Hillen, Baltimore, MD</v>
          </cell>
          <cell r="C118">
            <v>3.7699999999999997E-2</v>
          </cell>
        </row>
        <row r="119">
          <cell r="A119">
            <v>24510260201</v>
          </cell>
          <cell r="B119" t="str">
            <v>Frankford, Baltimore, MD</v>
          </cell>
          <cell r="C119">
            <v>3.7699999999999997E-2</v>
          </cell>
        </row>
        <row r="120">
          <cell r="A120">
            <v>24005450504</v>
          </cell>
          <cell r="B120" t="str">
            <v>Essex, MD</v>
          </cell>
          <cell r="C120">
            <v>3.7699999999999997E-2</v>
          </cell>
        </row>
        <row r="121">
          <cell r="A121">
            <v>24005402405</v>
          </cell>
          <cell r="B121" t="str">
            <v>Gwynn Oak, Baltimore, MD</v>
          </cell>
          <cell r="C121">
            <v>3.7499999999999999E-2</v>
          </cell>
        </row>
        <row r="122">
          <cell r="A122">
            <v>24510260303</v>
          </cell>
          <cell r="B122" t="str">
            <v>Claremont - Freedom, Baltimore, MD</v>
          </cell>
          <cell r="C122">
            <v>3.6200000000000003E-2</v>
          </cell>
        </row>
        <row r="123">
          <cell r="A123">
            <v>24510270805</v>
          </cell>
          <cell r="B123" t="str">
            <v>Mid-Govans, Baltimore, MD</v>
          </cell>
          <cell r="C123">
            <v>3.5999999999999997E-2</v>
          </cell>
        </row>
        <row r="124">
          <cell r="A124">
            <v>24510280404</v>
          </cell>
          <cell r="B124" t="str">
            <v>Irvington, Baltimore, MD</v>
          </cell>
          <cell r="C124">
            <v>3.5799999999999998E-2</v>
          </cell>
        </row>
        <row r="125">
          <cell r="A125">
            <v>24510230200</v>
          </cell>
          <cell r="B125" t="str">
            <v>South Baltimore, Baltimore, MD</v>
          </cell>
          <cell r="C125">
            <v>3.56E-2</v>
          </cell>
        </row>
        <row r="126">
          <cell r="A126">
            <v>24510090500</v>
          </cell>
          <cell r="B126" t="str">
            <v>Better Waverly, Baltimore, MD</v>
          </cell>
          <cell r="C126">
            <v>3.56E-2</v>
          </cell>
        </row>
        <row r="127">
          <cell r="A127">
            <v>24510250205</v>
          </cell>
          <cell r="B127" t="str">
            <v>Lakeland, Baltimore, MD</v>
          </cell>
          <cell r="C127">
            <v>3.5499999999999997E-2</v>
          </cell>
        </row>
        <row r="128">
          <cell r="A128">
            <v>24005401200</v>
          </cell>
          <cell r="B128" t="str">
            <v>Woodlawn, MD</v>
          </cell>
          <cell r="C128">
            <v>3.5499999999999997E-2</v>
          </cell>
        </row>
        <row r="129">
          <cell r="A129">
            <v>24510280101</v>
          </cell>
          <cell r="B129" t="str">
            <v>Reisterstown Station, Baltimore, MD</v>
          </cell>
          <cell r="C129">
            <v>3.5400000000000001E-2</v>
          </cell>
        </row>
        <row r="130">
          <cell r="A130">
            <v>24005441000</v>
          </cell>
          <cell r="B130" t="str">
            <v>Baltimore, MD</v>
          </cell>
          <cell r="C130">
            <v>3.5400000000000001E-2</v>
          </cell>
        </row>
        <row r="131">
          <cell r="A131">
            <v>24510010200</v>
          </cell>
          <cell r="B131" t="str">
            <v>Patterson Park, Baltimore, MD</v>
          </cell>
          <cell r="C131">
            <v>3.5299999999999998E-2</v>
          </cell>
        </row>
        <row r="132">
          <cell r="A132">
            <v>24510271802</v>
          </cell>
          <cell r="B132" t="str">
            <v>Langston Hughes, Baltimore, MD</v>
          </cell>
          <cell r="C132">
            <v>3.5299999999999998E-2</v>
          </cell>
        </row>
        <row r="133">
          <cell r="A133">
            <v>24005430300</v>
          </cell>
          <cell r="B133" t="str">
            <v>Lansdowne - Baltimore Highlands, Halethorpe, MD</v>
          </cell>
          <cell r="C133">
            <v>3.5200000000000002E-2</v>
          </cell>
        </row>
        <row r="134">
          <cell r="A134">
            <v>24510040100</v>
          </cell>
          <cell r="B134" t="str">
            <v>Downtown, Baltimore, MD</v>
          </cell>
          <cell r="C134">
            <v>3.5099999999999999E-2</v>
          </cell>
        </row>
        <row r="135">
          <cell r="A135">
            <v>24510150800</v>
          </cell>
          <cell r="B135" t="str">
            <v>Garwyn Oaks, Baltimore, MD</v>
          </cell>
          <cell r="C135">
            <v>3.49E-2</v>
          </cell>
        </row>
        <row r="136">
          <cell r="A136">
            <v>24510010500</v>
          </cell>
          <cell r="B136" t="str">
            <v>Upper Fells Point, Baltimore, MD</v>
          </cell>
          <cell r="C136">
            <v>3.4799999999999998E-2</v>
          </cell>
        </row>
        <row r="137">
          <cell r="A137">
            <v>24510230100</v>
          </cell>
          <cell r="B137" t="str">
            <v>Baltimore, MD</v>
          </cell>
          <cell r="C137">
            <v>3.4700000000000002E-2</v>
          </cell>
        </row>
        <row r="138">
          <cell r="A138">
            <v>24510110200</v>
          </cell>
          <cell r="B138" t="str">
            <v>Downtown, Baltimore, MD</v>
          </cell>
          <cell r="C138">
            <v>3.4599999999999999E-2</v>
          </cell>
        </row>
        <row r="139">
          <cell r="A139">
            <v>24005421200</v>
          </cell>
          <cell r="B139" t="str">
            <v>Dundalk, MD</v>
          </cell>
          <cell r="C139">
            <v>3.44E-2</v>
          </cell>
        </row>
        <row r="140">
          <cell r="A140">
            <v>24005402307</v>
          </cell>
          <cell r="B140" t="str">
            <v>Pikesville, MD</v>
          </cell>
          <cell r="C140">
            <v>3.44E-2</v>
          </cell>
        </row>
        <row r="141">
          <cell r="A141">
            <v>24005401102</v>
          </cell>
          <cell r="B141" t="str">
            <v>Gwynn Oak, Woodlawn, MD</v>
          </cell>
          <cell r="C141">
            <v>3.4000000000000002E-2</v>
          </cell>
        </row>
        <row r="142">
          <cell r="A142">
            <v>24510250401</v>
          </cell>
          <cell r="B142" t="str">
            <v>Brooklyn, Baltimore, MD</v>
          </cell>
          <cell r="C142">
            <v>3.39E-2</v>
          </cell>
        </row>
        <row r="143">
          <cell r="A143">
            <v>24005402504</v>
          </cell>
          <cell r="B143" t="str">
            <v>Randallstown, MD</v>
          </cell>
          <cell r="C143">
            <v>3.3700000000000001E-2</v>
          </cell>
        </row>
        <row r="144">
          <cell r="A144">
            <v>24510260102</v>
          </cell>
          <cell r="B144" t="str">
            <v>Frankford, Baltimore, MD</v>
          </cell>
          <cell r="C144">
            <v>3.3700000000000001E-2</v>
          </cell>
        </row>
        <row r="145">
          <cell r="A145">
            <v>24005420402</v>
          </cell>
          <cell r="B145" t="str">
            <v>Dundalk, MD</v>
          </cell>
          <cell r="C145">
            <v>3.3500000000000002E-2</v>
          </cell>
        </row>
        <row r="146">
          <cell r="A146">
            <v>24510230300</v>
          </cell>
          <cell r="B146" t="str">
            <v>South Baltimore, Baltimore, MD</v>
          </cell>
          <cell r="C146">
            <v>3.3099999999999997E-2</v>
          </cell>
        </row>
        <row r="147">
          <cell r="A147">
            <v>24005402303</v>
          </cell>
          <cell r="B147" t="str">
            <v>Windsor Mill, Baltimore, MD</v>
          </cell>
          <cell r="C147">
            <v>3.2899999999999999E-2</v>
          </cell>
        </row>
        <row r="148">
          <cell r="A148">
            <v>24510010400</v>
          </cell>
          <cell r="B148" t="str">
            <v>Canton, Baltimore, MD</v>
          </cell>
          <cell r="C148">
            <v>3.2399999999999998E-2</v>
          </cell>
        </row>
        <row r="149">
          <cell r="A149">
            <v>24510080101</v>
          </cell>
          <cell r="B149" t="str">
            <v>Belair - Edison, Baltimore, MD</v>
          </cell>
          <cell r="C149">
            <v>3.2099999999999997E-2</v>
          </cell>
        </row>
        <row r="150">
          <cell r="A150">
            <v>24510020200</v>
          </cell>
          <cell r="B150" t="str">
            <v>Upper Fells Point, Baltimore, MD</v>
          </cell>
          <cell r="C150">
            <v>3.2099999999999997E-2</v>
          </cell>
        </row>
        <row r="151">
          <cell r="A151">
            <v>24510260101</v>
          </cell>
          <cell r="B151" t="str">
            <v>Cedmont, Baltimore, MD</v>
          </cell>
          <cell r="C151">
            <v>3.2000000000000001E-2</v>
          </cell>
        </row>
        <row r="152">
          <cell r="A152">
            <v>24510120700</v>
          </cell>
          <cell r="B152" t="str">
            <v>Remington, Baltimore, MD</v>
          </cell>
          <cell r="C152">
            <v>3.1899999999999998E-2</v>
          </cell>
        </row>
        <row r="153">
          <cell r="A153">
            <v>24005452000</v>
          </cell>
          <cell r="B153" t="str">
            <v>Sparrows Point, MD</v>
          </cell>
          <cell r="C153">
            <v>3.1800000000000002E-2</v>
          </cell>
        </row>
        <row r="154">
          <cell r="A154">
            <v>24005451801</v>
          </cell>
          <cell r="B154" t="str">
            <v>Middle River, MD</v>
          </cell>
          <cell r="C154">
            <v>3.1699999999999999E-2</v>
          </cell>
        </row>
        <row r="155">
          <cell r="A155">
            <v>24005452500</v>
          </cell>
          <cell r="B155" t="str">
            <v>Dundalk, MD</v>
          </cell>
          <cell r="C155">
            <v>3.1600000000000003E-2</v>
          </cell>
        </row>
        <row r="156">
          <cell r="A156">
            <v>24005402306</v>
          </cell>
          <cell r="B156" t="str">
            <v>Windsor Mill, Baltimore, MD</v>
          </cell>
          <cell r="C156">
            <v>3.15E-2</v>
          </cell>
        </row>
        <row r="157">
          <cell r="A157">
            <v>24005402302</v>
          </cell>
          <cell r="B157" t="str">
            <v>Windsor Mill, Milford Mill, MD</v>
          </cell>
          <cell r="C157">
            <v>3.15E-2</v>
          </cell>
        </row>
        <row r="158">
          <cell r="A158">
            <v>24005450800</v>
          </cell>
          <cell r="B158" t="str">
            <v>Essex, MD</v>
          </cell>
          <cell r="C158">
            <v>3.1199999999999999E-2</v>
          </cell>
        </row>
        <row r="159">
          <cell r="A159">
            <v>24510151100</v>
          </cell>
          <cell r="B159" t="str">
            <v>East Arlington, Baltimore, MD</v>
          </cell>
          <cell r="C159">
            <v>3.1199999999999999E-2</v>
          </cell>
        </row>
        <row r="160">
          <cell r="A160">
            <v>24510240300</v>
          </cell>
          <cell r="B160" t="str">
            <v>Riverside, Baltimore, MD</v>
          </cell>
          <cell r="C160">
            <v>3.1E-2</v>
          </cell>
        </row>
        <row r="161">
          <cell r="A161">
            <v>24510090300</v>
          </cell>
          <cell r="B161" t="str">
            <v>Ednor Gardens - Lakeside, Baltimore, MD</v>
          </cell>
          <cell r="C161">
            <v>3.0800000000000001E-2</v>
          </cell>
        </row>
        <row r="162">
          <cell r="A162">
            <v>24003751102</v>
          </cell>
          <cell r="B162" t="str">
            <v>Glen Burnie, MD</v>
          </cell>
          <cell r="C162">
            <v>3.0800000000000001E-2</v>
          </cell>
        </row>
        <row r="163">
          <cell r="A163">
            <v>24510240100</v>
          </cell>
          <cell r="B163" t="str">
            <v>Locust Point, Baltimore, MD</v>
          </cell>
          <cell r="C163">
            <v>3.0499999999999999E-2</v>
          </cell>
        </row>
        <row r="164">
          <cell r="A164">
            <v>24510270702</v>
          </cell>
          <cell r="B164" t="str">
            <v>Harford - Echodale - Perring Parkway, Baltimore, MD</v>
          </cell>
          <cell r="C164">
            <v>3.0499999999999999E-2</v>
          </cell>
        </row>
        <row r="165">
          <cell r="A165">
            <v>24005420702</v>
          </cell>
          <cell r="B165" t="str">
            <v>Dundalk, MD</v>
          </cell>
          <cell r="C165">
            <v>3.0200000000000001E-2</v>
          </cell>
        </row>
        <row r="166">
          <cell r="A166">
            <v>24510030200</v>
          </cell>
          <cell r="B166" t="str">
            <v>Little Italy, Baltimore, MD</v>
          </cell>
          <cell r="C166">
            <v>2.9700000000000001E-2</v>
          </cell>
        </row>
        <row r="167">
          <cell r="A167">
            <v>24005491401</v>
          </cell>
          <cell r="B167" t="str">
            <v>Parkville, MD</v>
          </cell>
          <cell r="C167">
            <v>2.9600000000000001E-2</v>
          </cell>
        </row>
        <row r="168">
          <cell r="A168">
            <v>24005491600</v>
          </cell>
          <cell r="B168" t="str">
            <v>Parkville, MD</v>
          </cell>
          <cell r="C168">
            <v>2.9600000000000001E-2</v>
          </cell>
        </row>
        <row r="169">
          <cell r="A169">
            <v>24005402304</v>
          </cell>
          <cell r="B169" t="str">
            <v>Gwynn Oak, Baltimore, MD</v>
          </cell>
          <cell r="C169">
            <v>2.9399999999999999E-2</v>
          </cell>
        </row>
        <row r="170">
          <cell r="A170">
            <v>24510250303</v>
          </cell>
          <cell r="B170" t="str">
            <v>Morrell Park, Baltimore, MD</v>
          </cell>
          <cell r="C170">
            <v>2.9399999999999999E-2</v>
          </cell>
        </row>
        <row r="171">
          <cell r="A171">
            <v>24510260900</v>
          </cell>
          <cell r="B171" t="str">
            <v>Baltimore, MD</v>
          </cell>
          <cell r="C171">
            <v>2.92E-2</v>
          </cell>
        </row>
        <row r="172">
          <cell r="A172">
            <v>24005450503</v>
          </cell>
          <cell r="B172" t="str">
            <v>Essex, MD</v>
          </cell>
          <cell r="C172">
            <v>2.9100000000000001E-2</v>
          </cell>
        </row>
        <row r="173">
          <cell r="A173">
            <v>24510270803</v>
          </cell>
          <cell r="B173" t="str">
            <v>Loch Raven, Baltimore, MD</v>
          </cell>
          <cell r="C173">
            <v>2.9000000000000001E-2</v>
          </cell>
        </row>
        <row r="174">
          <cell r="A174">
            <v>24510260700</v>
          </cell>
          <cell r="B174" t="str">
            <v>Fifteenth Street, Baltimore, MD</v>
          </cell>
          <cell r="C174">
            <v>2.8799999999999999E-2</v>
          </cell>
        </row>
        <row r="175">
          <cell r="A175">
            <v>24510260401</v>
          </cell>
          <cell r="B175" t="str">
            <v>Armistead Gardens, Baltimore, MD</v>
          </cell>
          <cell r="C175">
            <v>2.87E-2</v>
          </cell>
        </row>
        <row r="176">
          <cell r="A176">
            <v>24510210200</v>
          </cell>
          <cell r="B176" t="str">
            <v>Pigtown, Baltimore, MD</v>
          </cell>
          <cell r="C176">
            <v>2.86E-2</v>
          </cell>
        </row>
        <row r="177">
          <cell r="A177">
            <v>24005452300</v>
          </cell>
          <cell r="B177" t="str">
            <v>Baltimore, MD</v>
          </cell>
          <cell r="C177">
            <v>2.8400000000000002E-2</v>
          </cell>
        </row>
        <row r="178">
          <cell r="A178">
            <v>24510010100</v>
          </cell>
          <cell r="B178" t="str">
            <v>Canton, Baltimore, MD</v>
          </cell>
          <cell r="C178">
            <v>2.8000000000000001E-2</v>
          </cell>
        </row>
        <row r="179">
          <cell r="A179">
            <v>24005430200</v>
          </cell>
          <cell r="B179" t="str">
            <v>Lansdowne - Baltimore Highlands, Lansdowne, MD</v>
          </cell>
          <cell r="C179">
            <v>2.7699999999999999E-2</v>
          </cell>
        </row>
        <row r="180">
          <cell r="A180">
            <v>24510260501</v>
          </cell>
          <cell r="B180" t="str">
            <v>Joseph Lee, Baltimore, MD</v>
          </cell>
          <cell r="C180">
            <v>2.75E-2</v>
          </cell>
        </row>
        <row r="181">
          <cell r="A181">
            <v>24510260404</v>
          </cell>
          <cell r="B181" t="str">
            <v>Baltimore Highlands, Baltimore, MD</v>
          </cell>
          <cell r="C181">
            <v>2.7300000000000001E-2</v>
          </cell>
        </row>
        <row r="182">
          <cell r="A182">
            <v>24005402603</v>
          </cell>
          <cell r="B182" t="str">
            <v>Randallstown, MD</v>
          </cell>
          <cell r="C182">
            <v>2.7099999999999999E-2</v>
          </cell>
        </row>
        <row r="183">
          <cell r="A183">
            <v>24005402503</v>
          </cell>
          <cell r="B183" t="str">
            <v>Randallstown, MD</v>
          </cell>
          <cell r="C183">
            <v>2.69E-2</v>
          </cell>
        </row>
        <row r="184">
          <cell r="A184">
            <v>24510090200</v>
          </cell>
          <cell r="B184" t="str">
            <v>Ednor Gardens - Lakeside, Baltimore, MD</v>
          </cell>
          <cell r="C184">
            <v>2.6599999999999999E-2</v>
          </cell>
        </row>
        <row r="185">
          <cell r="A185">
            <v>24510010300</v>
          </cell>
          <cell r="B185" t="str">
            <v>Canton, Baltimore, MD</v>
          </cell>
          <cell r="C185">
            <v>2.5899999999999999E-2</v>
          </cell>
        </row>
        <row r="186">
          <cell r="A186">
            <v>24005450200</v>
          </cell>
          <cell r="B186" t="str">
            <v>Essex, MD</v>
          </cell>
          <cell r="C186">
            <v>2.58E-2</v>
          </cell>
        </row>
        <row r="187">
          <cell r="A187">
            <v>24510130600</v>
          </cell>
          <cell r="B187" t="str">
            <v>Hampden, Baltimore, MD</v>
          </cell>
          <cell r="C187">
            <v>2.58E-2</v>
          </cell>
        </row>
        <row r="188">
          <cell r="A188">
            <v>24005430101</v>
          </cell>
          <cell r="B188" t="str">
            <v>Lansdowne - Baltimore Highlands, Lansdowne, MD</v>
          </cell>
          <cell r="C188">
            <v>2.5700000000000001E-2</v>
          </cell>
        </row>
        <row r="189">
          <cell r="A189">
            <v>24005402406</v>
          </cell>
          <cell r="B189" t="str">
            <v>Windsor Mill, Milford Mill, MD</v>
          </cell>
          <cell r="C189">
            <v>2.5600000000000001E-2</v>
          </cell>
        </row>
        <row r="190">
          <cell r="A190">
            <v>24005450400</v>
          </cell>
          <cell r="B190" t="str">
            <v>Essex, MD</v>
          </cell>
          <cell r="C190">
            <v>2.5499999999999998E-2</v>
          </cell>
        </row>
        <row r="191">
          <cell r="A191">
            <v>24510270401</v>
          </cell>
          <cell r="B191" t="str">
            <v>Glenham-Belford, Baltimore, MD</v>
          </cell>
          <cell r="C191">
            <v>2.5399999999999999E-2</v>
          </cell>
        </row>
        <row r="192">
          <cell r="A192">
            <v>24510150500</v>
          </cell>
          <cell r="B192" t="str">
            <v>Burleith-Leighton, Baltimore, MD</v>
          </cell>
          <cell r="C192">
            <v>2.52E-2</v>
          </cell>
        </row>
        <row r="193">
          <cell r="A193">
            <v>24005420401</v>
          </cell>
          <cell r="B193" t="str">
            <v>Dundalk, MD</v>
          </cell>
          <cell r="C193">
            <v>2.4799999999999999E-2</v>
          </cell>
        </row>
        <row r="194">
          <cell r="A194">
            <v>24005401301</v>
          </cell>
          <cell r="B194" t="str">
            <v>Woodlawn, MD</v>
          </cell>
          <cell r="C194">
            <v>2.47E-2</v>
          </cell>
        </row>
        <row r="195">
          <cell r="A195">
            <v>24510270101</v>
          </cell>
          <cell r="B195" t="str">
            <v>Arcadia, Baltimore, MD</v>
          </cell>
          <cell r="C195">
            <v>2.47E-2</v>
          </cell>
        </row>
        <row r="196">
          <cell r="A196">
            <v>24510270501</v>
          </cell>
          <cell r="B196" t="str">
            <v>Woodring, Baltimore, MD</v>
          </cell>
          <cell r="C196">
            <v>2.4400000000000002E-2</v>
          </cell>
        </row>
        <row r="197">
          <cell r="A197">
            <v>24510200701</v>
          </cell>
          <cell r="B197" t="str">
            <v>Allendale, Baltimore, MD</v>
          </cell>
          <cell r="C197">
            <v>2.4299999999999999E-2</v>
          </cell>
        </row>
        <row r="198">
          <cell r="A198">
            <v>24005451701</v>
          </cell>
          <cell r="B198" t="str">
            <v>Middle River, MD</v>
          </cell>
          <cell r="C198">
            <v>2.4199999999999999E-2</v>
          </cell>
        </row>
        <row r="199">
          <cell r="A199">
            <v>24005421000</v>
          </cell>
          <cell r="B199" t="str">
            <v>Dundalk, MD</v>
          </cell>
          <cell r="C199">
            <v>2.41E-2</v>
          </cell>
        </row>
        <row r="200">
          <cell r="A200">
            <v>24510270301</v>
          </cell>
          <cell r="B200" t="str">
            <v>Lauraville, Baltimore, MD</v>
          </cell>
          <cell r="C200">
            <v>2.4E-2</v>
          </cell>
        </row>
        <row r="201">
          <cell r="A201">
            <v>24003730300</v>
          </cell>
          <cell r="B201" t="str">
            <v>Glen Burnie, MD</v>
          </cell>
          <cell r="C201">
            <v>2.35E-2</v>
          </cell>
        </row>
        <row r="202">
          <cell r="A202">
            <v>24027601203</v>
          </cell>
          <cell r="B202" t="str">
            <v>Elkridge, MD</v>
          </cell>
          <cell r="C202">
            <v>2.3300000000000001E-2</v>
          </cell>
        </row>
        <row r="203">
          <cell r="A203">
            <v>24003750102</v>
          </cell>
          <cell r="B203" t="str">
            <v>Baltimore, MD</v>
          </cell>
          <cell r="C203">
            <v>2.3300000000000001E-2</v>
          </cell>
        </row>
        <row r="204">
          <cell r="A204">
            <v>24005440701</v>
          </cell>
          <cell r="B204" t="str">
            <v>Rosedale, MD</v>
          </cell>
          <cell r="C204">
            <v>2.3199999999999998E-2</v>
          </cell>
        </row>
        <row r="205">
          <cell r="A205">
            <v>24510280401</v>
          </cell>
          <cell r="B205" t="str">
            <v>Baltimore, MD</v>
          </cell>
          <cell r="C205">
            <v>2.3E-2</v>
          </cell>
        </row>
        <row r="206">
          <cell r="A206">
            <v>24510270801</v>
          </cell>
          <cell r="B206" t="str">
            <v>Idlewood, Baltimore, MD</v>
          </cell>
          <cell r="C206">
            <v>2.2800000000000001E-2</v>
          </cell>
        </row>
        <row r="207">
          <cell r="A207">
            <v>24005402604</v>
          </cell>
          <cell r="B207" t="str">
            <v>Randallstown, MD</v>
          </cell>
          <cell r="C207">
            <v>2.2800000000000001E-2</v>
          </cell>
        </row>
        <row r="208">
          <cell r="A208">
            <v>24005451500</v>
          </cell>
          <cell r="B208" t="str">
            <v>Middle River, MD</v>
          </cell>
          <cell r="C208">
            <v>2.2800000000000001E-2</v>
          </cell>
        </row>
        <row r="209">
          <cell r="A209">
            <v>24510250600</v>
          </cell>
          <cell r="B209" t="str">
            <v>Brooklyn, Baltimore, MD</v>
          </cell>
          <cell r="C209">
            <v>2.2599999999999999E-2</v>
          </cell>
        </row>
        <row r="210">
          <cell r="A210">
            <v>24003750201</v>
          </cell>
          <cell r="B210" t="str">
            <v>Brooklyn, Baltimore, MD</v>
          </cell>
          <cell r="C210">
            <v>2.24E-2</v>
          </cell>
        </row>
        <row r="211">
          <cell r="A211">
            <v>24005452400</v>
          </cell>
          <cell r="B211" t="str">
            <v>Dundalk, MD</v>
          </cell>
          <cell r="C211">
            <v>2.1999999999999999E-2</v>
          </cell>
        </row>
        <row r="212">
          <cell r="A212">
            <v>24005451600</v>
          </cell>
          <cell r="B212" t="str">
            <v>Middle River, MD</v>
          </cell>
          <cell r="C212">
            <v>2.1999999999999999E-2</v>
          </cell>
        </row>
        <row r="213">
          <cell r="A213">
            <v>24005403201</v>
          </cell>
          <cell r="B213" t="str">
            <v>Gwynn Oak, Lochearn, MD</v>
          </cell>
          <cell r="C213">
            <v>2.1899999999999999E-2</v>
          </cell>
        </row>
        <row r="214">
          <cell r="A214">
            <v>24510270804</v>
          </cell>
          <cell r="B214" t="str">
            <v>Lake Walker, Baltimore, MD</v>
          </cell>
          <cell r="C214">
            <v>2.18E-2</v>
          </cell>
        </row>
        <row r="215">
          <cell r="A215">
            <v>24005400702</v>
          </cell>
          <cell r="B215" t="str">
            <v>Baltimore, MD</v>
          </cell>
          <cell r="C215">
            <v>2.0500000000000001E-2</v>
          </cell>
        </row>
        <row r="216">
          <cell r="A216">
            <v>24005402505</v>
          </cell>
          <cell r="B216" t="str">
            <v>Randallstown, MD</v>
          </cell>
          <cell r="C216">
            <v>2.0400000000000001E-2</v>
          </cell>
        </row>
        <row r="217">
          <cell r="A217">
            <v>24005420301</v>
          </cell>
          <cell r="B217" t="str">
            <v>Dundalk, MD</v>
          </cell>
          <cell r="C217">
            <v>2.0199999999999999E-2</v>
          </cell>
        </row>
        <row r="218">
          <cell r="A218">
            <v>24510240400</v>
          </cell>
          <cell r="B218" t="str">
            <v>Riverside Park, Baltimore, MD</v>
          </cell>
          <cell r="C218">
            <v>0.02</v>
          </cell>
        </row>
        <row r="219">
          <cell r="A219">
            <v>24005451402</v>
          </cell>
          <cell r="B219" t="str">
            <v>Middle River, MD</v>
          </cell>
          <cell r="C219">
            <v>1.9699999999999999E-2</v>
          </cell>
        </row>
        <row r="220">
          <cell r="A220">
            <v>24005452100</v>
          </cell>
          <cell r="B220" t="str">
            <v>Sparrows Point, MD</v>
          </cell>
          <cell r="C220">
            <v>1.95E-2</v>
          </cell>
        </row>
        <row r="221">
          <cell r="A221">
            <v>24003730204</v>
          </cell>
          <cell r="B221" t="str">
            <v>Glen Burnie, MD</v>
          </cell>
          <cell r="C221">
            <v>1.95E-2</v>
          </cell>
        </row>
        <row r="222">
          <cell r="A222">
            <v>24005402403</v>
          </cell>
          <cell r="B222" t="str">
            <v>Gwynn Oak, Baltimore, MD</v>
          </cell>
          <cell r="C222">
            <v>1.9199999999999998E-2</v>
          </cell>
        </row>
        <row r="223">
          <cell r="A223">
            <v>24005403402</v>
          </cell>
          <cell r="B223" t="str">
            <v>Pikesville, MD</v>
          </cell>
          <cell r="C223">
            <v>1.9199999999999998E-2</v>
          </cell>
        </row>
        <row r="224">
          <cell r="A224">
            <v>24005440702</v>
          </cell>
          <cell r="B224" t="str">
            <v>Rosedale, MD</v>
          </cell>
          <cell r="C224">
            <v>1.89E-2</v>
          </cell>
        </row>
        <row r="225">
          <cell r="A225">
            <v>24510270102</v>
          </cell>
          <cell r="B225" t="str">
            <v>Waltherson, Baltimore, MD</v>
          </cell>
          <cell r="C225">
            <v>1.8599999999999998E-2</v>
          </cell>
        </row>
        <row r="226">
          <cell r="A226">
            <v>24510260605</v>
          </cell>
          <cell r="B226" t="str">
            <v>Medford - Broening, Baltimore, MD</v>
          </cell>
          <cell r="C226">
            <v>1.8599999999999998E-2</v>
          </cell>
        </row>
        <row r="227">
          <cell r="A227">
            <v>24005492300</v>
          </cell>
          <cell r="B227" t="str">
            <v>Essex, MD</v>
          </cell>
          <cell r="C227">
            <v>1.7999999999999999E-2</v>
          </cell>
        </row>
        <row r="228">
          <cell r="A228">
            <v>24027606707</v>
          </cell>
          <cell r="B228" t="str">
            <v>Columbia, MD</v>
          </cell>
          <cell r="C228">
            <v>1.78E-2</v>
          </cell>
        </row>
        <row r="229">
          <cell r="A229">
            <v>24005490900</v>
          </cell>
          <cell r="B229" t="str">
            <v>Towson, MD</v>
          </cell>
          <cell r="C229">
            <v>1.7500000000000002E-2</v>
          </cell>
        </row>
        <row r="230">
          <cell r="A230">
            <v>24005451803</v>
          </cell>
          <cell r="B230" t="str">
            <v>Middle River, MD</v>
          </cell>
          <cell r="C230">
            <v>1.7500000000000002E-2</v>
          </cell>
        </row>
        <row r="231">
          <cell r="A231">
            <v>24510270200</v>
          </cell>
          <cell r="B231" t="str">
            <v>Lauraville, Baltimore, MD</v>
          </cell>
          <cell r="C231">
            <v>1.7399999999999999E-2</v>
          </cell>
        </row>
        <row r="232">
          <cell r="A232">
            <v>24005400800</v>
          </cell>
          <cell r="B232" t="str">
            <v>Catonsville, MD</v>
          </cell>
          <cell r="C232">
            <v>1.7299999999999999E-2</v>
          </cell>
        </row>
        <row r="233">
          <cell r="A233">
            <v>24005401101</v>
          </cell>
          <cell r="B233" t="str">
            <v>Woodlawn, MD</v>
          </cell>
          <cell r="C233">
            <v>1.72E-2</v>
          </cell>
        </row>
        <row r="234">
          <cell r="A234">
            <v>24005401506</v>
          </cell>
          <cell r="B234" t="str">
            <v>Windsor Mill, Baltimore, MD</v>
          </cell>
          <cell r="C234">
            <v>1.7100000000000001E-2</v>
          </cell>
        </row>
        <row r="235">
          <cell r="A235">
            <v>24005492002</v>
          </cell>
          <cell r="B235" t="str">
            <v>Parkville, MD</v>
          </cell>
          <cell r="C235">
            <v>1.7000000000000001E-2</v>
          </cell>
        </row>
        <row r="236">
          <cell r="A236">
            <v>24003750803</v>
          </cell>
          <cell r="B236" t="str">
            <v>Glen Burnie, MD</v>
          </cell>
          <cell r="C236">
            <v>1.6799999999999999E-2</v>
          </cell>
        </row>
        <row r="237">
          <cell r="A237">
            <v>24005492101</v>
          </cell>
          <cell r="B237" t="str">
            <v>Parkville, MD</v>
          </cell>
          <cell r="C237">
            <v>1.6799999999999999E-2</v>
          </cell>
        </row>
        <row r="238">
          <cell r="A238">
            <v>24005492001</v>
          </cell>
          <cell r="B238" t="str">
            <v>Parkville, MD</v>
          </cell>
          <cell r="C238">
            <v>1.6799999999999999E-2</v>
          </cell>
        </row>
        <row r="239">
          <cell r="A239">
            <v>24005400701</v>
          </cell>
          <cell r="B239" t="str">
            <v>Catonsville, MD</v>
          </cell>
          <cell r="C239">
            <v>1.67E-2</v>
          </cell>
        </row>
        <row r="240">
          <cell r="A240">
            <v>24510130806</v>
          </cell>
          <cell r="B240" t="str">
            <v>Woodberry, Baltimore, MD</v>
          </cell>
          <cell r="C240">
            <v>1.66E-2</v>
          </cell>
        </row>
        <row r="241">
          <cell r="A241">
            <v>24005451300</v>
          </cell>
          <cell r="B241" t="str">
            <v>Middle River, MD</v>
          </cell>
          <cell r="C241">
            <v>1.66E-2</v>
          </cell>
        </row>
        <row r="242">
          <cell r="A242">
            <v>24005420600</v>
          </cell>
          <cell r="B242" t="str">
            <v>Baltimore, MD</v>
          </cell>
          <cell r="C242">
            <v>1.6400000000000001E-2</v>
          </cell>
        </row>
        <row r="243">
          <cell r="A243">
            <v>24005430900</v>
          </cell>
          <cell r="B243" t="str">
            <v>Baltimore, MD</v>
          </cell>
          <cell r="C243">
            <v>1.6400000000000001E-2</v>
          </cell>
        </row>
        <row r="244">
          <cell r="A244">
            <v>24005440300</v>
          </cell>
          <cell r="B244" t="str">
            <v>Nottingham, MD</v>
          </cell>
          <cell r="C244">
            <v>1.6299999999999999E-2</v>
          </cell>
        </row>
        <row r="245">
          <cell r="A245">
            <v>24005400100</v>
          </cell>
          <cell r="B245" t="str">
            <v>Catonsville, MD</v>
          </cell>
          <cell r="C245">
            <v>1.6199999999999999E-2</v>
          </cell>
        </row>
        <row r="246">
          <cell r="A246">
            <v>24005401507</v>
          </cell>
          <cell r="B246" t="str">
            <v>Windsor Mill, Baltimore, MD</v>
          </cell>
          <cell r="C246">
            <v>1.6199999999999999E-2</v>
          </cell>
        </row>
        <row r="247">
          <cell r="A247">
            <v>24510272007</v>
          </cell>
          <cell r="B247" t="str">
            <v>Fallstaff, Baltimore, MD</v>
          </cell>
          <cell r="C247">
            <v>1.61E-2</v>
          </cell>
        </row>
        <row r="248">
          <cell r="A248">
            <v>24005421102</v>
          </cell>
          <cell r="B248" t="str">
            <v>Dundalk, MD</v>
          </cell>
          <cell r="C248">
            <v>1.6E-2</v>
          </cell>
        </row>
        <row r="249">
          <cell r="A249">
            <v>24510250206</v>
          </cell>
          <cell r="B249" t="str">
            <v>Morrell Park, Baltimore, MD</v>
          </cell>
          <cell r="C249">
            <v>1.6E-2</v>
          </cell>
        </row>
        <row r="250">
          <cell r="A250">
            <v>24005451000</v>
          </cell>
          <cell r="B250" t="str">
            <v>Essex, MD</v>
          </cell>
          <cell r="C250">
            <v>1.6E-2</v>
          </cell>
        </row>
        <row r="251">
          <cell r="A251">
            <v>24005450300</v>
          </cell>
          <cell r="B251" t="str">
            <v>Essex, MD</v>
          </cell>
          <cell r="C251">
            <v>1.5800000000000002E-2</v>
          </cell>
        </row>
        <row r="252">
          <cell r="A252">
            <v>24005491500</v>
          </cell>
          <cell r="B252" t="str">
            <v>Parkville, MD</v>
          </cell>
          <cell r="C252">
            <v>1.55E-2</v>
          </cell>
        </row>
        <row r="253">
          <cell r="A253">
            <v>24003730100</v>
          </cell>
          <cell r="B253" t="str">
            <v>Chestnut Hill Cove, Riviera Beach, MD</v>
          </cell>
          <cell r="C253">
            <v>1.5100000000000001E-2</v>
          </cell>
        </row>
        <row r="254">
          <cell r="A254">
            <v>24003750801</v>
          </cell>
          <cell r="B254" t="str">
            <v>Glen Burnie, MD</v>
          </cell>
          <cell r="C254">
            <v>1.5100000000000001E-2</v>
          </cell>
        </row>
        <row r="255">
          <cell r="A255">
            <v>24005451200</v>
          </cell>
          <cell r="B255" t="str">
            <v>Middle River, MD</v>
          </cell>
          <cell r="C255">
            <v>1.49E-2</v>
          </cell>
        </row>
        <row r="256">
          <cell r="A256">
            <v>24003751103</v>
          </cell>
          <cell r="B256" t="str">
            <v>Glen Burnie, MD</v>
          </cell>
          <cell r="C256">
            <v>1.47E-2</v>
          </cell>
        </row>
        <row r="257">
          <cell r="A257">
            <v>24005491402</v>
          </cell>
          <cell r="B257" t="str">
            <v>Parkville, MD</v>
          </cell>
          <cell r="C257">
            <v>1.47E-2</v>
          </cell>
        </row>
        <row r="258">
          <cell r="A258">
            <v>24510270402</v>
          </cell>
          <cell r="B258" t="str">
            <v>Glenham-Belford, Baltimore, MD</v>
          </cell>
          <cell r="C258">
            <v>1.4500000000000001E-2</v>
          </cell>
        </row>
        <row r="259">
          <cell r="A259">
            <v>24005441102</v>
          </cell>
          <cell r="B259" t="str">
            <v>Rosedale, MD</v>
          </cell>
          <cell r="C259">
            <v>1.4500000000000001E-2</v>
          </cell>
        </row>
        <row r="260">
          <cell r="A260">
            <v>24005451802</v>
          </cell>
          <cell r="B260" t="str">
            <v>Middle River, MD</v>
          </cell>
          <cell r="C260">
            <v>1.43E-2</v>
          </cell>
        </row>
        <row r="261">
          <cell r="A261">
            <v>24005421101</v>
          </cell>
          <cell r="B261" t="str">
            <v>Baltimore, MD</v>
          </cell>
          <cell r="C261">
            <v>1.4200000000000001E-2</v>
          </cell>
        </row>
        <row r="262">
          <cell r="A262">
            <v>24510130804</v>
          </cell>
          <cell r="B262" t="str">
            <v>Hampden, Baltimore, MD</v>
          </cell>
          <cell r="C262">
            <v>1.4200000000000001E-2</v>
          </cell>
        </row>
        <row r="263">
          <cell r="A263">
            <v>24027601108</v>
          </cell>
          <cell r="B263" t="str">
            <v>Ellicott City, MD</v>
          </cell>
          <cell r="C263">
            <v>1.4200000000000001E-2</v>
          </cell>
        </row>
        <row r="264">
          <cell r="A264">
            <v>24005403602</v>
          </cell>
          <cell r="B264" t="str">
            <v>Baltimore, MD</v>
          </cell>
          <cell r="C264">
            <v>1.4200000000000001E-2</v>
          </cell>
        </row>
        <row r="265">
          <cell r="A265">
            <v>24005403202</v>
          </cell>
          <cell r="B265" t="str">
            <v>Gwynn Oak, Baltimore, MD</v>
          </cell>
          <cell r="C265">
            <v>1.4E-2</v>
          </cell>
        </row>
        <row r="266">
          <cell r="A266">
            <v>24003750202</v>
          </cell>
          <cell r="B266" t="str">
            <v>Brooklyn Park, MD</v>
          </cell>
          <cell r="C266">
            <v>1.3899999999999999E-2</v>
          </cell>
        </row>
        <row r="267">
          <cell r="A267">
            <v>24005430400</v>
          </cell>
          <cell r="B267" t="str">
            <v>Halethorpe, MD</v>
          </cell>
          <cell r="C267">
            <v>1.38E-2</v>
          </cell>
        </row>
        <row r="268">
          <cell r="A268">
            <v>24510280403</v>
          </cell>
          <cell r="B268" t="str">
            <v>Westgate, Baltimore, MD</v>
          </cell>
          <cell r="C268">
            <v>1.37E-2</v>
          </cell>
        </row>
        <row r="269">
          <cell r="A269">
            <v>24005420303</v>
          </cell>
          <cell r="B269" t="str">
            <v>Dundalk, MD</v>
          </cell>
          <cell r="C269">
            <v>1.3599999999999999E-2</v>
          </cell>
        </row>
        <row r="270">
          <cell r="A270">
            <v>24005402509</v>
          </cell>
          <cell r="B270" t="str">
            <v>Owings Mills, MD</v>
          </cell>
          <cell r="C270">
            <v>1.3599999999999999E-2</v>
          </cell>
        </row>
        <row r="271">
          <cell r="A271">
            <v>24003740201</v>
          </cell>
          <cell r="B271" t="str">
            <v>South Gate, Glen Burnie, MD</v>
          </cell>
          <cell r="C271">
            <v>1.3599999999999999E-2</v>
          </cell>
        </row>
        <row r="272">
          <cell r="A272">
            <v>24510250103</v>
          </cell>
          <cell r="B272" t="str">
            <v>Violetville, Baltimore, MD</v>
          </cell>
          <cell r="C272">
            <v>1.34E-2</v>
          </cell>
        </row>
        <row r="273">
          <cell r="A273">
            <v>24005401505</v>
          </cell>
          <cell r="B273" t="str">
            <v>Catonsville, MD</v>
          </cell>
          <cell r="C273">
            <v>1.3299999999999999E-2</v>
          </cell>
        </row>
        <row r="274">
          <cell r="A274">
            <v>24003750101</v>
          </cell>
          <cell r="B274" t="str">
            <v>Brooklyn Park, MD</v>
          </cell>
          <cell r="C274">
            <v>1.3299999999999999E-2</v>
          </cell>
        </row>
        <row r="275">
          <cell r="A275">
            <v>24003730203</v>
          </cell>
          <cell r="B275" t="str">
            <v>Glen Burnie, MD</v>
          </cell>
          <cell r="C275">
            <v>1.32E-2</v>
          </cell>
        </row>
        <row r="276">
          <cell r="A276">
            <v>24003730401</v>
          </cell>
          <cell r="B276" t="str">
            <v>Glen Burnie, MD</v>
          </cell>
          <cell r="C276">
            <v>1.3100000000000001E-2</v>
          </cell>
        </row>
        <row r="277">
          <cell r="A277">
            <v>24510270600</v>
          </cell>
          <cell r="B277" t="str">
            <v>Harford - Echodale - Perring Parkway, Baltimore, MD</v>
          </cell>
          <cell r="C277">
            <v>1.29E-2</v>
          </cell>
        </row>
        <row r="278">
          <cell r="A278">
            <v>24510271101</v>
          </cell>
          <cell r="B278" t="str">
            <v>Radnor - Winston, Baltimore, MD</v>
          </cell>
          <cell r="C278">
            <v>1.2699999999999999E-2</v>
          </cell>
        </row>
        <row r="279">
          <cell r="A279">
            <v>24005402506</v>
          </cell>
          <cell r="B279" t="str">
            <v>Randallstown, MD</v>
          </cell>
          <cell r="C279">
            <v>1.26E-2</v>
          </cell>
        </row>
        <row r="280">
          <cell r="A280">
            <v>24003750300</v>
          </cell>
          <cell r="B280" t="str">
            <v>Linthicum Heights, MD</v>
          </cell>
          <cell r="C280">
            <v>1.2500000000000001E-2</v>
          </cell>
        </row>
        <row r="281">
          <cell r="A281">
            <v>24005451100</v>
          </cell>
          <cell r="B281" t="str">
            <v>Essex, MD</v>
          </cell>
          <cell r="C281">
            <v>1.2500000000000001E-2</v>
          </cell>
        </row>
        <row r="282">
          <cell r="A282">
            <v>24005411307</v>
          </cell>
          <cell r="B282" t="str">
            <v>Nottingham, MD</v>
          </cell>
          <cell r="C282">
            <v>1.23E-2</v>
          </cell>
        </row>
        <row r="283">
          <cell r="A283">
            <v>24005451702</v>
          </cell>
          <cell r="B283" t="str">
            <v>Middle River, MD</v>
          </cell>
          <cell r="C283">
            <v>1.21E-2</v>
          </cell>
        </row>
        <row r="284">
          <cell r="A284">
            <v>24005440400</v>
          </cell>
          <cell r="B284" t="str">
            <v>Baltimore, MD</v>
          </cell>
          <cell r="C284">
            <v>1.21E-2</v>
          </cell>
        </row>
        <row r="285">
          <cell r="A285">
            <v>24005411407</v>
          </cell>
          <cell r="B285" t="str">
            <v>Parkville, MD</v>
          </cell>
          <cell r="C285">
            <v>1.1900000000000001E-2</v>
          </cell>
        </row>
        <row r="286">
          <cell r="A286">
            <v>24027601107</v>
          </cell>
          <cell r="B286" t="str">
            <v>Waterloo, Elkridge, MD</v>
          </cell>
          <cell r="C286">
            <v>1.18E-2</v>
          </cell>
        </row>
        <row r="287">
          <cell r="A287">
            <v>24005441101</v>
          </cell>
          <cell r="B287" t="str">
            <v>Rosedale, MD</v>
          </cell>
          <cell r="C287">
            <v>1.17E-2</v>
          </cell>
        </row>
        <row r="288">
          <cell r="A288">
            <v>24005430700</v>
          </cell>
          <cell r="B288" t="str">
            <v>Halethorpe, MD</v>
          </cell>
          <cell r="C288">
            <v>1.17E-2</v>
          </cell>
        </row>
        <row r="289">
          <cell r="A289">
            <v>24003750804</v>
          </cell>
          <cell r="B289" t="str">
            <v>Glen Burnie, MD</v>
          </cell>
          <cell r="C289">
            <v>1.17E-2</v>
          </cell>
        </row>
        <row r="290">
          <cell r="A290">
            <v>24005450900</v>
          </cell>
          <cell r="B290" t="str">
            <v>Essex, MD</v>
          </cell>
          <cell r="C290">
            <v>1.15E-2</v>
          </cell>
        </row>
        <row r="291">
          <cell r="A291">
            <v>24003731309</v>
          </cell>
          <cell r="B291" t="str">
            <v>Riviera Beach, MD</v>
          </cell>
          <cell r="C291">
            <v>1.14E-2</v>
          </cell>
        </row>
        <row r="292">
          <cell r="A292">
            <v>24005400600</v>
          </cell>
          <cell r="B292" t="str">
            <v>Catonsville, MD</v>
          </cell>
          <cell r="C292">
            <v>1.1299999999999999E-2</v>
          </cell>
        </row>
        <row r="293">
          <cell r="A293">
            <v>24005440100</v>
          </cell>
          <cell r="B293" t="str">
            <v>Baltimore, MD</v>
          </cell>
          <cell r="C293">
            <v>1.1299999999999999E-2</v>
          </cell>
        </row>
        <row r="294">
          <cell r="A294">
            <v>24027606606</v>
          </cell>
          <cell r="B294" t="str">
            <v>Long Reach, Columbia, MD</v>
          </cell>
          <cell r="C294">
            <v>1.1299999999999999E-2</v>
          </cell>
        </row>
        <row r="295">
          <cell r="A295">
            <v>24005420100</v>
          </cell>
          <cell r="B295" t="str">
            <v>Dundalk, MD</v>
          </cell>
          <cell r="C295">
            <v>1.11E-2</v>
          </cell>
        </row>
        <row r="296">
          <cell r="A296">
            <v>24510272006</v>
          </cell>
          <cell r="B296" t="str">
            <v>Glen, Baltimore, MD</v>
          </cell>
          <cell r="C296">
            <v>1.0999999999999999E-2</v>
          </cell>
        </row>
        <row r="297">
          <cell r="A297">
            <v>24005420701</v>
          </cell>
          <cell r="B297" t="str">
            <v>Dundalk, MD</v>
          </cell>
          <cell r="C297">
            <v>1.09E-2</v>
          </cell>
        </row>
        <row r="298">
          <cell r="A298">
            <v>24027606901</v>
          </cell>
          <cell r="B298" t="str">
            <v>Savage, Jessup, MD</v>
          </cell>
          <cell r="C298">
            <v>1.09E-2</v>
          </cell>
        </row>
        <row r="299">
          <cell r="A299">
            <v>24005401000</v>
          </cell>
          <cell r="B299" t="str">
            <v>Catonsville, MD</v>
          </cell>
          <cell r="C299">
            <v>1.09E-2</v>
          </cell>
        </row>
        <row r="300">
          <cell r="A300">
            <v>24510270502</v>
          </cell>
          <cell r="B300" t="str">
            <v>North Harford Road, Baltimore, MD</v>
          </cell>
          <cell r="C300">
            <v>1.0800000000000001E-2</v>
          </cell>
        </row>
        <row r="301">
          <cell r="A301">
            <v>24027601201</v>
          </cell>
          <cell r="B301" t="str">
            <v>Elkridge, MD</v>
          </cell>
          <cell r="C301">
            <v>1.06E-2</v>
          </cell>
        </row>
        <row r="302">
          <cell r="A302">
            <v>24003740103</v>
          </cell>
          <cell r="B302" t="str">
            <v>Hanover, MD</v>
          </cell>
          <cell r="C302">
            <v>1.04E-2</v>
          </cell>
        </row>
        <row r="303">
          <cell r="A303">
            <v>24005440900</v>
          </cell>
          <cell r="B303" t="str">
            <v>Rosedale, MD</v>
          </cell>
          <cell r="C303">
            <v>1.04E-2</v>
          </cell>
        </row>
        <row r="304">
          <cell r="A304">
            <v>24027601204</v>
          </cell>
          <cell r="B304" t="str">
            <v>Elkridge, MD</v>
          </cell>
          <cell r="C304">
            <v>1.04E-2</v>
          </cell>
        </row>
        <row r="305">
          <cell r="A305">
            <v>24510130803</v>
          </cell>
          <cell r="B305" t="str">
            <v>Medfield, Baltimore, MD</v>
          </cell>
          <cell r="C305">
            <v>1.01E-2</v>
          </cell>
        </row>
        <row r="306">
          <cell r="A306">
            <v>24005411309</v>
          </cell>
          <cell r="B306" t="str">
            <v>Perry Hall, MD</v>
          </cell>
          <cell r="C306">
            <v>9.9000000000000008E-3</v>
          </cell>
        </row>
        <row r="307">
          <cell r="A307">
            <v>24005420200</v>
          </cell>
          <cell r="B307" t="str">
            <v>Dundalk, MD</v>
          </cell>
          <cell r="C307">
            <v>9.9000000000000008E-3</v>
          </cell>
        </row>
        <row r="308">
          <cell r="A308">
            <v>24005492102</v>
          </cell>
          <cell r="B308" t="str">
            <v>Parkville, MD</v>
          </cell>
          <cell r="C308">
            <v>9.9000000000000008E-3</v>
          </cell>
        </row>
        <row r="309">
          <cell r="A309">
            <v>24005420800</v>
          </cell>
          <cell r="B309" t="str">
            <v>Dundalk, MD</v>
          </cell>
          <cell r="C309">
            <v>9.7999999999999997E-3</v>
          </cell>
        </row>
        <row r="310">
          <cell r="A310">
            <v>24003751200</v>
          </cell>
          <cell r="B310" t="str">
            <v>Linthicum Heights, MD</v>
          </cell>
          <cell r="C310">
            <v>9.7000000000000003E-3</v>
          </cell>
        </row>
        <row r="311">
          <cell r="A311">
            <v>24027606607</v>
          </cell>
          <cell r="B311" t="str">
            <v>Long Reach, Columbia, MD</v>
          </cell>
          <cell r="C311">
            <v>9.4000000000000004E-3</v>
          </cell>
        </row>
        <row r="312">
          <cell r="A312">
            <v>24005401504</v>
          </cell>
          <cell r="B312" t="str">
            <v>Catonsville, MD</v>
          </cell>
          <cell r="C312">
            <v>9.2999999999999992E-3</v>
          </cell>
        </row>
        <row r="313">
          <cell r="A313">
            <v>24005491000</v>
          </cell>
          <cell r="B313" t="str">
            <v>Baltimore, MD</v>
          </cell>
          <cell r="C313">
            <v>9.1000000000000004E-3</v>
          </cell>
        </row>
        <row r="314">
          <cell r="A314">
            <v>24027602800</v>
          </cell>
          <cell r="B314" t="str">
            <v>Ellicott City, MD</v>
          </cell>
          <cell r="C314">
            <v>8.9999999999999993E-3</v>
          </cell>
        </row>
        <row r="315">
          <cell r="A315">
            <v>24510040200</v>
          </cell>
          <cell r="B315" t="str">
            <v>Downtown, Baltimore, MD</v>
          </cell>
          <cell r="C315">
            <v>8.9999999999999993E-3</v>
          </cell>
        </row>
        <row r="316">
          <cell r="A316">
            <v>24005402407</v>
          </cell>
          <cell r="B316" t="str">
            <v>Windsor Mill, Milford Mill, MD</v>
          </cell>
          <cell r="C316">
            <v>8.8000000000000005E-3</v>
          </cell>
        </row>
        <row r="317">
          <cell r="A317">
            <v>24005440800</v>
          </cell>
          <cell r="B317" t="str">
            <v>Rosedale, MD</v>
          </cell>
          <cell r="C317">
            <v>8.8000000000000005E-3</v>
          </cell>
        </row>
        <row r="318">
          <cell r="A318">
            <v>24005430104</v>
          </cell>
          <cell r="B318" t="str">
            <v>Lansdowne - Baltimore Highlands, Halethorpe, MD</v>
          </cell>
          <cell r="C318">
            <v>8.6E-3</v>
          </cell>
        </row>
        <row r="319">
          <cell r="A319">
            <v>24005451900</v>
          </cell>
          <cell r="B319" t="str">
            <v>Edgemere, MD</v>
          </cell>
          <cell r="C319">
            <v>8.6E-3</v>
          </cell>
        </row>
        <row r="320">
          <cell r="A320">
            <v>24005491201</v>
          </cell>
          <cell r="B320" t="str">
            <v>Towson, MD</v>
          </cell>
          <cell r="C320">
            <v>8.3000000000000001E-3</v>
          </cell>
        </row>
        <row r="321">
          <cell r="A321">
            <v>24005400900</v>
          </cell>
          <cell r="B321" t="str">
            <v>Catonsville, MD</v>
          </cell>
          <cell r="C321">
            <v>7.9000000000000008E-3</v>
          </cell>
        </row>
        <row r="322">
          <cell r="A322">
            <v>24003731306</v>
          </cell>
          <cell r="B322" t="str">
            <v>Pasadena, MD</v>
          </cell>
          <cell r="C322">
            <v>7.7999999999999996E-3</v>
          </cell>
        </row>
        <row r="323">
          <cell r="A323">
            <v>24510130700</v>
          </cell>
          <cell r="B323" t="str">
            <v>Hampden, Baltimore, MD</v>
          </cell>
          <cell r="C323">
            <v>7.7000000000000002E-3</v>
          </cell>
        </row>
        <row r="324">
          <cell r="A324">
            <v>24003751400</v>
          </cell>
          <cell r="B324" t="str">
            <v>Severn, MD</v>
          </cell>
          <cell r="C324">
            <v>7.7000000000000002E-3</v>
          </cell>
        </row>
        <row r="325">
          <cell r="A325">
            <v>24510220100</v>
          </cell>
          <cell r="B325" t="str">
            <v>Baltimore, MD</v>
          </cell>
          <cell r="C325">
            <v>7.6E-3</v>
          </cell>
        </row>
        <row r="326">
          <cell r="A326">
            <v>24005411404</v>
          </cell>
          <cell r="B326" t="str">
            <v>Parkville, MD</v>
          </cell>
          <cell r="C326">
            <v>7.4999999999999997E-3</v>
          </cell>
        </row>
        <row r="327">
          <cell r="A327">
            <v>24005440200</v>
          </cell>
          <cell r="B327" t="str">
            <v>Nottingham, MD</v>
          </cell>
          <cell r="C327">
            <v>7.3000000000000001E-3</v>
          </cell>
        </row>
        <row r="328">
          <cell r="A328">
            <v>24005402602</v>
          </cell>
          <cell r="B328" t="str">
            <v>Randallstown, MD</v>
          </cell>
          <cell r="C328">
            <v>7.1000000000000004E-3</v>
          </cell>
        </row>
        <row r="329">
          <cell r="A329">
            <v>24027606706</v>
          </cell>
          <cell r="B329" t="str">
            <v>Kendall Ridge, Columbia, MD</v>
          </cell>
          <cell r="C329">
            <v>6.7000000000000002E-3</v>
          </cell>
        </row>
        <row r="330">
          <cell r="A330">
            <v>24005403702</v>
          </cell>
          <cell r="B330" t="str">
            <v>Pikesville, MD</v>
          </cell>
          <cell r="C330">
            <v>6.7000000000000002E-3</v>
          </cell>
        </row>
        <row r="331">
          <cell r="A331">
            <v>24005403100</v>
          </cell>
          <cell r="B331" t="str">
            <v>Gwynn Oak, Pikesville, MD</v>
          </cell>
          <cell r="C331">
            <v>6.6E-3</v>
          </cell>
        </row>
        <row r="332">
          <cell r="A332">
            <v>24005450501</v>
          </cell>
          <cell r="B332" t="str">
            <v>Essex, MD</v>
          </cell>
          <cell r="C332">
            <v>6.6E-3</v>
          </cell>
        </row>
        <row r="333">
          <cell r="A333">
            <v>24005430600</v>
          </cell>
          <cell r="B333" t="str">
            <v>Relay, Halethorpe, MD</v>
          </cell>
          <cell r="C333">
            <v>6.4000000000000003E-3</v>
          </cell>
        </row>
        <row r="334">
          <cell r="A334">
            <v>24510271400</v>
          </cell>
          <cell r="B334" t="str">
            <v>Evergreen, Baltimore, MD</v>
          </cell>
          <cell r="C334">
            <v>6.4000000000000003E-3</v>
          </cell>
        </row>
        <row r="335">
          <cell r="A335">
            <v>24005420900</v>
          </cell>
          <cell r="B335" t="str">
            <v>Dundalk, MD</v>
          </cell>
          <cell r="C335">
            <v>6.3E-3</v>
          </cell>
        </row>
        <row r="336">
          <cell r="A336">
            <v>24510272003</v>
          </cell>
          <cell r="B336" t="str">
            <v>Baltimore, MD</v>
          </cell>
          <cell r="C336">
            <v>6.1999999999999998E-3</v>
          </cell>
        </row>
        <row r="337">
          <cell r="A337">
            <v>24005400500</v>
          </cell>
          <cell r="B337" t="str">
            <v>Catonsville, MD</v>
          </cell>
          <cell r="C337">
            <v>6.1999999999999998E-3</v>
          </cell>
        </row>
        <row r="338">
          <cell r="A338">
            <v>24005491300</v>
          </cell>
          <cell r="B338" t="str">
            <v>Baltimore, MD</v>
          </cell>
          <cell r="C338">
            <v>6.0000000000000001E-3</v>
          </cell>
        </row>
        <row r="339">
          <cell r="A339">
            <v>24005411408</v>
          </cell>
          <cell r="B339" t="str">
            <v>Nottingham, MD</v>
          </cell>
          <cell r="C339">
            <v>5.8999999999999999E-3</v>
          </cell>
        </row>
        <row r="340">
          <cell r="A340">
            <v>24003751000</v>
          </cell>
          <cell r="B340" t="str">
            <v>Glen Burnie, MD</v>
          </cell>
          <cell r="C340">
            <v>5.8999999999999999E-3</v>
          </cell>
        </row>
        <row r="341">
          <cell r="A341">
            <v>24027602600</v>
          </cell>
          <cell r="B341" t="str">
            <v>Ellicott City, MD</v>
          </cell>
          <cell r="C341">
            <v>5.7999999999999996E-3</v>
          </cell>
        </row>
        <row r="342">
          <cell r="A342">
            <v>24005411302</v>
          </cell>
          <cell r="B342" t="str">
            <v>White Marsh, MD</v>
          </cell>
          <cell r="C342">
            <v>5.7000000000000002E-3</v>
          </cell>
        </row>
        <row r="343">
          <cell r="A343">
            <v>24005411306</v>
          </cell>
          <cell r="B343" t="str">
            <v>Nottingham, MD</v>
          </cell>
          <cell r="C343">
            <v>5.3E-3</v>
          </cell>
        </row>
        <row r="344">
          <cell r="A344">
            <v>24510272004</v>
          </cell>
          <cell r="B344" t="str">
            <v>Cheswolde, Baltimore, MD</v>
          </cell>
          <cell r="C344">
            <v>5.1999999999999998E-3</v>
          </cell>
        </row>
        <row r="345">
          <cell r="A345">
            <v>24027601104</v>
          </cell>
          <cell r="B345" t="str">
            <v>Ellicott City, MD</v>
          </cell>
          <cell r="C345">
            <v>5.1000000000000004E-3</v>
          </cell>
        </row>
        <row r="346">
          <cell r="A346">
            <v>24027602900</v>
          </cell>
          <cell r="B346" t="str">
            <v>Normandy, Ellicott City, MD</v>
          </cell>
          <cell r="C346">
            <v>5.1000000000000004E-3</v>
          </cell>
        </row>
        <row r="347">
          <cell r="A347">
            <v>24005440600</v>
          </cell>
          <cell r="B347" t="str">
            <v>Rosedale, MD</v>
          </cell>
          <cell r="C347">
            <v>5.0000000000000001E-3</v>
          </cell>
        </row>
        <row r="348">
          <cell r="A348">
            <v>24510270703</v>
          </cell>
          <cell r="B348" t="str">
            <v>North Harford Road, Baltimore, MD</v>
          </cell>
          <cell r="C348">
            <v>5.0000000000000001E-3</v>
          </cell>
        </row>
        <row r="349">
          <cell r="A349">
            <v>24003731308</v>
          </cell>
          <cell r="B349" t="str">
            <v>Pasadena, MD</v>
          </cell>
          <cell r="C349">
            <v>4.8999999999999998E-3</v>
          </cell>
        </row>
        <row r="350">
          <cell r="A350">
            <v>24510271102</v>
          </cell>
          <cell r="B350" t="str">
            <v>Mid-Charles, Baltimore, MD</v>
          </cell>
          <cell r="C350">
            <v>4.7000000000000002E-3</v>
          </cell>
        </row>
        <row r="351">
          <cell r="A351">
            <v>24027601103</v>
          </cell>
          <cell r="B351" t="str">
            <v>West Elkridge, Elkridge, MD</v>
          </cell>
          <cell r="C351">
            <v>4.4999999999999997E-3</v>
          </cell>
        </row>
        <row r="352">
          <cell r="A352">
            <v>24005450100</v>
          </cell>
          <cell r="B352" t="str">
            <v>Rosedale, MD</v>
          </cell>
          <cell r="C352">
            <v>4.4000000000000003E-3</v>
          </cell>
        </row>
        <row r="353">
          <cell r="A353">
            <v>24005402202</v>
          </cell>
          <cell r="B353" t="str">
            <v>Baltimore County, MD</v>
          </cell>
          <cell r="C353">
            <v>4.1999999999999997E-3</v>
          </cell>
        </row>
        <row r="354">
          <cell r="A354">
            <v>24510271200</v>
          </cell>
          <cell r="B354" t="str">
            <v>Homeland, Baltimore, MD</v>
          </cell>
          <cell r="C354">
            <v>4.0000000000000001E-3</v>
          </cell>
        </row>
        <row r="355">
          <cell r="A355">
            <v>24005411308</v>
          </cell>
          <cell r="B355" t="str">
            <v>Nottingham, MD</v>
          </cell>
          <cell r="C355">
            <v>3.8E-3</v>
          </cell>
        </row>
        <row r="356">
          <cell r="A356">
            <v>24005492402</v>
          </cell>
          <cell r="B356" t="str">
            <v>Owings Mills, MD</v>
          </cell>
          <cell r="C356">
            <v>3.7000000000000002E-3</v>
          </cell>
        </row>
        <row r="357">
          <cell r="A357">
            <v>24005403401</v>
          </cell>
          <cell r="B357" t="str">
            <v>Pikesville, MD</v>
          </cell>
          <cell r="C357">
            <v>3.7000000000000002E-3</v>
          </cell>
        </row>
        <row r="358">
          <cell r="A358">
            <v>24027602302</v>
          </cell>
          <cell r="B358" t="str">
            <v>Columbia, MD</v>
          </cell>
          <cell r="C358">
            <v>3.5000000000000001E-3</v>
          </cell>
        </row>
        <row r="359">
          <cell r="A359">
            <v>24003750400</v>
          </cell>
          <cell r="B359" t="str">
            <v>Linthicum Heights, MD</v>
          </cell>
          <cell r="C359">
            <v>3.5000000000000001E-3</v>
          </cell>
        </row>
        <row r="360">
          <cell r="A360">
            <v>24510020300</v>
          </cell>
          <cell r="B360" t="str">
            <v>Fells Point, Baltimore, MD</v>
          </cell>
          <cell r="C360">
            <v>3.3999999999999998E-3</v>
          </cell>
        </row>
        <row r="361">
          <cell r="A361">
            <v>24510120201</v>
          </cell>
          <cell r="B361" t="str">
            <v>Baltimore, MD</v>
          </cell>
          <cell r="C361">
            <v>3.3E-3</v>
          </cell>
        </row>
        <row r="362">
          <cell r="A362">
            <v>24005420500</v>
          </cell>
          <cell r="B362" t="str">
            <v>Baltimore, MD</v>
          </cell>
          <cell r="C362">
            <v>3.3E-3</v>
          </cell>
        </row>
        <row r="363">
          <cell r="A363">
            <v>24005492200</v>
          </cell>
          <cell r="B363" t="str">
            <v>Parkville, MD</v>
          </cell>
          <cell r="C363">
            <v>3.2000000000000002E-3</v>
          </cell>
        </row>
        <row r="364">
          <cell r="A364">
            <v>24005411303</v>
          </cell>
          <cell r="B364" t="str">
            <v>Nottingham, MD</v>
          </cell>
          <cell r="C364">
            <v>2.8999999999999998E-3</v>
          </cell>
        </row>
        <row r="365">
          <cell r="A365">
            <v>24003740102</v>
          </cell>
          <cell r="B365" t="str">
            <v>Hanover, MD</v>
          </cell>
          <cell r="C365">
            <v>2.8999999999999998E-3</v>
          </cell>
        </row>
        <row r="366">
          <cell r="A366">
            <v>24005403701</v>
          </cell>
          <cell r="B366" t="str">
            <v>Owings Mills, MD</v>
          </cell>
          <cell r="C366">
            <v>2.7000000000000001E-3</v>
          </cell>
        </row>
        <row r="367">
          <cell r="A367">
            <v>24005430800</v>
          </cell>
          <cell r="B367" t="str">
            <v>Halethorpe, MD</v>
          </cell>
          <cell r="C367">
            <v>2.5999999999999999E-3</v>
          </cell>
        </row>
        <row r="368">
          <cell r="A368">
            <v>24027602100</v>
          </cell>
          <cell r="B368" t="str">
            <v>Ellicott City, MD</v>
          </cell>
          <cell r="C368">
            <v>2.5999999999999999E-3</v>
          </cell>
        </row>
        <row r="369">
          <cell r="A369">
            <v>24005490800</v>
          </cell>
          <cell r="B369" t="str">
            <v>Towson, MD</v>
          </cell>
          <cell r="C369">
            <v>2.5000000000000001E-3</v>
          </cell>
        </row>
        <row r="370">
          <cell r="A370">
            <v>24005400400</v>
          </cell>
          <cell r="B370" t="str">
            <v>Catonsville, MD</v>
          </cell>
          <cell r="C370">
            <v>2.3E-3</v>
          </cell>
        </row>
        <row r="371">
          <cell r="A371">
            <v>24005403300</v>
          </cell>
          <cell r="B371" t="str">
            <v>Lochearn, Pikesville, MD</v>
          </cell>
          <cell r="C371">
            <v>2.2000000000000001E-3</v>
          </cell>
        </row>
        <row r="372">
          <cell r="A372">
            <v>24005491202</v>
          </cell>
          <cell r="B372" t="str">
            <v>Towson, MD</v>
          </cell>
          <cell r="C372">
            <v>2.0999999999999999E-3</v>
          </cell>
        </row>
        <row r="373">
          <cell r="A373">
            <v>24005491900</v>
          </cell>
          <cell r="B373" t="str">
            <v>Parkville, MD</v>
          </cell>
          <cell r="C373">
            <v>2E-3</v>
          </cell>
        </row>
        <row r="374">
          <cell r="A374">
            <v>24005403601</v>
          </cell>
          <cell r="B374" t="str">
            <v>Baltimore, MD</v>
          </cell>
          <cell r="C374">
            <v>2E-3</v>
          </cell>
        </row>
        <row r="375">
          <cell r="A375">
            <v>24005491100</v>
          </cell>
          <cell r="B375" t="str">
            <v>Baltimore, MD</v>
          </cell>
          <cell r="C375">
            <v>1.6999999999999999E-3</v>
          </cell>
        </row>
        <row r="376">
          <cell r="A376">
            <v>24003750900</v>
          </cell>
          <cell r="B376" t="str">
            <v>Glen Burnie, MD</v>
          </cell>
          <cell r="C376">
            <v>1.6000000000000001E-3</v>
          </cell>
        </row>
        <row r="377">
          <cell r="A377">
            <v>24027601105</v>
          </cell>
          <cell r="B377" t="str">
            <v>Ellicott City, MD</v>
          </cell>
          <cell r="C377">
            <v>1.4E-3</v>
          </cell>
        </row>
        <row r="378">
          <cell r="A378">
            <v>24510120100</v>
          </cell>
          <cell r="B378" t="str">
            <v>Tuscany - Canterbury, Baltimore, MD</v>
          </cell>
          <cell r="C378">
            <v>1.1999999999999999E-3</v>
          </cell>
        </row>
        <row r="379">
          <cell r="A379">
            <v>24005440500</v>
          </cell>
          <cell r="B379" t="str">
            <v>Nottingham, MD</v>
          </cell>
          <cell r="C379">
            <v>1.1000000000000001E-3</v>
          </cell>
        </row>
        <row r="380">
          <cell r="A380">
            <v>24510272005</v>
          </cell>
          <cell r="B380" t="str">
            <v>Cross Country, Baltimore, MD</v>
          </cell>
          <cell r="C380">
            <v>1.1000000000000001E-3</v>
          </cell>
        </row>
        <row r="381">
          <cell r="A381">
            <v>24510261100</v>
          </cell>
          <cell r="B381" t="str">
            <v>Canton, Baltimore, MD</v>
          </cell>
          <cell r="C381">
            <v>1E-3</v>
          </cell>
        </row>
        <row r="382">
          <cell r="A382">
            <v>24510270302</v>
          </cell>
          <cell r="B382" t="str">
            <v>Waltherson, Baltimore, MD</v>
          </cell>
          <cell r="C382">
            <v>8.0000000000000004E-4</v>
          </cell>
        </row>
        <row r="383">
          <cell r="A383">
            <v>24005401400</v>
          </cell>
          <cell r="B383" t="str">
            <v>Catonsville, MD</v>
          </cell>
          <cell r="C383">
            <v>6.9999999999999999E-4</v>
          </cell>
        </row>
        <row r="384">
          <cell r="A384">
            <v>24005490400</v>
          </cell>
          <cell r="B384" t="str">
            <v>Towson, MD</v>
          </cell>
          <cell r="C384">
            <v>5.9999999999999995E-4</v>
          </cell>
        </row>
        <row r="385">
          <cell r="A385">
            <v>24005490602</v>
          </cell>
          <cell r="B385" t="str">
            <v>Baltimore, MD</v>
          </cell>
          <cell r="C385">
            <v>5.0000000000000001E-4</v>
          </cell>
        </row>
        <row r="386">
          <cell r="A386">
            <v>24005403500</v>
          </cell>
          <cell r="B386" t="str">
            <v>Pikesville, MD</v>
          </cell>
          <cell r="C386">
            <v>2.9999999999999997E-4</v>
          </cell>
        </row>
        <row r="387">
          <cell r="A387">
            <v>24005401503</v>
          </cell>
          <cell r="B387" t="str">
            <v>Catonsville, MD</v>
          </cell>
          <cell r="C387">
            <v>2.9999999999999997E-4</v>
          </cell>
        </row>
        <row r="388">
          <cell r="A388">
            <v>24003750203</v>
          </cell>
          <cell r="B388" t="str">
            <v>Baltimore, MD</v>
          </cell>
          <cell r="C388">
            <v>2.9999999999999997E-4</v>
          </cell>
        </row>
        <row r="389">
          <cell r="A389">
            <v>24510271300</v>
          </cell>
          <cell r="B389" t="str">
            <v>Roland Park, Baltimore, MD</v>
          </cell>
          <cell r="C389">
            <v>2.0000000000000001E-4</v>
          </cell>
        </row>
        <row r="390">
          <cell r="A390">
            <v>24510271503</v>
          </cell>
          <cell r="B390" t="str">
            <v>Cross Keys, Baltimore, MD</v>
          </cell>
          <cell r="C390">
            <v>1E-4</v>
          </cell>
        </row>
        <row r="391">
          <cell r="A391">
            <v>24005403802</v>
          </cell>
          <cell r="B391" t="str">
            <v>Pikesville, MD</v>
          </cell>
          <cell r="C391">
            <v>0</v>
          </cell>
        </row>
        <row r="392">
          <cell r="A392">
            <v>24510120202</v>
          </cell>
          <cell r="B392" t="str">
            <v>Baltimore, MD</v>
          </cell>
          <cell r="C392">
            <v>0</v>
          </cell>
        </row>
        <row r="393">
          <cell r="A393">
            <v>24005490703</v>
          </cell>
          <cell r="B393" t="str">
            <v>Towson, MD</v>
          </cell>
          <cell r="C393">
            <v>0</v>
          </cell>
        </row>
        <row r="394">
          <cell r="A394">
            <v>24005490601</v>
          </cell>
          <cell r="B394" t="str">
            <v>Baltimore, MD</v>
          </cell>
          <cell r="C394">
            <v>0</v>
          </cell>
        </row>
        <row r="395">
          <cell r="A395">
            <v>24510240200</v>
          </cell>
          <cell r="B395" t="str">
            <v>Riverside, Baltimore, MD</v>
          </cell>
          <cell r="C395">
            <v>0</v>
          </cell>
        </row>
        <row r="396">
          <cell r="A396">
            <v>24005490701</v>
          </cell>
          <cell r="B396" t="str">
            <v>Towson, MD</v>
          </cell>
          <cell r="C396">
            <v>0</v>
          </cell>
        </row>
        <row r="397">
          <cell r="A397">
            <v>24005490500</v>
          </cell>
          <cell r="B397" t="str">
            <v>Towson, MD</v>
          </cell>
          <cell r="C397">
            <v>0</v>
          </cell>
        </row>
        <row r="398">
          <cell r="A398">
            <v>24005403803</v>
          </cell>
          <cell r="B398" t="str">
            <v>Pikesville, MD</v>
          </cell>
          <cell r="C398">
            <v>0</v>
          </cell>
        </row>
        <row r="399">
          <cell r="A399">
            <v>24005400200</v>
          </cell>
          <cell r="B399" t="str">
            <v>Catonsville, MD</v>
          </cell>
          <cell r="C399">
            <v>0</v>
          </cell>
        </row>
        <row r="400">
          <cell r="A400">
            <v>24027602700</v>
          </cell>
          <cell r="B400" t="str">
            <v>Taylor Village, Ellicott City, MD</v>
          </cell>
          <cell r="C400">
            <v>0</v>
          </cell>
        </row>
        <row r="401">
          <cell r="A401">
            <v>24005490603</v>
          </cell>
          <cell r="B401" t="str">
            <v>Baltimore, MD</v>
          </cell>
          <cell r="C401">
            <v>0</v>
          </cell>
        </row>
        <row r="402">
          <cell r="A402">
            <v>24005411410</v>
          </cell>
          <cell r="B402" t="str">
            <v>Parkville, MD</v>
          </cell>
          <cell r="C402">
            <v>0</v>
          </cell>
        </row>
        <row r="403">
          <cell r="A403">
            <v>24510271501</v>
          </cell>
          <cell r="B403" t="str">
            <v>Mount Washington, Baltimore, MD</v>
          </cell>
          <cell r="C403">
            <v>0</v>
          </cell>
        </row>
        <row r="404">
          <cell r="A404">
            <v>24510130805</v>
          </cell>
          <cell r="B404" t="str">
            <v>Cold Springs, Baltimore, MD</v>
          </cell>
          <cell r="C404">
            <v>0</v>
          </cell>
        </row>
        <row r="405">
          <cell r="A405">
            <v>24005492500</v>
          </cell>
          <cell r="B405" t="str">
            <v>Baltimore, MD</v>
          </cell>
        </row>
        <row r="406">
          <cell r="A406">
            <v>24005490605</v>
          </cell>
          <cell r="B406" t="str">
            <v>Towson, MD</v>
          </cell>
        </row>
        <row r="407">
          <cell r="A407">
            <v>24005980200</v>
          </cell>
          <cell r="B407" t="str">
            <v>Lansdowne - Baltimore Highlands, Halethorpe, MD</v>
          </cell>
        </row>
        <row r="408">
          <cell r="A408">
            <v>24510100300</v>
          </cell>
          <cell r="B408" t="str">
            <v>Penn - Fallsway, Baltimore, MD</v>
          </cell>
        </row>
        <row r="409">
          <cell r="A409">
            <v>24003980000</v>
          </cell>
          <cell r="B409" t="str">
            <v>Linthicum Heights, MD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P_gF_pal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Teenage_Birth_Rate_women_only_rP_gF_pall</v>
          </cell>
        </row>
        <row r="2">
          <cell r="A2">
            <v>24510280500</v>
          </cell>
          <cell r="B2" t="str">
            <v>Pleasant View Gardens, Baltimore, MD</v>
          </cell>
          <cell r="C2">
            <v>0.65959999999999996</v>
          </cell>
        </row>
        <row r="3">
          <cell r="A3">
            <v>24510250204</v>
          </cell>
          <cell r="B3" t="str">
            <v>Cherry Hill, Baltimore, MD</v>
          </cell>
          <cell r="C3">
            <v>0.65610000000000002</v>
          </cell>
        </row>
        <row r="4">
          <cell r="A4">
            <v>24510100200</v>
          </cell>
          <cell r="B4" t="str">
            <v>Baltimore, MD</v>
          </cell>
          <cell r="C4">
            <v>0.62790000000000001</v>
          </cell>
        </row>
        <row r="5">
          <cell r="A5">
            <v>24510120400</v>
          </cell>
          <cell r="B5" t="str">
            <v>Barclay, Baltimore, MD</v>
          </cell>
          <cell r="C5">
            <v>0.62729999999999997</v>
          </cell>
        </row>
        <row r="6">
          <cell r="A6">
            <v>24510200100</v>
          </cell>
          <cell r="B6" t="str">
            <v>Lexington, Baltimore, MD</v>
          </cell>
          <cell r="C6">
            <v>0.60780000000000001</v>
          </cell>
        </row>
        <row r="7">
          <cell r="A7">
            <v>24510170200</v>
          </cell>
          <cell r="B7" t="str">
            <v>McCulloh Homes, Baltimore, MD</v>
          </cell>
          <cell r="C7">
            <v>0.60740000000000005</v>
          </cell>
        </row>
        <row r="8">
          <cell r="A8">
            <v>24510080200</v>
          </cell>
          <cell r="B8" t="str">
            <v>Broadway East, Baltimore, MD</v>
          </cell>
          <cell r="C8">
            <v>0.60189999999999999</v>
          </cell>
        </row>
        <row r="9">
          <cell r="A9">
            <v>24510200400</v>
          </cell>
          <cell r="B9" t="str">
            <v>Shipley Hill, Baltimore, MD</v>
          </cell>
          <cell r="C9">
            <v>0.59809999999999997</v>
          </cell>
        </row>
        <row r="10">
          <cell r="A10">
            <v>24510090900</v>
          </cell>
          <cell r="B10" t="str">
            <v>Oliver, Baltimore, MD</v>
          </cell>
          <cell r="C10">
            <v>0.59709999999999996</v>
          </cell>
        </row>
        <row r="11">
          <cell r="A11">
            <v>24510271802</v>
          </cell>
          <cell r="B11" t="str">
            <v>Langston Hughes, Baltimore, MD</v>
          </cell>
          <cell r="C11">
            <v>0.59660000000000002</v>
          </cell>
        </row>
        <row r="12">
          <cell r="A12">
            <v>24510080800</v>
          </cell>
          <cell r="B12" t="str">
            <v>Broadway East, Baltimore, MD</v>
          </cell>
          <cell r="C12">
            <v>0.58779999999999999</v>
          </cell>
        </row>
        <row r="13">
          <cell r="A13">
            <v>24510170300</v>
          </cell>
          <cell r="B13" t="str">
            <v>Upton, Baltimore, MD</v>
          </cell>
          <cell r="C13">
            <v>0.58660000000000001</v>
          </cell>
        </row>
        <row r="14">
          <cell r="A14">
            <v>24510060300</v>
          </cell>
          <cell r="B14" t="str">
            <v>Butchers Hill, Baltimore, MD</v>
          </cell>
          <cell r="C14">
            <v>0.5857</v>
          </cell>
        </row>
        <row r="15">
          <cell r="A15">
            <v>24510080600</v>
          </cell>
          <cell r="B15" t="str">
            <v>Broadway East, Baltimore, MD</v>
          </cell>
          <cell r="C15">
            <v>0.57669999999999999</v>
          </cell>
        </row>
        <row r="16">
          <cell r="A16">
            <v>24510090700</v>
          </cell>
          <cell r="B16" t="str">
            <v>Coldstream - Homestead - Montebello, Baltimore, MD</v>
          </cell>
          <cell r="C16">
            <v>0.57530000000000003</v>
          </cell>
        </row>
        <row r="17">
          <cell r="A17">
            <v>24510030100</v>
          </cell>
          <cell r="B17" t="str">
            <v>Perkins Homes, Baltimore, MD</v>
          </cell>
          <cell r="C17">
            <v>0.57430000000000003</v>
          </cell>
        </row>
        <row r="18">
          <cell r="A18">
            <v>24510160300</v>
          </cell>
          <cell r="B18" t="str">
            <v>Sandtown-Winchester, Baltimore, MD</v>
          </cell>
          <cell r="C18">
            <v>0.56930000000000003</v>
          </cell>
        </row>
        <row r="19">
          <cell r="A19">
            <v>24510160600</v>
          </cell>
          <cell r="B19" t="str">
            <v>Mosher, Baltimore, MD</v>
          </cell>
          <cell r="C19">
            <v>0.56540000000000001</v>
          </cell>
        </row>
        <row r="20">
          <cell r="A20">
            <v>24510070400</v>
          </cell>
          <cell r="B20" t="str">
            <v>Gay Street, Baltimore, MD</v>
          </cell>
          <cell r="C20">
            <v>0.56440000000000001</v>
          </cell>
        </row>
        <row r="21">
          <cell r="A21">
            <v>24510080700</v>
          </cell>
          <cell r="B21" t="str">
            <v>Broadway East, Baltimore, MD</v>
          </cell>
          <cell r="C21">
            <v>0.56299999999999994</v>
          </cell>
        </row>
        <row r="22">
          <cell r="A22">
            <v>24510200300</v>
          </cell>
          <cell r="B22" t="str">
            <v>Bentalou-Smallwood, Baltimore, MD</v>
          </cell>
          <cell r="C22">
            <v>0.55979999999999996</v>
          </cell>
        </row>
        <row r="23">
          <cell r="A23">
            <v>24510150200</v>
          </cell>
          <cell r="B23" t="str">
            <v>Sandtown-Winchester, Baltimore, MD</v>
          </cell>
          <cell r="C23">
            <v>0.55710000000000004</v>
          </cell>
        </row>
        <row r="24">
          <cell r="A24">
            <v>24510090400</v>
          </cell>
          <cell r="B24" t="str">
            <v>Better Waverly, Baltimore, MD</v>
          </cell>
          <cell r="C24">
            <v>0.55549999999999999</v>
          </cell>
        </row>
        <row r="25">
          <cell r="A25">
            <v>24510080500</v>
          </cell>
          <cell r="B25" t="str">
            <v>Darley Park, Baltimore, MD</v>
          </cell>
          <cell r="C25">
            <v>0.55479999999999996</v>
          </cell>
        </row>
        <row r="26">
          <cell r="A26">
            <v>24510080102</v>
          </cell>
          <cell r="B26" t="str">
            <v>Belair - Edison, Baltimore, MD</v>
          </cell>
          <cell r="C26">
            <v>0.55479999999999996</v>
          </cell>
        </row>
        <row r="27">
          <cell r="A27">
            <v>24510070200</v>
          </cell>
          <cell r="B27" t="str">
            <v>Madison - Eastend, Baltimore, MD</v>
          </cell>
          <cell r="C27">
            <v>0.55449999999999999</v>
          </cell>
        </row>
        <row r="28">
          <cell r="A28">
            <v>24510130300</v>
          </cell>
          <cell r="B28" t="str">
            <v>Penn North, Baltimore, MD</v>
          </cell>
          <cell r="C28">
            <v>0.55400000000000005</v>
          </cell>
        </row>
        <row r="29">
          <cell r="A29">
            <v>24510090800</v>
          </cell>
          <cell r="B29" t="str">
            <v>East Baltimore Midway, Baltimore, MD</v>
          </cell>
          <cell r="C29">
            <v>0.55169999999999997</v>
          </cell>
        </row>
        <row r="30">
          <cell r="A30">
            <v>24510160100</v>
          </cell>
          <cell r="B30" t="str">
            <v>Harlem Park, Baltimore, MD</v>
          </cell>
          <cell r="C30">
            <v>0.55120000000000002</v>
          </cell>
        </row>
        <row r="31">
          <cell r="A31">
            <v>24510150100</v>
          </cell>
          <cell r="B31" t="str">
            <v>Sandtown-Winchester, Baltimore, MD</v>
          </cell>
          <cell r="C31">
            <v>0.55110000000000003</v>
          </cell>
        </row>
        <row r="32">
          <cell r="A32">
            <v>24510120500</v>
          </cell>
          <cell r="B32" t="str">
            <v>Greenmount West, Baltimore, MD</v>
          </cell>
          <cell r="C32">
            <v>0.54959999999999998</v>
          </cell>
        </row>
        <row r="33">
          <cell r="A33">
            <v>24510070300</v>
          </cell>
          <cell r="B33" t="str">
            <v>Milton - Montford, Baltimore, MD</v>
          </cell>
          <cell r="C33">
            <v>0.54910000000000003</v>
          </cell>
        </row>
        <row r="34">
          <cell r="A34">
            <v>24510080302</v>
          </cell>
          <cell r="B34" t="str">
            <v>Berea, Baltimore, MD</v>
          </cell>
          <cell r="C34">
            <v>0.54790000000000005</v>
          </cell>
        </row>
        <row r="35">
          <cell r="A35">
            <v>24510160400</v>
          </cell>
          <cell r="B35" t="str">
            <v>Midtown Edmondson, Baltimore, MD</v>
          </cell>
          <cell r="C35">
            <v>0.5444</v>
          </cell>
        </row>
        <row r="36">
          <cell r="A36">
            <v>24510100100</v>
          </cell>
          <cell r="B36" t="str">
            <v>Johnson Square, Baltimore, MD</v>
          </cell>
          <cell r="C36">
            <v>0.54400000000000004</v>
          </cell>
        </row>
        <row r="37">
          <cell r="A37">
            <v>24510150500</v>
          </cell>
          <cell r="B37" t="str">
            <v>Burleith-Leighton, Baltimore, MD</v>
          </cell>
          <cell r="C37">
            <v>0.5413</v>
          </cell>
        </row>
        <row r="38">
          <cell r="A38">
            <v>24510080400</v>
          </cell>
          <cell r="B38" t="str">
            <v>Broadway East, Baltimore, MD</v>
          </cell>
          <cell r="C38">
            <v>0.53949999999999998</v>
          </cell>
        </row>
        <row r="39">
          <cell r="A39">
            <v>24510140200</v>
          </cell>
          <cell r="B39" t="str">
            <v>Upton, Baltimore, MD</v>
          </cell>
          <cell r="C39">
            <v>0.5393</v>
          </cell>
        </row>
        <row r="40">
          <cell r="A40">
            <v>24510190100</v>
          </cell>
          <cell r="B40" t="str">
            <v>Franklin Square, Baltimore, MD</v>
          </cell>
          <cell r="C40">
            <v>0.53610000000000002</v>
          </cell>
        </row>
        <row r="41">
          <cell r="A41">
            <v>24510271001</v>
          </cell>
          <cell r="B41" t="str">
            <v>Baltimore, MD</v>
          </cell>
          <cell r="C41">
            <v>0.53269999999999995</v>
          </cell>
        </row>
        <row r="42">
          <cell r="A42">
            <v>24510120300</v>
          </cell>
          <cell r="B42" t="str">
            <v>Harwood, Baltimore, MD</v>
          </cell>
          <cell r="C42">
            <v>0.53239999999999998</v>
          </cell>
        </row>
        <row r="43">
          <cell r="A43">
            <v>24510080301</v>
          </cell>
          <cell r="B43" t="str">
            <v>Berea, Baltimore, MD</v>
          </cell>
          <cell r="C43">
            <v>0.5323</v>
          </cell>
        </row>
        <row r="44">
          <cell r="A44">
            <v>24510151300</v>
          </cell>
          <cell r="B44" t="str">
            <v>Central Park Heights, Baltimore, MD</v>
          </cell>
          <cell r="C44">
            <v>0.52869999999999995</v>
          </cell>
        </row>
        <row r="45">
          <cell r="A45">
            <v>24510250301</v>
          </cell>
          <cell r="B45" t="str">
            <v>Westport, Baltimore, MD</v>
          </cell>
          <cell r="C45">
            <v>0.52680000000000005</v>
          </cell>
        </row>
        <row r="46">
          <cell r="A46">
            <v>24510260403</v>
          </cell>
          <cell r="B46" t="str">
            <v>Cedonia, Baltimore, MD</v>
          </cell>
          <cell r="C46">
            <v>0.52529999999999999</v>
          </cell>
        </row>
        <row r="47">
          <cell r="A47">
            <v>24510260402</v>
          </cell>
          <cell r="B47" t="str">
            <v>Frankford, Baltimore, MD</v>
          </cell>
          <cell r="C47">
            <v>0.52180000000000004</v>
          </cell>
        </row>
        <row r="48">
          <cell r="A48">
            <v>24510150600</v>
          </cell>
          <cell r="B48" t="str">
            <v>NW Community Action, Baltimore, MD</v>
          </cell>
          <cell r="C48">
            <v>0.52129999999999999</v>
          </cell>
        </row>
        <row r="49">
          <cell r="A49">
            <v>24510140300</v>
          </cell>
          <cell r="B49" t="str">
            <v>Druid Heights, Baltimore, MD</v>
          </cell>
          <cell r="C49">
            <v>0.51859999999999995</v>
          </cell>
        </row>
        <row r="50">
          <cell r="A50">
            <v>24510120600</v>
          </cell>
          <cell r="B50" t="str">
            <v>Old Goucher, Baltimore, MD</v>
          </cell>
          <cell r="C50">
            <v>0.51729999999999998</v>
          </cell>
        </row>
        <row r="51">
          <cell r="A51">
            <v>24510160200</v>
          </cell>
          <cell r="B51" t="str">
            <v>Sandtown-Winchester, Baltimore, MD</v>
          </cell>
          <cell r="C51">
            <v>0.51690000000000003</v>
          </cell>
        </row>
        <row r="52">
          <cell r="A52">
            <v>24510060100</v>
          </cell>
          <cell r="B52" t="str">
            <v>Patterson Park, Baltimore, MD</v>
          </cell>
          <cell r="C52">
            <v>0.51639999999999997</v>
          </cell>
        </row>
        <row r="53">
          <cell r="A53">
            <v>24510250203</v>
          </cell>
          <cell r="B53" t="str">
            <v>Cherry Hill, Baltimore, MD</v>
          </cell>
          <cell r="C53">
            <v>0.51390000000000002</v>
          </cell>
        </row>
        <row r="54">
          <cell r="A54">
            <v>24510060200</v>
          </cell>
          <cell r="B54" t="str">
            <v>Baltimore, MD</v>
          </cell>
          <cell r="C54">
            <v>0.51239999999999997</v>
          </cell>
        </row>
        <row r="55">
          <cell r="A55">
            <v>24510260604</v>
          </cell>
          <cell r="B55" t="str">
            <v>O'Donnell Heights, Baltimore, MD</v>
          </cell>
          <cell r="C55">
            <v>0.5111</v>
          </cell>
        </row>
        <row r="56">
          <cell r="A56">
            <v>24510271801</v>
          </cell>
          <cell r="B56" t="str">
            <v>Arlington, Baltimore, MD</v>
          </cell>
          <cell r="C56">
            <v>0.50460000000000005</v>
          </cell>
        </row>
        <row r="57">
          <cell r="A57">
            <v>24510150400</v>
          </cell>
          <cell r="B57" t="str">
            <v>Mondawmin, Baltimore, MD</v>
          </cell>
          <cell r="C57">
            <v>0.50429999999999997</v>
          </cell>
        </row>
        <row r="58">
          <cell r="A58">
            <v>24510250207</v>
          </cell>
          <cell r="B58" t="str">
            <v>Cherry Hill, Baltimore, MD</v>
          </cell>
          <cell r="C58">
            <v>0.504</v>
          </cell>
        </row>
        <row r="59">
          <cell r="A59">
            <v>24510271600</v>
          </cell>
          <cell r="B59" t="str">
            <v>Edgecomb, Baltimore, MD</v>
          </cell>
          <cell r="C59">
            <v>0.50329999999999997</v>
          </cell>
        </row>
        <row r="60">
          <cell r="A60">
            <v>24510130100</v>
          </cell>
          <cell r="B60" t="str">
            <v>Reservoir Hill, Baltimore, MD</v>
          </cell>
          <cell r="C60">
            <v>0.502</v>
          </cell>
        </row>
        <row r="61">
          <cell r="A61">
            <v>24510200200</v>
          </cell>
          <cell r="B61" t="str">
            <v>Lexington, Baltimore, MD</v>
          </cell>
          <cell r="C61">
            <v>0.50070000000000003</v>
          </cell>
        </row>
        <row r="62">
          <cell r="A62">
            <v>24510090500</v>
          </cell>
          <cell r="B62" t="str">
            <v>Better Waverly, Baltimore, MD</v>
          </cell>
          <cell r="C62">
            <v>0.50049999999999994</v>
          </cell>
        </row>
        <row r="63">
          <cell r="A63">
            <v>24510150800</v>
          </cell>
          <cell r="B63" t="str">
            <v>Garwyn Oaks, Baltimore, MD</v>
          </cell>
          <cell r="C63">
            <v>0.49559999999999998</v>
          </cell>
        </row>
        <row r="64">
          <cell r="A64">
            <v>24510210200</v>
          </cell>
          <cell r="B64" t="str">
            <v>Pigtown, Baltimore, MD</v>
          </cell>
          <cell r="C64">
            <v>0.49469999999999997</v>
          </cell>
        </row>
        <row r="65">
          <cell r="A65">
            <v>24510060400</v>
          </cell>
          <cell r="B65" t="str">
            <v>Baltimore, MD</v>
          </cell>
          <cell r="C65">
            <v>0.49109999999999998</v>
          </cell>
        </row>
        <row r="66">
          <cell r="A66">
            <v>24510150300</v>
          </cell>
          <cell r="B66" t="str">
            <v>Coppin Heights, Baltimore, MD</v>
          </cell>
          <cell r="C66">
            <v>0.49099999999999999</v>
          </cell>
        </row>
        <row r="67">
          <cell r="A67">
            <v>24510200702</v>
          </cell>
          <cell r="B67" t="str">
            <v>Saint Joseph's, Baltimore, MD</v>
          </cell>
          <cell r="C67">
            <v>0.48780000000000001</v>
          </cell>
        </row>
        <row r="68">
          <cell r="A68">
            <v>24510040200</v>
          </cell>
          <cell r="B68" t="str">
            <v>Downtown, Baltimore, MD</v>
          </cell>
          <cell r="C68">
            <v>0.4869</v>
          </cell>
        </row>
        <row r="69">
          <cell r="A69">
            <v>24510130200</v>
          </cell>
          <cell r="B69" t="str">
            <v>Reservoir Hill, Baltimore, MD</v>
          </cell>
          <cell r="C69">
            <v>0.48559999999999998</v>
          </cell>
        </row>
        <row r="70">
          <cell r="A70">
            <v>24510200800</v>
          </cell>
          <cell r="B70" t="str">
            <v>Irvington, Baltimore, MD</v>
          </cell>
          <cell r="C70">
            <v>0.48020000000000002</v>
          </cell>
        </row>
        <row r="71">
          <cell r="A71">
            <v>24510271002</v>
          </cell>
          <cell r="B71" t="str">
            <v>Winston - Govans, Baltimore, MD</v>
          </cell>
          <cell r="C71">
            <v>0.48</v>
          </cell>
        </row>
        <row r="72">
          <cell r="A72">
            <v>24510160802</v>
          </cell>
          <cell r="B72" t="str">
            <v>Edmondson, Baltimore, MD</v>
          </cell>
          <cell r="C72">
            <v>0.47939999999999999</v>
          </cell>
        </row>
        <row r="73">
          <cell r="A73">
            <v>24510090600</v>
          </cell>
          <cell r="B73" t="str">
            <v>Coldstream - Homestead - Montebello, Baltimore, MD</v>
          </cell>
          <cell r="C73">
            <v>0.47820000000000001</v>
          </cell>
        </row>
        <row r="74">
          <cell r="A74">
            <v>24510270701</v>
          </cell>
          <cell r="B74" t="str">
            <v>Harford - Echodale - Perring Parkway, Baltimore, MD</v>
          </cell>
          <cell r="C74">
            <v>0.47520000000000001</v>
          </cell>
        </row>
        <row r="75">
          <cell r="A75">
            <v>24510200701</v>
          </cell>
          <cell r="B75" t="str">
            <v>Allendale, Baltimore, MD</v>
          </cell>
          <cell r="C75">
            <v>0.47370000000000001</v>
          </cell>
        </row>
        <row r="76">
          <cell r="A76">
            <v>24510030200</v>
          </cell>
          <cell r="B76" t="str">
            <v>Little Italy, Baltimore, MD</v>
          </cell>
          <cell r="C76">
            <v>0.4733</v>
          </cell>
        </row>
        <row r="77">
          <cell r="A77">
            <v>24510160801</v>
          </cell>
          <cell r="B77" t="str">
            <v>Edmondson, Baltimore, MD</v>
          </cell>
          <cell r="C77">
            <v>0.46870000000000001</v>
          </cell>
        </row>
        <row r="78">
          <cell r="A78">
            <v>24510130400</v>
          </cell>
          <cell r="B78" t="str">
            <v>Woodbrook, Baltimore, MD</v>
          </cell>
          <cell r="C78">
            <v>0.46860000000000002</v>
          </cell>
        </row>
        <row r="79">
          <cell r="A79">
            <v>24510260303</v>
          </cell>
          <cell r="B79" t="str">
            <v>Claremont - Freedom, Baltimore, MD</v>
          </cell>
          <cell r="C79">
            <v>0.46810000000000002</v>
          </cell>
        </row>
        <row r="80">
          <cell r="A80">
            <v>24510070100</v>
          </cell>
          <cell r="B80" t="str">
            <v>Baltimore, MD</v>
          </cell>
          <cell r="C80">
            <v>0.4677</v>
          </cell>
        </row>
        <row r="81">
          <cell r="A81">
            <v>24510280301</v>
          </cell>
          <cell r="B81" t="str">
            <v>Gwynn Oak, Baltimore, MD</v>
          </cell>
          <cell r="C81">
            <v>0.46639999999999998</v>
          </cell>
        </row>
        <row r="82">
          <cell r="A82">
            <v>24510190300</v>
          </cell>
          <cell r="B82" t="str">
            <v>Mount Clare, Baltimore, MD</v>
          </cell>
          <cell r="C82">
            <v>0.4642</v>
          </cell>
        </row>
        <row r="83">
          <cell r="A83">
            <v>24510151200</v>
          </cell>
          <cell r="B83" t="str">
            <v>Park Circle, Baltimore, MD</v>
          </cell>
          <cell r="C83">
            <v>0.46310000000000001</v>
          </cell>
        </row>
        <row r="84">
          <cell r="A84">
            <v>24510180200</v>
          </cell>
          <cell r="B84" t="str">
            <v>Poppleton, Baltimore, MD</v>
          </cell>
          <cell r="C84">
            <v>0.46150000000000002</v>
          </cell>
        </row>
        <row r="85">
          <cell r="A85">
            <v>24510250600</v>
          </cell>
          <cell r="B85" t="str">
            <v>Brooklyn, Baltimore, MD</v>
          </cell>
          <cell r="C85">
            <v>0.4612</v>
          </cell>
        </row>
        <row r="86">
          <cell r="A86">
            <v>24510150702</v>
          </cell>
          <cell r="B86" t="str">
            <v>Walbrook, Baltimore, MD</v>
          </cell>
          <cell r="C86">
            <v>0.4597</v>
          </cell>
        </row>
        <row r="87">
          <cell r="A87">
            <v>24510090100</v>
          </cell>
          <cell r="B87" t="str">
            <v>Ednor Gardens - Lakeside, Baltimore, MD</v>
          </cell>
          <cell r="C87">
            <v>0.45689999999999997</v>
          </cell>
        </row>
        <row r="88">
          <cell r="A88">
            <v>24510110200</v>
          </cell>
          <cell r="B88" t="str">
            <v>Downtown, Baltimore, MD</v>
          </cell>
          <cell r="C88">
            <v>0.45379999999999998</v>
          </cell>
        </row>
        <row r="89">
          <cell r="A89">
            <v>24510160500</v>
          </cell>
          <cell r="B89" t="str">
            <v>Bridgeview-Greenlawn, Baltimore, MD</v>
          </cell>
          <cell r="C89">
            <v>0.45340000000000003</v>
          </cell>
        </row>
        <row r="90">
          <cell r="A90">
            <v>24510280200</v>
          </cell>
          <cell r="B90" t="str">
            <v>Gwynn Oak, Baltimore, MD</v>
          </cell>
          <cell r="C90">
            <v>0.45190000000000002</v>
          </cell>
        </row>
        <row r="91">
          <cell r="A91">
            <v>24510200500</v>
          </cell>
          <cell r="B91" t="str">
            <v>Mill Hill, Baltimore, MD</v>
          </cell>
          <cell r="C91">
            <v>0.4511</v>
          </cell>
        </row>
        <row r="92">
          <cell r="A92">
            <v>24510170100</v>
          </cell>
          <cell r="B92" t="str">
            <v>Downtown, Baltimore, MD</v>
          </cell>
          <cell r="C92">
            <v>0.45090000000000002</v>
          </cell>
        </row>
        <row r="93">
          <cell r="A93">
            <v>24510151000</v>
          </cell>
          <cell r="B93" t="str">
            <v>Dorchester, Baltimore, MD</v>
          </cell>
          <cell r="C93">
            <v>0.44790000000000002</v>
          </cell>
        </row>
        <row r="94">
          <cell r="A94">
            <v>24510271700</v>
          </cell>
          <cell r="B94" t="str">
            <v>Central Park Heights, Baltimore, MD</v>
          </cell>
          <cell r="C94">
            <v>0.44550000000000001</v>
          </cell>
        </row>
        <row r="95">
          <cell r="A95">
            <v>24510180100</v>
          </cell>
          <cell r="B95" t="str">
            <v>Poppleton, Baltimore, MD</v>
          </cell>
          <cell r="C95">
            <v>0.44450000000000001</v>
          </cell>
        </row>
        <row r="96">
          <cell r="A96">
            <v>24510270901</v>
          </cell>
          <cell r="B96" t="str">
            <v>New Northwood, Baltimore, MD</v>
          </cell>
          <cell r="C96">
            <v>0.44019999999999998</v>
          </cell>
        </row>
        <row r="97">
          <cell r="A97">
            <v>24510150701</v>
          </cell>
          <cell r="B97" t="str">
            <v>Hanlon Longwood, Baltimore, MD</v>
          </cell>
          <cell r="C97">
            <v>0.43930000000000002</v>
          </cell>
        </row>
        <row r="98">
          <cell r="A98">
            <v>24510260302</v>
          </cell>
          <cell r="B98" t="str">
            <v>Belair - Edison, Baltimore, MD</v>
          </cell>
          <cell r="C98">
            <v>0.43440000000000001</v>
          </cell>
        </row>
        <row r="99">
          <cell r="A99">
            <v>24510200600</v>
          </cell>
          <cell r="B99" t="str">
            <v>Baltimore, MD</v>
          </cell>
          <cell r="C99">
            <v>0.43409999999999999</v>
          </cell>
        </row>
        <row r="100">
          <cell r="A100">
            <v>24510260202</v>
          </cell>
          <cell r="B100" t="str">
            <v>Parkside, Baltimore, MD</v>
          </cell>
          <cell r="C100">
            <v>0.43230000000000002</v>
          </cell>
        </row>
        <row r="101">
          <cell r="A101">
            <v>24510280404</v>
          </cell>
          <cell r="B101" t="str">
            <v>Irvington, Baltimore, MD</v>
          </cell>
          <cell r="C101">
            <v>0.43099999999999999</v>
          </cell>
        </row>
        <row r="102">
          <cell r="A102">
            <v>24005421300</v>
          </cell>
          <cell r="B102" t="str">
            <v>Dundalk, MD</v>
          </cell>
          <cell r="C102">
            <v>0.43070000000000003</v>
          </cell>
        </row>
        <row r="103">
          <cell r="A103">
            <v>24510210100</v>
          </cell>
          <cell r="B103" t="str">
            <v>Pigtown, Baltimore, MD</v>
          </cell>
          <cell r="C103">
            <v>0.4264</v>
          </cell>
        </row>
        <row r="104">
          <cell r="A104">
            <v>24510180300</v>
          </cell>
          <cell r="B104" t="str">
            <v>Hollins Market, Baltimore, MD</v>
          </cell>
          <cell r="C104">
            <v>0.42609999999999998</v>
          </cell>
        </row>
        <row r="105">
          <cell r="A105">
            <v>24510160700</v>
          </cell>
          <cell r="B105" t="str">
            <v>Rosemont, Baltimore, MD</v>
          </cell>
          <cell r="C105">
            <v>0.42420000000000002</v>
          </cell>
        </row>
        <row r="106">
          <cell r="A106">
            <v>24510120700</v>
          </cell>
          <cell r="B106" t="str">
            <v>Remington, Baltimore, MD</v>
          </cell>
          <cell r="C106">
            <v>0.41930000000000001</v>
          </cell>
        </row>
        <row r="107">
          <cell r="A107">
            <v>24510261000</v>
          </cell>
          <cell r="B107" t="str">
            <v>Patterson Park, Baltimore, MD</v>
          </cell>
          <cell r="C107">
            <v>0.41589999999999999</v>
          </cell>
        </row>
        <row r="108">
          <cell r="A108">
            <v>24510250101</v>
          </cell>
          <cell r="B108" t="str">
            <v>Beechfield, Baltimore, MD</v>
          </cell>
          <cell r="C108">
            <v>0.41420000000000001</v>
          </cell>
        </row>
        <row r="109">
          <cell r="A109">
            <v>24510260404</v>
          </cell>
          <cell r="B109" t="str">
            <v>Baltimore Highlands, Baltimore, MD</v>
          </cell>
          <cell r="C109">
            <v>0.41199999999999998</v>
          </cell>
        </row>
        <row r="110">
          <cell r="A110">
            <v>24510190200</v>
          </cell>
          <cell r="B110" t="str">
            <v>Pratt Monroe, Baltimore, MD</v>
          </cell>
          <cell r="C110">
            <v>0.4118</v>
          </cell>
        </row>
        <row r="111">
          <cell r="A111">
            <v>24510271503</v>
          </cell>
          <cell r="B111" t="str">
            <v>Cross Keys, Baltimore, MD</v>
          </cell>
          <cell r="C111">
            <v>0.41039999999999999</v>
          </cell>
        </row>
        <row r="112">
          <cell r="A112">
            <v>24510150900</v>
          </cell>
          <cell r="B112" t="str">
            <v>Windsor Hills, Baltimore, MD</v>
          </cell>
          <cell r="C112">
            <v>0.40939999999999999</v>
          </cell>
        </row>
        <row r="113">
          <cell r="A113">
            <v>24510250102</v>
          </cell>
          <cell r="B113" t="str">
            <v>Yale Heights, Baltimore, MD</v>
          </cell>
          <cell r="C113">
            <v>0.40870000000000001</v>
          </cell>
        </row>
        <row r="114">
          <cell r="A114">
            <v>24510250402</v>
          </cell>
          <cell r="B114" t="str">
            <v>Brooklyn, Baltimore, MD</v>
          </cell>
          <cell r="C114">
            <v>0.4078</v>
          </cell>
        </row>
        <row r="115">
          <cell r="A115">
            <v>24510260301</v>
          </cell>
          <cell r="B115" t="str">
            <v>Belair - Edison, Baltimore, MD</v>
          </cell>
          <cell r="C115">
            <v>0.40770000000000001</v>
          </cell>
        </row>
        <row r="116">
          <cell r="A116">
            <v>24510280402</v>
          </cell>
          <cell r="B116" t="str">
            <v>Rognel Heights, Baltimore, MD</v>
          </cell>
          <cell r="C116">
            <v>0.40550000000000003</v>
          </cell>
        </row>
        <row r="117">
          <cell r="A117">
            <v>24510260201</v>
          </cell>
          <cell r="B117" t="str">
            <v>Frankford, Baltimore, MD</v>
          </cell>
          <cell r="C117">
            <v>0.39229999999999998</v>
          </cell>
        </row>
        <row r="118">
          <cell r="A118">
            <v>24510270802</v>
          </cell>
          <cell r="B118" t="str">
            <v>Ramblewood, Baltimore, MD</v>
          </cell>
          <cell r="C118">
            <v>0.39050000000000001</v>
          </cell>
        </row>
        <row r="119">
          <cell r="A119">
            <v>24510090200</v>
          </cell>
          <cell r="B119" t="str">
            <v>Ednor Gardens - Lakeside, Baltimore, MD</v>
          </cell>
          <cell r="C119">
            <v>0.3901</v>
          </cell>
        </row>
        <row r="120">
          <cell r="A120">
            <v>24510280101</v>
          </cell>
          <cell r="B120" t="str">
            <v>Reisterstown Station, Baltimore, MD</v>
          </cell>
          <cell r="C120">
            <v>0.38819999999999999</v>
          </cell>
        </row>
        <row r="121">
          <cell r="A121">
            <v>24510080101</v>
          </cell>
          <cell r="B121" t="str">
            <v>Belair - Edison, Baltimore, MD</v>
          </cell>
          <cell r="C121">
            <v>0.38290000000000002</v>
          </cell>
        </row>
        <row r="122">
          <cell r="A122">
            <v>24005491401</v>
          </cell>
          <cell r="B122" t="str">
            <v>Parkville, MD</v>
          </cell>
          <cell r="C122">
            <v>0.38</v>
          </cell>
        </row>
        <row r="123">
          <cell r="A123">
            <v>24510270805</v>
          </cell>
          <cell r="B123" t="str">
            <v>Mid-Govans, Baltimore, MD</v>
          </cell>
          <cell r="C123">
            <v>0.37730000000000002</v>
          </cell>
        </row>
        <row r="124">
          <cell r="A124">
            <v>24005402404</v>
          </cell>
          <cell r="B124" t="str">
            <v>Gwynn Oak, Lochearn, MD</v>
          </cell>
          <cell r="C124">
            <v>0.36980000000000002</v>
          </cell>
        </row>
        <row r="125">
          <cell r="A125">
            <v>24510270803</v>
          </cell>
          <cell r="B125" t="str">
            <v>Loch Raven, Baltimore, MD</v>
          </cell>
          <cell r="C125">
            <v>0.36890000000000001</v>
          </cell>
        </row>
        <row r="126">
          <cell r="A126">
            <v>24510250205</v>
          </cell>
          <cell r="B126" t="str">
            <v>Lakeland, Baltimore, MD</v>
          </cell>
          <cell r="C126">
            <v>0.36259999999999998</v>
          </cell>
        </row>
        <row r="127">
          <cell r="A127">
            <v>24510260800</v>
          </cell>
          <cell r="B127" t="str">
            <v>Baltimore Highlands, Baltimore, MD</v>
          </cell>
          <cell r="C127">
            <v>0.36230000000000001</v>
          </cell>
        </row>
        <row r="128">
          <cell r="A128">
            <v>24510151100</v>
          </cell>
          <cell r="B128" t="str">
            <v>East Arlington, Baltimore, MD</v>
          </cell>
          <cell r="C128">
            <v>0.36149999999999999</v>
          </cell>
        </row>
        <row r="129">
          <cell r="A129">
            <v>24510270902</v>
          </cell>
          <cell r="B129" t="str">
            <v>Perring Loch, Baltimore, MD</v>
          </cell>
          <cell r="C129">
            <v>0.3614</v>
          </cell>
        </row>
        <row r="130">
          <cell r="A130">
            <v>24510260203</v>
          </cell>
          <cell r="B130" t="str">
            <v>Frankford, Baltimore, MD</v>
          </cell>
          <cell r="C130">
            <v>0.36099999999999999</v>
          </cell>
        </row>
        <row r="131">
          <cell r="A131">
            <v>24510090300</v>
          </cell>
          <cell r="B131" t="str">
            <v>Ednor Gardens - Lakeside, Baltimore, MD</v>
          </cell>
          <cell r="C131">
            <v>0.36099999999999999</v>
          </cell>
        </row>
        <row r="132">
          <cell r="A132">
            <v>24005402307</v>
          </cell>
          <cell r="B132" t="str">
            <v>Pikesville, MD</v>
          </cell>
          <cell r="C132">
            <v>0.36070000000000002</v>
          </cell>
        </row>
        <row r="133">
          <cell r="A133">
            <v>24005402304</v>
          </cell>
          <cell r="B133" t="str">
            <v>Gwynn Oak, Baltimore, MD</v>
          </cell>
          <cell r="C133">
            <v>0.36</v>
          </cell>
        </row>
        <row r="134">
          <cell r="A134">
            <v>24005401102</v>
          </cell>
          <cell r="B134" t="str">
            <v>Gwynn Oak, Woodlawn, MD</v>
          </cell>
          <cell r="C134">
            <v>0.3594</v>
          </cell>
        </row>
        <row r="135">
          <cell r="A135">
            <v>24510250500</v>
          </cell>
          <cell r="B135" t="str">
            <v>Curtis Bay, Baltimore, MD</v>
          </cell>
          <cell r="C135">
            <v>0.35599999999999998</v>
          </cell>
        </row>
        <row r="136">
          <cell r="A136">
            <v>24510280102</v>
          </cell>
          <cell r="B136" t="str">
            <v>Gwynn Oak, Baltimore, MD</v>
          </cell>
          <cell r="C136">
            <v>0.35449999999999998</v>
          </cell>
        </row>
        <row r="137">
          <cell r="A137">
            <v>24005450503</v>
          </cell>
          <cell r="B137" t="str">
            <v>Essex, MD</v>
          </cell>
          <cell r="C137">
            <v>0.35389999999999999</v>
          </cell>
        </row>
        <row r="138">
          <cell r="A138">
            <v>24510250303</v>
          </cell>
          <cell r="B138" t="str">
            <v>Morrell Park, Baltimore, MD</v>
          </cell>
          <cell r="C138">
            <v>0.35339999999999999</v>
          </cell>
        </row>
        <row r="139">
          <cell r="A139">
            <v>24510110100</v>
          </cell>
          <cell r="B139" t="str">
            <v>Downtown, Baltimore, MD</v>
          </cell>
          <cell r="C139">
            <v>0.34870000000000001</v>
          </cell>
        </row>
        <row r="140">
          <cell r="A140">
            <v>24510270903</v>
          </cell>
          <cell r="B140" t="str">
            <v>Hillen, Baltimore, MD</v>
          </cell>
          <cell r="C140">
            <v>0.34520000000000001</v>
          </cell>
        </row>
        <row r="141">
          <cell r="A141">
            <v>24510130600</v>
          </cell>
          <cell r="B141" t="str">
            <v>Hampden, Baltimore, MD</v>
          </cell>
          <cell r="C141">
            <v>0.34289999999999998</v>
          </cell>
        </row>
        <row r="142">
          <cell r="A142">
            <v>24510260102</v>
          </cell>
          <cell r="B142" t="str">
            <v>Frankford, Baltimore, MD</v>
          </cell>
          <cell r="C142">
            <v>0.3422</v>
          </cell>
        </row>
        <row r="143">
          <cell r="A143">
            <v>24005450504</v>
          </cell>
          <cell r="B143" t="str">
            <v>Essex, MD</v>
          </cell>
          <cell r="C143">
            <v>0.3412</v>
          </cell>
        </row>
        <row r="144">
          <cell r="A144">
            <v>24005402303</v>
          </cell>
          <cell r="B144" t="str">
            <v>Windsor Mill, Baltimore, MD</v>
          </cell>
          <cell r="C144">
            <v>0.33929999999999999</v>
          </cell>
        </row>
        <row r="145">
          <cell r="A145">
            <v>24510130804</v>
          </cell>
          <cell r="B145" t="str">
            <v>Hampden, Baltimore, MD</v>
          </cell>
          <cell r="C145">
            <v>0.33929999999999999</v>
          </cell>
        </row>
        <row r="146">
          <cell r="A146">
            <v>24005403202</v>
          </cell>
          <cell r="B146" t="str">
            <v>Gwynn Oak, Baltimore, MD</v>
          </cell>
          <cell r="C146">
            <v>0.33689999999999998</v>
          </cell>
        </row>
        <row r="147">
          <cell r="A147">
            <v>24510260101</v>
          </cell>
          <cell r="B147" t="str">
            <v>Cedmont, Baltimore, MD</v>
          </cell>
          <cell r="C147">
            <v>0.33139999999999997</v>
          </cell>
        </row>
        <row r="148">
          <cell r="A148">
            <v>24003750203</v>
          </cell>
          <cell r="B148" t="str">
            <v>Baltimore, MD</v>
          </cell>
          <cell r="C148">
            <v>0.33050000000000002</v>
          </cell>
        </row>
        <row r="149">
          <cell r="A149">
            <v>24005430101</v>
          </cell>
          <cell r="B149" t="str">
            <v>Lansdowne - Baltimore Highlands, Lansdowne, MD</v>
          </cell>
          <cell r="C149">
            <v>0.32600000000000001</v>
          </cell>
        </row>
        <row r="150">
          <cell r="A150">
            <v>24005402406</v>
          </cell>
          <cell r="B150" t="str">
            <v>Windsor Mill, Milford Mill, MD</v>
          </cell>
          <cell r="C150">
            <v>0.32400000000000001</v>
          </cell>
        </row>
        <row r="151">
          <cell r="A151">
            <v>24005441000</v>
          </cell>
          <cell r="B151" t="str">
            <v>Baltimore, MD</v>
          </cell>
          <cell r="C151">
            <v>0.32350000000000001</v>
          </cell>
        </row>
        <row r="152">
          <cell r="A152">
            <v>24005421000</v>
          </cell>
          <cell r="B152" t="str">
            <v>Dundalk, MD</v>
          </cell>
          <cell r="C152">
            <v>0.32350000000000001</v>
          </cell>
        </row>
        <row r="153">
          <cell r="A153">
            <v>24510271900</v>
          </cell>
          <cell r="B153" t="str">
            <v>Glen, Baltimore, MD</v>
          </cell>
          <cell r="C153">
            <v>0.32200000000000001</v>
          </cell>
        </row>
        <row r="154">
          <cell r="A154">
            <v>24510010500</v>
          </cell>
          <cell r="B154" t="str">
            <v>Upper Fells Point, Baltimore, MD</v>
          </cell>
          <cell r="C154">
            <v>0.31869999999999998</v>
          </cell>
        </row>
        <row r="155">
          <cell r="A155">
            <v>24005451402</v>
          </cell>
          <cell r="B155" t="str">
            <v>Middle River, MD</v>
          </cell>
          <cell r="C155">
            <v>0.31709999999999999</v>
          </cell>
        </row>
        <row r="156">
          <cell r="A156">
            <v>24005401507</v>
          </cell>
          <cell r="B156" t="str">
            <v>Windsor Mill, Baltimore, MD</v>
          </cell>
          <cell r="C156">
            <v>0.31559999999999999</v>
          </cell>
        </row>
        <row r="157">
          <cell r="A157">
            <v>24005451401</v>
          </cell>
          <cell r="B157" t="str">
            <v>Middle River, MD</v>
          </cell>
          <cell r="C157">
            <v>0.31469999999999998</v>
          </cell>
        </row>
        <row r="158">
          <cell r="A158">
            <v>24510040100</v>
          </cell>
          <cell r="B158" t="str">
            <v>Downtown, Baltimore, MD</v>
          </cell>
          <cell r="C158">
            <v>0.31440000000000001</v>
          </cell>
        </row>
        <row r="159">
          <cell r="A159">
            <v>24005491402</v>
          </cell>
          <cell r="B159" t="str">
            <v>Parkville, MD</v>
          </cell>
          <cell r="C159">
            <v>0.31280000000000002</v>
          </cell>
        </row>
        <row r="160">
          <cell r="A160">
            <v>24510230300</v>
          </cell>
          <cell r="B160" t="str">
            <v>South Baltimore, Baltimore, MD</v>
          </cell>
          <cell r="C160">
            <v>0.31040000000000001</v>
          </cell>
        </row>
        <row r="161">
          <cell r="A161">
            <v>24510140100</v>
          </cell>
          <cell r="B161" t="str">
            <v>Bolton Hill, Baltimore, MD</v>
          </cell>
          <cell r="C161">
            <v>0.30919999999999997</v>
          </cell>
        </row>
        <row r="162">
          <cell r="A162">
            <v>24005402306</v>
          </cell>
          <cell r="B162" t="str">
            <v>Windsor Mill, Baltimore, MD</v>
          </cell>
          <cell r="C162">
            <v>0.30769999999999997</v>
          </cell>
        </row>
        <row r="163">
          <cell r="A163">
            <v>24510130806</v>
          </cell>
          <cell r="B163" t="str">
            <v>Woodberry, Baltimore, MD</v>
          </cell>
          <cell r="C163">
            <v>0.30719999999999997</v>
          </cell>
        </row>
        <row r="164">
          <cell r="A164">
            <v>24003750803</v>
          </cell>
          <cell r="B164" t="str">
            <v>Glen Burnie, MD</v>
          </cell>
          <cell r="C164">
            <v>0.3054</v>
          </cell>
        </row>
        <row r="165">
          <cell r="A165">
            <v>24005450800</v>
          </cell>
          <cell r="B165" t="str">
            <v>Essex, MD</v>
          </cell>
          <cell r="C165">
            <v>0.30509999999999998</v>
          </cell>
        </row>
        <row r="166">
          <cell r="A166">
            <v>24005402503</v>
          </cell>
          <cell r="B166" t="str">
            <v>Randallstown, MD</v>
          </cell>
          <cell r="C166">
            <v>0.30459999999999998</v>
          </cell>
        </row>
        <row r="167">
          <cell r="A167">
            <v>24005402505</v>
          </cell>
          <cell r="B167" t="str">
            <v>Randallstown, MD</v>
          </cell>
          <cell r="C167">
            <v>0.30449999999999999</v>
          </cell>
        </row>
        <row r="168">
          <cell r="A168">
            <v>24005451300</v>
          </cell>
          <cell r="B168" t="str">
            <v>Middle River, MD</v>
          </cell>
          <cell r="C168">
            <v>0.30449999999999999</v>
          </cell>
        </row>
        <row r="169">
          <cell r="A169">
            <v>24510280302</v>
          </cell>
          <cell r="B169" t="str">
            <v>West Forest Park, Baltimore, MD</v>
          </cell>
          <cell r="C169">
            <v>0.30430000000000001</v>
          </cell>
        </row>
        <row r="170">
          <cell r="A170">
            <v>24003750102</v>
          </cell>
          <cell r="B170" t="str">
            <v>Baltimore, MD</v>
          </cell>
          <cell r="C170">
            <v>0.30349999999999999</v>
          </cell>
        </row>
        <row r="171">
          <cell r="A171">
            <v>24510270801</v>
          </cell>
          <cell r="B171" t="str">
            <v>Idlewood, Baltimore, MD</v>
          </cell>
          <cell r="C171">
            <v>0.3029</v>
          </cell>
        </row>
        <row r="172">
          <cell r="A172">
            <v>24510270702</v>
          </cell>
          <cell r="B172" t="str">
            <v>Harford - Echodale - Perring Parkway, Baltimore, MD</v>
          </cell>
          <cell r="C172">
            <v>0.3024</v>
          </cell>
        </row>
        <row r="173">
          <cell r="A173">
            <v>24510230200</v>
          </cell>
          <cell r="B173" t="str">
            <v>South Baltimore, Baltimore, MD</v>
          </cell>
          <cell r="C173">
            <v>0.3009</v>
          </cell>
        </row>
        <row r="174">
          <cell r="A174">
            <v>24005402602</v>
          </cell>
          <cell r="B174" t="str">
            <v>Randallstown, MD</v>
          </cell>
          <cell r="C174">
            <v>0.30070000000000002</v>
          </cell>
        </row>
        <row r="175">
          <cell r="A175">
            <v>24510020200</v>
          </cell>
          <cell r="B175" t="str">
            <v>Upper Fells Point, Baltimore, MD</v>
          </cell>
          <cell r="C175">
            <v>0.3004</v>
          </cell>
        </row>
        <row r="176">
          <cell r="A176">
            <v>24510020100</v>
          </cell>
          <cell r="B176" t="str">
            <v>Upper Fells Point, Baltimore, MD</v>
          </cell>
          <cell r="C176">
            <v>0.29980000000000001</v>
          </cell>
        </row>
        <row r="177">
          <cell r="A177">
            <v>24510261100</v>
          </cell>
          <cell r="B177" t="str">
            <v>Canton, Baltimore, MD</v>
          </cell>
          <cell r="C177">
            <v>0.29899999999999999</v>
          </cell>
        </row>
        <row r="178">
          <cell r="A178">
            <v>24005451500</v>
          </cell>
          <cell r="B178" t="str">
            <v>Middle River, MD</v>
          </cell>
          <cell r="C178">
            <v>0.2984</v>
          </cell>
        </row>
        <row r="179">
          <cell r="A179">
            <v>24510270401</v>
          </cell>
          <cell r="B179" t="str">
            <v>Glenham-Belford, Baltimore, MD</v>
          </cell>
          <cell r="C179">
            <v>0.29749999999999999</v>
          </cell>
        </row>
        <row r="180">
          <cell r="A180">
            <v>24510120201</v>
          </cell>
          <cell r="B180" t="str">
            <v>Baltimore, MD</v>
          </cell>
          <cell r="C180">
            <v>0.29570000000000002</v>
          </cell>
        </row>
        <row r="181">
          <cell r="A181">
            <v>24003750101</v>
          </cell>
          <cell r="B181" t="str">
            <v>Brooklyn Park, MD</v>
          </cell>
          <cell r="C181">
            <v>0.29520000000000002</v>
          </cell>
        </row>
        <row r="182">
          <cell r="A182">
            <v>24005450400</v>
          </cell>
          <cell r="B182" t="str">
            <v>Essex, MD</v>
          </cell>
          <cell r="C182">
            <v>0.29480000000000001</v>
          </cell>
        </row>
        <row r="183">
          <cell r="A183">
            <v>24510270102</v>
          </cell>
          <cell r="B183" t="str">
            <v>Waltherson, Baltimore, MD</v>
          </cell>
          <cell r="C183">
            <v>0.29399999999999998</v>
          </cell>
        </row>
        <row r="184">
          <cell r="A184">
            <v>24510010200</v>
          </cell>
          <cell r="B184" t="str">
            <v>Patterson Park, Baltimore, MD</v>
          </cell>
          <cell r="C184">
            <v>0.29249999999999998</v>
          </cell>
        </row>
        <row r="185">
          <cell r="A185">
            <v>24510260605</v>
          </cell>
          <cell r="B185" t="str">
            <v>Medford - Broening, Baltimore, MD</v>
          </cell>
          <cell r="C185">
            <v>0.29160000000000003</v>
          </cell>
        </row>
        <row r="186">
          <cell r="A186">
            <v>24005402305</v>
          </cell>
          <cell r="B186" t="str">
            <v>Lochearn, Pikesville, MD</v>
          </cell>
          <cell r="C186">
            <v>0.29020000000000001</v>
          </cell>
        </row>
        <row r="187">
          <cell r="A187">
            <v>24510260401</v>
          </cell>
          <cell r="B187" t="str">
            <v>Armistead Gardens, Baltimore, MD</v>
          </cell>
          <cell r="C187">
            <v>0.28839999999999999</v>
          </cell>
        </row>
        <row r="188">
          <cell r="A188">
            <v>24510280401</v>
          </cell>
          <cell r="B188" t="str">
            <v>Baltimore, MD</v>
          </cell>
          <cell r="C188">
            <v>0.28670000000000001</v>
          </cell>
        </row>
        <row r="189">
          <cell r="A189">
            <v>24510280403</v>
          </cell>
          <cell r="B189" t="str">
            <v>Westgate, Baltimore, MD</v>
          </cell>
          <cell r="C189">
            <v>0.2863</v>
          </cell>
        </row>
        <row r="190">
          <cell r="A190">
            <v>24005492300</v>
          </cell>
          <cell r="B190" t="str">
            <v>Essex, MD</v>
          </cell>
          <cell r="C190">
            <v>0.28139999999999998</v>
          </cell>
        </row>
        <row r="191">
          <cell r="A191">
            <v>24005401506</v>
          </cell>
          <cell r="B191" t="str">
            <v>Windsor Mill, Baltimore, MD</v>
          </cell>
          <cell r="C191">
            <v>0.28010000000000002</v>
          </cell>
        </row>
        <row r="192">
          <cell r="A192">
            <v>24510010300</v>
          </cell>
          <cell r="B192" t="str">
            <v>Canton, Baltimore, MD</v>
          </cell>
          <cell r="C192">
            <v>0.27779999999999999</v>
          </cell>
        </row>
        <row r="193">
          <cell r="A193">
            <v>24005402405</v>
          </cell>
          <cell r="B193" t="str">
            <v>Gwynn Oak, Baltimore, MD</v>
          </cell>
          <cell r="C193">
            <v>0.26919999999999999</v>
          </cell>
        </row>
        <row r="194">
          <cell r="A194">
            <v>24005402302</v>
          </cell>
          <cell r="B194" t="str">
            <v>Windsor Mill, Milford Mill, MD</v>
          </cell>
          <cell r="C194">
            <v>0.26469999999999999</v>
          </cell>
        </row>
        <row r="195">
          <cell r="A195">
            <v>24005401101</v>
          </cell>
          <cell r="B195" t="str">
            <v>Woodlawn, MD</v>
          </cell>
          <cell r="C195">
            <v>0.26279999999999998</v>
          </cell>
        </row>
        <row r="196">
          <cell r="A196">
            <v>24005430300</v>
          </cell>
          <cell r="B196" t="str">
            <v>Lansdowne - Baltimore Highlands, Halethorpe, MD</v>
          </cell>
          <cell r="C196">
            <v>0.26200000000000001</v>
          </cell>
        </row>
        <row r="197">
          <cell r="A197">
            <v>24510270200</v>
          </cell>
          <cell r="B197" t="str">
            <v>Lauraville, Baltimore, MD</v>
          </cell>
          <cell r="C197">
            <v>0.26</v>
          </cell>
        </row>
        <row r="198">
          <cell r="A198">
            <v>24510130700</v>
          </cell>
          <cell r="B198" t="str">
            <v>Hampden, Baltimore, MD</v>
          </cell>
          <cell r="C198">
            <v>0.2571</v>
          </cell>
        </row>
        <row r="199">
          <cell r="A199">
            <v>24005402407</v>
          </cell>
          <cell r="B199" t="str">
            <v>Windsor Mill, Milford Mill, MD</v>
          </cell>
          <cell r="C199">
            <v>0.25669999999999998</v>
          </cell>
        </row>
        <row r="200">
          <cell r="A200">
            <v>24510240100</v>
          </cell>
          <cell r="B200" t="str">
            <v>Locust Point, Baltimore, MD</v>
          </cell>
          <cell r="C200">
            <v>0.25569999999999998</v>
          </cell>
        </row>
        <row r="201">
          <cell r="A201">
            <v>24510270101</v>
          </cell>
          <cell r="B201" t="str">
            <v>Arcadia, Baltimore, MD</v>
          </cell>
          <cell r="C201">
            <v>0.255</v>
          </cell>
        </row>
        <row r="202">
          <cell r="A202">
            <v>24510250401</v>
          </cell>
          <cell r="B202" t="str">
            <v>Brooklyn, Baltimore, MD</v>
          </cell>
          <cell r="C202">
            <v>0.25419999999999998</v>
          </cell>
        </row>
        <row r="203">
          <cell r="A203">
            <v>24005400900</v>
          </cell>
          <cell r="B203" t="str">
            <v>Catonsville, MD</v>
          </cell>
          <cell r="C203">
            <v>0.25340000000000001</v>
          </cell>
        </row>
        <row r="204">
          <cell r="A204">
            <v>24005452400</v>
          </cell>
          <cell r="B204" t="str">
            <v>Dundalk, MD</v>
          </cell>
          <cell r="C204">
            <v>0.252</v>
          </cell>
        </row>
        <row r="205">
          <cell r="A205">
            <v>24005420402</v>
          </cell>
          <cell r="B205" t="str">
            <v>Dundalk, MD</v>
          </cell>
          <cell r="C205">
            <v>0.2515</v>
          </cell>
        </row>
        <row r="206">
          <cell r="A206">
            <v>24510250206</v>
          </cell>
          <cell r="B206" t="str">
            <v>Morrell Park, Baltimore, MD</v>
          </cell>
          <cell r="C206">
            <v>0.24829999999999999</v>
          </cell>
        </row>
        <row r="207">
          <cell r="A207">
            <v>24005420401</v>
          </cell>
          <cell r="B207" t="str">
            <v>Dundalk, MD</v>
          </cell>
          <cell r="C207">
            <v>0.2482</v>
          </cell>
        </row>
        <row r="208">
          <cell r="A208">
            <v>24003750201</v>
          </cell>
          <cell r="B208" t="str">
            <v>Brooklyn, Baltimore, MD</v>
          </cell>
          <cell r="C208">
            <v>0.24660000000000001</v>
          </cell>
        </row>
        <row r="209">
          <cell r="A209">
            <v>24005402403</v>
          </cell>
          <cell r="B209" t="str">
            <v>Gwynn Oak, Baltimore, MD</v>
          </cell>
          <cell r="C209">
            <v>0.24660000000000001</v>
          </cell>
        </row>
        <row r="210">
          <cell r="A210">
            <v>24005401301</v>
          </cell>
          <cell r="B210" t="str">
            <v>Woodlawn, MD</v>
          </cell>
          <cell r="C210">
            <v>0.2455</v>
          </cell>
        </row>
        <row r="211">
          <cell r="A211">
            <v>24510272006</v>
          </cell>
          <cell r="B211" t="str">
            <v>Glen, Baltimore, MD</v>
          </cell>
          <cell r="C211">
            <v>0.24429999999999999</v>
          </cell>
        </row>
        <row r="212">
          <cell r="A212">
            <v>24510270804</v>
          </cell>
          <cell r="B212" t="str">
            <v>Lake Walker, Baltimore, MD</v>
          </cell>
          <cell r="C212">
            <v>0.24329999999999999</v>
          </cell>
        </row>
        <row r="213">
          <cell r="A213">
            <v>24510240400</v>
          </cell>
          <cell r="B213" t="str">
            <v>Riverside Park, Baltimore, MD</v>
          </cell>
          <cell r="C213">
            <v>0.24160000000000001</v>
          </cell>
        </row>
        <row r="214">
          <cell r="A214">
            <v>24005420301</v>
          </cell>
          <cell r="B214" t="str">
            <v>Dundalk, MD</v>
          </cell>
          <cell r="C214">
            <v>0.24149999999999999</v>
          </cell>
        </row>
        <row r="215">
          <cell r="A215">
            <v>24005420100</v>
          </cell>
          <cell r="B215" t="str">
            <v>Dundalk, MD</v>
          </cell>
          <cell r="C215">
            <v>0.24060000000000001</v>
          </cell>
        </row>
        <row r="216">
          <cell r="A216">
            <v>24510230100</v>
          </cell>
          <cell r="B216" t="str">
            <v>Baltimore, MD</v>
          </cell>
          <cell r="C216">
            <v>0.24</v>
          </cell>
        </row>
        <row r="217">
          <cell r="A217">
            <v>24510130805</v>
          </cell>
          <cell r="B217" t="str">
            <v>Cold Springs, Baltimore, MD</v>
          </cell>
          <cell r="C217">
            <v>0.23980000000000001</v>
          </cell>
        </row>
        <row r="218">
          <cell r="A218">
            <v>24005450501</v>
          </cell>
          <cell r="B218" t="str">
            <v>Essex, MD</v>
          </cell>
          <cell r="C218">
            <v>0.2351</v>
          </cell>
        </row>
        <row r="219">
          <cell r="A219">
            <v>24027601203</v>
          </cell>
          <cell r="B219" t="str">
            <v>Elkridge, MD</v>
          </cell>
          <cell r="C219">
            <v>0.23219999999999999</v>
          </cell>
        </row>
        <row r="220">
          <cell r="A220">
            <v>24510010100</v>
          </cell>
          <cell r="B220" t="str">
            <v>Canton, Baltimore, MD</v>
          </cell>
          <cell r="C220">
            <v>0.23219999999999999</v>
          </cell>
        </row>
        <row r="221">
          <cell r="A221">
            <v>24510260700</v>
          </cell>
          <cell r="B221" t="str">
            <v>Fifteenth Street, Baltimore, MD</v>
          </cell>
          <cell r="C221">
            <v>0.23089999999999999</v>
          </cell>
        </row>
        <row r="222">
          <cell r="A222">
            <v>24005440701</v>
          </cell>
          <cell r="B222" t="str">
            <v>Rosedale, MD</v>
          </cell>
          <cell r="C222">
            <v>0.23050000000000001</v>
          </cell>
        </row>
        <row r="223">
          <cell r="A223">
            <v>24005401302</v>
          </cell>
          <cell r="B223" t="str">
            <v>Gwynn Oak, Baltimore, MD</v>
          </cell>
          <cell r="C223">
            <v>0.22950000000000001</v>
          </cell>
        </row>
        <row r="224">
          <cell r="A224">
            <v>24005402603</v>
          </cell>
          <cell r="B224" t="str">
            <v>Randallstown, MD</v>
          </cell>
          <cell r="C224">
            <v>0.22789999999999999</v>
          </cell>
        </row>
        <row r="225">
          <cell r="A225">
            <v>24005430900</v>
          </cell>
          <cell r="B225" t="str">
            <v>Baltimore, MD</v>
          </cell>
          <cell r="C225">
            <v>0.22720000000000001</v>
          </cell>
        </row>
        <row r="226">
          <cell r="A226">
            <v>24510270402</v>
          </cell>
          <cell r="B226" t="str">
            <v>Glenham-Belford, Baltimore, MD</v>
          </cell>
          <cell r="C226">
            <v>0.22689999999999999</v>
          </cell>
        </row>
        <row r="227">
          <cell r="A227">
            <v>24005420600</v>
          </cell>
          <cell r="B227" t="str">
            <v>Baltimore, MD</v>
          </cell>
          <cell r="C227">
            <v>0.2248</v>
          </cell>
        </row>
        <row r="228">
          <cell r="A228">
            <v>24005430200</v>
          </cell>
          <cell r="B228" t="str">
            <v>Lansdowne - Baltimore Highlands, Lansdowne, MD</v>
          </cell>
          <cell r="C228">
            <v>0.22289999999999999</v>
          </cell>
        </row>
        <row r="229">
          <cell r="A229">
            <v>24003750202</v>
          </cell>
          <cell r="B229" t="str">
            <v>Brooklyn Park, MD</v>
          </cell>
          <cell r="C229">
            <v>0.21990000000000001</v>
          </cell>
        </row>
        <row r="230">
          <cell r="A230">
            <v>24003751102</v>
          </cell>
          <cell r="B230" t="str">
            <v>Glen Burnie, MD</v>
          </cell>
          <cell r="C230">
            <v>0.21990000000000001</v>
          </cell>
        </row>
        <row r="231">
          <cell r="A231">
            <v>24005402604</v>
          </cell>
          <cell r="B231" t="str">
            <v>Randallstown, MD</v>
          </cell>
          <cell r="C231">
            <v>0.21840000000000001</v>
          </cell>
        </row>
        <row r="232">
          <cell r="A232">
            <v>24510270301</v>
          </cell>
          <cell r="B232" t="str">
            <v>Lauraville, Baltimore, MD</v>
          </cell>
          <cell r="C232">
            <v>0.21759999999999999</v>
          </cell>
        </row>
        <row r="233">
          <cell r="A233">
            <v>24005402506</v>
          </cell>
          <cell r="B233" t="str">
            <v>Randallstown, MD</v>
          </cell>
          <cell r="C233">
            <v>0.2165</v>
          </cell>
        </row>
        <row r="234">
          <cell r="A234">
            <v>24005421101</v>
          </cell>
          <cell r="B234" t="str">
            <v>Baltimore, MD</v>
          </cell>
          <cell r="C234">
            <v>0.21540000000000001</v>
          </cell>
        </row>
        <row r="235">
          <cell r="A235">
            <v>24027606901</v>
          </cell>
          <cell r="B235" t="str">
            <v>Savage, Jessup, MD</v>
          </cell>
          <cell r="C235">
            <v>0.21510000000000001</v>
          </cell>
        </row>
        <row r="236">
          <cell r="A236">
            <v>24005403402</v>
          </cell>
          <cell r="B236" t="str">
            <v>Pikesville, MD</v>
          </cell>
          <cell r="C236">
            <v>0.215</v>
          </cell>
        </row>
        <row r="237">
          <cell r="A237">
            <v>24005451801</v>
          </cell>
          <cell r="B237" t="str">
            <v>Middle River, MD</v>
          </cell>
          <cell r="C237">
            <v>0.21460000000000001</v>
          </cell>
        </row>
        <row r="238">
          <cell r="A238">
            <v>24003730100</v>
          </cell>
          <cell r="B238" t="str">
            <v>Chestnut Hill Cove, Riviera Beach, MD</v>
          </cell>
          <cell r="C238">
            <v>0.2145</v>
          </cell>
        </row>
        <row r="239">
          <cell r="A239">
            <v>24005452500</v>
          </cell>
          <cell r="B239" t="str">
            <v>Dundalk, MD</v>
          </cell>
          <cell r="C239">
            <v>0.2127</v>
          </cell>
        </row>
        <row r="240">
          <cell r="A240">
            <v>24005452300</v>
          </cell>
          <cell r="B240" t="str">
            <v>Baltimore, MD</v>
          </cell>
          <cell r="C240">
            <v>0.2114</v>
          </cell>
        </row>
        <row r="241">
          <cell r="A241">
            <v>24005420900</v>
          </cell>
          <cell r="B241" t="str">
            <v>Dundalk, MD</v>
          </cell>
          <cell r="C241">
            <v>0.2104</v>
          </cell>
        </row>
        <row r="242">
          <cell r="A242">
            <v>24510010400</v>
          </cell>
          <cell r="B242" t="str">
            <v>Canton, Baltimore, MD</v>
          </cell>
          <cell r="C242">
            <v>0.20880000000000001</v>
          </cell>
        </row>
        <row r="243">
          <cell r="A243">
            <v>24510240300</v>
          </cell>
          <cell r="B243" t="str">
            <v>Riverside, Baltimore, MD</v>
          </cell>
          <cell r="C243">
            <v>0.20730000000000001</v>
          </cell>
        </row>
        <row r="244">
          <cell r="A244">
            <v>24005400800</v>
          </cell>
          <cell r="B244" t="str">
            <v>Catonsville, MD</v>
          </cell>
          <cell r="C244">
            <v>0.20680000000000001</v>
          </cell>
        </row>
        <row r="245">
          <cell r="A245">
            <v>24003751000</v>
          </cell>
          <cell r="B245" t="str">
            <v>Glen Burnie, MD</v>
          </cell>
          <cell r="C245">
            <v>0.20649999999999999</v>
          </cell>
        </row>
        <row r="246">
          <cell r="A246">
            <v>24005403100</v>
          </cell>
          <cell r="B246" t="str">
            <v>Gwynn Oak, Pikesville, MD</v>
          </cell>
          <cell r="C246">
            <v>0.20610000000000001</v>
          </cell>
        </row>
        <row r="247">
          <cell r="A247">
            <v>24005401200</v>
          </cell>
          <cell r="B247" t="str">
            <v>Woodlawn, MD</v>
          </cell>
          <cell r="C247">
            <v>0.20369999999999999</v>
          </cell>
        </row>
        <row r="248">
          <cell r="A248">
            <v>24005420701</v>
          </cell>
          <cell r="B248" t="str">
            <v>Dundalk, MD</v>
          </cell>
          <cell r="C248">
            <v>0.20180000000000001</v>
          </cell>
        </row>
        <row r="249">
          <cell r="A249">
            <v>24510270302</v>
          </cell>
          <cell r="B249" t="str">
            <v>Waltherson, Baltimore, MD</v>
          </cell>
          <cell r="C249">
            <v>0.2016</v>
          </cell>
        </row>
        <row r="250">
          <cell r="A250">
            <v>24005451100</v>
          </cell>
          <cell r="B250" t="str">
            <v>Essex, MD</v>
          </cell>
          <cell r="C250">
            <v>0.20100000000000001</v>
          </cell>
        </row>
        <row r="251">
          <cell r="A251">
            <v>24510272007</v>
          </cell>
          <cell r="B251" t="str">
            <v>Fallstaff, Baltimore, MD</v>
          </cell>
          <cell r="C251">
            <v>0.19739999999999999</v>
          </cell>
        </row>
        <row r="252">
          <cell r="A252">
            <v>24005452000</v>
          </cell>
          <cell r="B252" t="str">
            <v>Sparrows Point, MD</v>
          </cell>
          <cell r="C252">
            <v>0.19689999999999999</v>
          </cell>
        </row>
        <row r="253">
          <cell r="A253">
            <v>24005450100</v>
          </cell>
          <cell r="B253" t="str">
            <v>Rosedale, MD</v>
          </cell>
          <cell r="C253">
            <v>0.19589999999999999</v>
          </cell>
        </row>
        <row r="254">
          <cell r="A254">
            <v>24005450200</v>
          </cell>
          <cell r="B254" t="str">
            <v>Essex, MD</v>
          </cell>
          <cell r="C254">
            <v>0.19570000000000001</v>
          </cell>
        </row>
        <row r="255">
          <cell r="A255">
            <v>24003750300</v>
          </cell>
          <cell r="B255" t="str">
            <v>Linthicum Heights, MD</v>
          </cell>
          <cell r="C255">
            <v>0.19420000000000001</v>
          </cell>
        </row>
        <row r="256">
          <cell r="A256">
            <v>24005402504</v>
          </cell>
          <cell r="B256" t="str">
            <v>Randallstown, MD</v>
          </cell>
          <cell r="C256">
            <v>0.19320000000000001</v>
          </cell>
        </row>
        <row r="257">
          <cell r="A257">
            <v>24005451600</v>
          </cell>
          <cell r="B257" t="str">
            <v>Middle River, MD</v>
          </cell>
          <cell r="C257">
            <v>0.1925</v>
          </cell>
        </row>
        <row r="258">
          <cell r="A258">
            <v>24510240200</v>
          </cell>
          <cell r="B258" t="str">
            <v>Riverside, Baltimore, MD</v>
          </cell>
          <cell r="C258">
            <v>0.1923</v>
          </cell>
        </row>
        <row r="259">
          <cell r="A259">
            <v>24005440400</v>
          </cell>
          <cell r="B259" t="str">
            <v>Baltimore, MD</v>
          </cell>
          <cell r="C259">
            <v>0.19120000000000001</v>
          </cell>
        </row>
        <row r="260">
          <cell r="A260">
            <v>24510260501</v>
          </cell>
          <cell r="B260" t="str">
            <v>Joseph Lee, Baltimore, MD</v>
          </cell>
          <cell r="C260">
            <v>0.19</v>
          </cell>
        </row>
        <row r="261">
          <cell r="A261">
            <v>24003750900</v>
          </cell>
          <cell r="B261" t="str">
            <v>Glen Burnie, MD</v>
          </cell>
          <cell r="C261">
            <v>0.1898</v>
          </cell>
        </row>
        <row r="262">
          <cell r="A262">
            <v>24510270600</v>
          </cell>
          <cell r="B262" t="str">
            <v>Harford - Echodale - Perring Parkway, Baltimore, MD</v>
          </cell>
          <cell r="C262">
            <v>0.1883</v>
          </cell>
        </row>
        <row r="263">
          <cell r="A263">
            <v>24005401505</v>
          </cell>
          <cell r="B263" t="str">
            <v>Catonsville, MD</v>
          </cell>
          <cell r="C263">
            <v>0.18740000000000001</v>
          </cell>
        </row>
        <row r="264">
          <cell r="A264">
            <v>24005400702</v>
          </cell>
          <cell r="B264" t="str">
            <v>Baltimore, MD</v>
          </cell>
          <cell r="C264">
            <v>0.18720000000000001</v>
          </cell>
        </row>
        <row r="265">
          <cell r="A265">
            <v>24005430104</v>
          </cell>
          <cell r="B265" t="str">
            <v>Lansdowne - Baltimore Highlands, Halethorpe, MD</v>
          </cell>
          <cell r="C265">
            <v>0.18590000000000001</v>
          </cell>
        </row>
        <row r="266">
          <cell r="A266">
            <v>24005403201</v>
          </cell>
          <cell r="B266" t="str">
            <v>Gwynn Oak, Lochearn, MD</v>
          </cell>
          <cell r="C266">
            <v>0.18390000000000001</v>
          </cell>
        </row>
        <row r="267">
          <cell r="A267">
            <v>24005420800</v>
          </cell>
          <cell r="B267" t="str">
            <v>Dundalk, MD</v>
          </cell>
          <cell r="C267">
            <v>0.183</v>
          </cell>
        </row>
        <row r="268">
          <cell r="A268">
            <v>24005492102</v>
          </cell>
          <cell r="B268" t="str">
            <v>Parkville, MD</v>
          </cell>
          <cell r="C268">
            <v>0.18290000000000001</v>
          </cell>
        </row>
        <row r="269">
          <cell r="A269">
            <v>24005441102</v>
          </cell>
          <cell r="B269" t="str">
            <v>Rosedale, MD</v>
          </cell>
          <cell r="C269">
            <v>0.1787</v>
          </cell>
        </row>
        <row r="270">
          <cell r="A270">
            <v>24510250103</v>
          </cell>
          <cell r="B270" t="str">
            <v>Violetville, Baltimore, MD</v>
          </cell>
          <cell r="C270">
            <v>0.17810000000000001</v>
          </cell>
        </row>
        <row r="271">
          <cell r="A271">
            <v>24005451802</v>
          </cell>
          <cell r="B271" t="str">
            <v>Middle River, MD</v>
          </cell>
          <cell r="C271">
            <v>0.17630000000000001</v>
          </cell>
        </row>
        <row r="272">
          <cell r="A272">
            <v>24005451900</v>
          </cell>
          <cell r="B272" t="str">
            <v>Edgemere, MD</v>
          </cell>
          <cell r="C272">
            <v>0.1762</v>
          </cell>
        </row>
        <row r="273">
          <cell r="A273">
            <v>24003751103</v>
          </cell>
          <cell r="B273" t="str">
            <v>Glen Burnie, MD</v>
          </cell>
          <cell r="C273">
            <v>0.1749</v>
          </cell>
        </row>
        <row r="274">
          <cell r="A274">
            <v>24510260900</v>
          </cell>
          <cell r="B274" t="str">
            <v>Baltimore, MD</v>
          </cell>
          <cell r="C274">
            <v>0.1749</v>
          </cell>
        </row>
        <row r="275">
          <cell r="A275">
            <v>24005430400</v>
          </cell>
          <cell r="B275" t="str">
            <v>Halethorpe, MD</v>
          </cell>
          <cell r="C275">
            <v>0.17380000000000001</v>
          </cell>
        </row>
        <row r="276">
          <cell r="A276">
            <v>24005420302</v>
          </cell>
          <cell r="B276" t="str">
            <v>Dundalk, MD</v>
          </cell>
          <cell r="C276">
            <v>0.17369999999999999</v>
          </cell>
        </row>
        <row r="277">
          <cell r="A277">
            <v>24005420702</v>
          </cell>
          <cell r="B277" t="str">
            <v>Dundalk, MD</v>
          </cell>
          <cell r="C277">
            <v>0.17199999999999999</v>
          </cell>
        </row>
        <row r="278">
          <cell r="A278">
            <v>24005440702</v>
          </cell>
          <cell r="B278" t="str">
            <v>Rosedale, MD</v>
          </cell>
          <cell r="C278">
            <v>0.16950000000000001</v>
          </cell>
        </row>
        <row r="279">
          <cell r="A279">
            <v>24005421102</v>
          </cell>
          <cell r="B279" t="str">
            <v>Dundalk, MD</v>
          </cell>
          <cell r="C279">
            <v>0.16869999999999999</v>
          </cell>
        </row>
        <row r="280">
          <cell r="A280">
            <v>24005451803</v>
          </cell>
          <cell r="B280" t="str">
            <v>Middle River, MD</v>
          </cell>
          <cell r="C280">
            <v>0.16850000000000001</v>
          </cell>
        </row>
        <row r="281">
          <cell r="A281">
            <v>24510270502</v>
          </cell>
          <cell r="B281" t="str">
            <v>North Harford Road, Baltimore, MD</v>
          </cell>
          <cell r="C281">
            <v>0.16789999999999999</v>
          </cell>
        </row>
        <row r="282">
          <cell r="A282">
            <v>24510130803</v>
          </cell>
          <cell r="B282" t="str">
            <v>Medfield, Baltimore, MD</v>
          </cell>
          <cell r="C282">
            <v>0.1646</v>
          </cell>
        </row>
        <row r="283">
          <cell r="A283">
            <v>24005451200</v>
          </cell>
          <cell r="B283" t="str">
            <v>Middle River, MD</v>
          </cell>
          <cell r="C283">
            <v>0.1641</v>
          </cell>
        </row>
        <row r="284">
          <cell r="A284">
            <v>24005420500</v>
          </cell>
          <cell r="B284" t="str">
            <v>Baltimore, MD</v>
          </cell>
          <cell r="C284">
            <v>0.16370000000000001</v>
          </cell>
        </row>
        <row r="285">
          <cell r="A285">
            <v>24510270501</v>
          </cell>
          <cell r="B285" t="str">
            <v>Woodring, Baltimore, MD</v>
          </cell>
          <cell r="C285">
            <v>0.16270000000000001</v>
          </cell>
        </row>
        <row r="286">
          <cell r="A286">
            <v>24005452100</v>
          </cell>
          <cell r="B286" t="str">
            <v>Sparrows Point, MD</v>
          </cell>
          <cell r="C286">
            <v>0.16</v>
          </cell>
        </row>
        <row r="287">
          <cell r="A287">
            <v>24005440500</v>
          </cell>
          <cell r="B287" t="str">
            <v>Nottingham, MD</v>
          </cell>
          <cell r="C287">
            <v>0.15970000000000001</v>
          </cell>
        </row>
        <row r="288">
          <cell r="A288">
            <v>24003740102</v>
          </cell>
          <cell r="B288" t="str">
            <v>Hanover, MD</v>
          </cell>
          <cell r="C288">
            <v>0.1595</v>
          </cell>
        </row>
        <row r="289">
          <cell r="A289">
            <v>24005492002</v>
          </cell>
          <cell r="B289" t="str">
            <v>Parkville, MD</v>
          </cell>
          <cell r="C289">
            <v>0.15859999999999999</v>
          </cell>
        </row>
        <row r="290">
          <cell r="A290">
            <v>24005440900</v>
          </cell>
          <cell r="B290" t="str">
            <v>Rosedale, MD</v>
          </cell>
          <cell r="C290">
            <v>0.15820000000000001</v>
          </cell>
        </row>
        <row r="291">
          <cell r="A291">
            <v>24005491500</v>
          </cell>
          <cell r="B291" t="str">
            <v>Parkville, MD</v>
          </cell>
          <cell r="C291">
            <v>0.15809999999999999</v>
          </cell>
        </row>
        <row r="292">
          <cell r="A292">
            <v>24510220100</v>
          </cell>
          <cell r="B292" t="str">
            <v>Baltimore, MD</v>
          </cell>
          <cell r="C292">
            <v>0.15759999999999999</v>
          </cell>
        </row>
        <row r="293">
          <cell r="A293">
            <v>24005451000</v>
          </cell>
          <cell r="B293" t="str">
            <v>Essex, MD</v>
          </cell>
          <cell r="C293">
            <v>0.15659999999999999</v>
          </cell>
        </row>
        <row r="294">
          <cell r="A294">
            <v>24005403300</v>
          </cell>
          <cell r="B294" t="str">
            <v>Lochearn, Pikesville, MD</v>
          </cell>
          <cell r="C294">
            <v>0.15429999999999999</v>
          </cell>
        </row>
        <row r="295">
          <cell r="A295">
            <v>24005430800</v>
          </cell>
          <cell r="B295" t="str">
            <v>Halethorpe, MD</v>
          </cell>
          <cell r="C295">
            <v>0.1535</v>
          </cell>
        </row>
        <row r="296">
          <cell r="A296">
            <v>24005400701</v>
          </cell>
          <cell r="B296" t="str">
            <v>Catonsville, MD</v>
          </cell>
          <cell r="C296">
            <v>0.15</v>
          </cell>
        </row>
        <row r="297">
          <cell r="A297">
            <v>24027606707</v>
          </cell>
          <cell r="B297" t="str">
            <v>Columbia, MD</v>
          </cell>
          <cell r="C297">
            <v>0.14940000000000001</v>
          </cell>
        </row>
        <row r="298">
          <cell r="A298">
            <v>24003750801</v>
          </cell>
          <cell r="B298" t="str">
            <v>Glen Burnie, MD</v>
          </cell>
          <cell r="C298">
            <v>0.14910000000000001</v>
          </cell>
        </row>
        <row r="299">
          <cell r="A299">
            <v>24510020300</v>
          </cell>
          <cell r="B299" t="str">
            <v>Fells Point, Baltimore, MD</v>
          </cell>
          <cell r="C299">
            <v>0.1467</v>
          </cell>
        </row>
        <row r="300">
          <cell r="A300">
            <v>24005421200</v>
          </cell>
          <cell r="B300" t="str">
            <v>Dundalk, MD</v>
          </cell>
          <cell r="C300">
            <v>0.14660000000000001</v>
          </cell>
        </row>
        <row r="301">
          <cell r="A301">
            <v>24005420303</v>
          </cell>
          <cell r="B301" t="str">
            <v>Dundalk, MD</v>
          </cell>
          <cell r="C301">
            <v>0.14599999999999999</v>
          </cell>
        </row>
        <row r="302">
          <cell r="A302">
            <v>24005440800</v>
          </cell>
          <cell r="B302" t="str">
            <v>Rosedale, MD</v>
          </cell>
          <cell r="C302">
            <v>0.1457</v>
          </cell>
        </row>
        <row r="303">
          <cell r="A303">
            <v>24510271101</v>
          </cell>
          <cell r="B303" t="str">
            <v>Radnor - Winston, Baltimore, MD</v>
          </cell>
          <cell r="C303">
            <v>0.1457</v>
          </cell>
        </row>
        <row r="304">
          <cell r="A304">
            <v>24005451702</v>
          </cell>
          <cell r="B304" t="str">
            <v>Middle River, MD</v>
          </cell>
          <cell r="C304">
            <v>0.14399999999999999</v>
          </cell>
        </row>
        <row r="305">
          <cell r="A305">
            <v>24003731308</v>
          </cell>
          <cell r="B305" t="str">
            <v>Pasadena, MD</v>
          </cell>
          <cell r="C305">
            <v>0.1434</v>
          </cell>
        </row>
        <row r="306">
          <cell r="A306">
            <v>24510272003</v>
          </cell>
          <cell r="B306" t="str">
            <v>Baltimore, MD</v>
          </cell>
          <cell r="C306">
            <v>0.14219999999999999</v>
          </cell>
        </row>
        <row r="307">
          <cell r="A307">
            <v>24027601204</v>
          </cell>
          <cell r="B307" t="str">
            <v>Elkridge, MD</v>
          </cell>
          <cell r="C307">
            <v>0.14030000000000001</v>
          </cell>
        </row>
        <row r="308">
          <cell r="A308">
            <v>24005402509</v>
          </cell>
          <cell r="B308" t="str">
            <v>Owings Mills, MD</v>
          </cell>
          <cell r="C308">
            <v>0.13719999999999999</v>
          </cell>
        </row>
        <row r="309">
          <cell r="A309">
            <v>24005411407</v>
          </cell>
          <cell r="B309" t="str">
            <v>Parkville, MD</v>
          </cell>
          <cell r="C309">
            <v>0.13519999999999999</v>
          </cell>
        </row>
        <row r="310">
          <cell r="A310">
            <v>24005440300</v>
          </cell>
          <cell r="B310" t="str">
            <v>Nottingham, MD</v>
          </cell>
          <cell r="C310">
            <v>0.1343</v>
          </cell>
        </row>
        <row r="311">
          <cell r="A311">
            <v>24005450900</v>
          </cell>
          <cell r="B311" t="str">
            <v>Essex, MD</v>
          </cell>
          <cell r="C311">
            <v>0.13320000000000001</v>
          </cell>
        </row>
        <row r="312">
          <cell r="A312">
            <v>24005411302</v>
          </cell>
          <cell r="B312" t="str">
            <v>White Marsh, MD</v>
          </cell>
          <cell r="C312">
            <v>0.13139999999999999</v>
          </cell>
        </row>
        <row r="313">
          <cell r="A313">
            <v>24005402202</v>
          </cell>
          <cell r="B313" t="str">
            <v>Baltimore County, MD</v>
          </cell>
          <cell r="C313">
            <v>0.129</v>
          </cell>
        </row>
        <row r="314">
          <cell r="A314">
            <v>24005441101</v>
          </cell>
          <cell r="B314" t="str">
            <v>Rosedale, MD</v>
          </cell>
          <cell r="C314">
            <v>0.12809999999999999</v>
          </cell>
        </row>
        <row r="315">
          <cell r="A315">
            <v>24005430700</v>
          </cell>
          <cell r="B315" t="str">
            <v>Halethorpe, MD</v>
          </cell>
          <cell r="C315">
            <v>0.12709999999999999</v>
          </cell>
        </row>
        <row r="316">
          <cell r="A316">
            <v>24027606606</v>
          </cell>
          <cell r="B316" t="str">
            <v>Long Reach, Columbia, MD</v>
          </cell>
          <cell r="C316">
            <v>0.12670000000000001</v>
          </cell>
        </row>
        <row r="317">
          <cell r="A317">
            <v>24510270703</v>
          </cell>
          <cell r="B317" t="str">
            <v>North Harford Road, Baltimore, MD</v>
          </cell>
          <cell r="C317">
            <v>0.125</v>
          </cell>
        </row>
        <row r="318">
          <cell r="A318">
            <v>24005450300</v>
          </cell>
          <cell r="B318" t="str">
            <v>Essex, MD</v>
          </cell>
          <cell r="C318">
            <v>0.1237</v>
          </cell>
        </row>
        <row r="319">
          <cell r="A319">
            <v>24003750804</v>
          </cell>
          <cell r="B319" t="str">
            <v>Glen Burnie, MD</v>
          </cell>
          <cell r="C319">
            <v>0.1231</v>
          </cell>
        </row>
        <row r="320">
          <cell r="A320">
            <v>24005491600</v>
          </cell>
          <cell r="B320" t="str">
            <v>Parkville, MD</v>
          </cell>
          <cell r="C320">
            <v>0.12230000000000001</v>
          </cell>
        </row>
        <row r="321">
          <cell r="A321">
            <v>24005491300</v>
          </cell>
          <cell r="B321" t="str">
            <v>Baltimore, MD</v>
          </cell>
          <cell r="C321">
            <v>0.1215</v>
          </cell>
        </row>
        <row r="322">
          <cell r="A322">
            <v>24005492101</v>
          </cell>
          <cell r="B322" t="str">
            <v>Parkville, MD</v>
          </cell>
          <cell r="C322">
            <v>0.12089999999999999</v>
          </cell>
        </row>
        <row r="323">
          <cell r="A323">
            <v>24005403401</v>
          </cell>
          <cell r="B323" t="str">
            <v>Pikesville, MD</v>
          </cell>
          <cell r="C323">
            <v>0.11899999999999999</v>
          </cell>
        </row>
        <row r="324">
          <cell r="A324">
            <v>24005491900</v>
          </cell>
          <cell r="B324" t="str">
            <v>Parkville, MD</v>
          </cell>
          <cell r="C324">
            <v>0.1187</v>
          </cell>
        </row>
        <row r="325">
          <cell r="A325">
            <v>24005411408</v>
          </cell>
          <cell r="B325" t="str">
            <v>Nottingham, MD</v>
          </cell>
          <cell r="C325">
            <v>0.11799999999999999</v>
          </cell>
        </row>
        <row r="326">
          <cell r="A326">
            <v>24003751200</v>
          </cell>
          <cell r="B326" t="str">
            <v>Linthicum Heights, MD</v>
          </cell>
          <cell r="C326">
            <v>0.1149</v>
          </cell>
        </row>
        <row r="327">
          <cell r="A327">
            <v>24027601107</v>
          </cell>
          <cell r="B327" t="str">
            <v>Waterloo, Elkridge, MD</v>
          </cell>
          <cell r="C327">
            <v>0.1143</v>
          </cell>
        </row>
        <row r="328">
          <cell r="A328">
            <v>24005411306</v>
          </cell>
          <cell r="B328" t="str">
            <v>Nottingham, MD</v>
          </cell>
          <cell r="C328">
            <v>0.114</v>
          </cell>
        </row>
        <row r="329">
          <cell r="A329">
            <v>24005440200</v>
          </cell>
          <cell r="B329" t="str">
            <v>Nottingham, MD</v>
          </cell>
          <cell r="C329">
            <v>0.1123</v>
          </cell>
        </row>
        <row r="330">
          <cell r="A330">
            <v>24005420200</v>
          </cell>
          <cell r="B330" t="str">
            <v>Dundalk, MD</v>
          </cell>
          <cell r="C330">
            <v>0.1114</v>
          </cell>
        </row>
        <row r="331">
          <cell r="A331">
            <v>24005400100</v>
          </cell>
          <cell r="B331" t="str">
            <v>Catonsville, MD</v>
          </cell>
          <cell r="C331">
            <v>0.1113</v>
          </cell>
        </row>
        <row r="332">
          <cell r="A332">
            <v>24005440600</v>
          </cell>
          <cell r="B332" t="str">
            <v>Rosedale, MD</v>
          </cell>
          <cell r="C332">
            <v>0.1082</v>
          </cell>
        </row>
        <row r="333">
          <cell r="A333">
            <v>24027602900</v>
          </cell>
          <cell r="B333" t="str">
            <v>Normandy, Ellicott City, MD</v>
          </cell>
          <cell r="C333">
            <v>0.107</v>
          </cell>
        </row>
        <row r="334">
          <cell r="A334">
            <v>24005400200</v>
          </cell>
          <cell r="B334" t="str">
            <v>Catonsville, MD</v>
          </cell>
          <cell r="C334">
            <v>0.10489999999999999</v>
          </cell>
        </row>
        <row r="335">
          <cell r="A335">
            <v>24027601201</v>
          </cell>
          <cell r="B335" t="str">
            <v>Elkridge, MD</v>
          </cell>
          <cell r="C335">
            <v>0.1003</v>
          </cell>
        </row>
        <row r="336">
          <cell r="A336">
            <v>24005451701</v>
          </cell>
          <cell r="B336" t="str">
            <v>Middle River, MD</v>
          </cell>
          <cell r="C336">
            <v>9.7699999999999995E-2</v>
          </cell>
        </row>
        <row r="337">
          <cell r="A337">
            <v>24003750400</v>
          </cell>
          <cell r="B337" t="str">
            <v>Linthicum Heights, MD</v>
          </cell>
          <cell r="C337">
            <v>9.6500000000000002E-2</v>
          </cell>
        </row>
        <row r="338">
          <cell r="A338">
            <v>24005492001</v>
          </cell>
          <cell r="B338" t="str">
            <v>Parkville, MD</v>
          </cell>
          <cell r="C338">
            <v>9.6000000000000002E-2</v>
          </cell>
        </row>
        <row r="339">
          <cell r="A339">
            <v>24510271102</v>
          </cell>
          <cell r="B339" t="str">
            <v>Mid-Charles, Baltimore, MD</v>
          </cell>
          <cell r="C339">
            <v>9.3299999999999994E-2</v>
          </cell>
        </row>
        <row r="340">
          <cell r="A340">
            <v>24005411307</v>
          </cell>
          <cell r="B340" t="str">
            <v>Nottingham, MD</v>
          </cell>
          <cell r="C340">
            <v>9.2100000000000001E-2</v>
          </cell>
        </row>
        <row r="341">
          <cell r="A341">
            <v>24005491100</v>
          </cell>
          <cell r="B341" t="str">
            <v>Baltimore, MD</v>
          </cell>
          <cell r="C341">
            <v>9.06E-2</v>
          </cell>
        </row>
        <row r="342">
          <cell r="A342">
            <v>24005400600</v>
          </cell>
          <cell r="B342" t="str">
            <v>Catonsville, MD</v>
          </cell>
          <cell r="C342">
            <v>9.0399999999999994E-2</v>
          </cell>
        </row>
        <row r="343">
          <cell r="A343">
            <v>24510120202</v>
          </cell>
          <cell r="B343" t="str">
            <v>Baltimore, MD</v>
          </cell>
          <cell r="C343">
            <v>8.8099999999999998E-2</v>
          </cell>
        </row>
        <row r="344">
          <cell r="A344">
            <v>24027601105</v>
          </cell>
          <cell r="B344" t="str">
            <v>Ellicott City, MD</v>
          </cell>
          <cell r="C344">
            <v>8.6599999999999996E-2</v>
          </cell>
        </row>
        <row r="345">
          <cell r="A345">
            <v>24005403701</v>
          </cell>
          <cell r="B345" t="str">
            <v>Owings Mills, MD</v>
          </cell>
          <cell r="C345">
            <v>8.1199999999999994E-2</v>
          </cell>
        </row>
        <row r="346">
          <cell r="A346">
            <v>24027601103</v>
          </cell>
          <cell r="B346" t="str">
            <v>West Elkridge, Elkridge, MD</v>
          </cell>
          <cell r="C346">
            <v>7.7399999999999997E-2</v>
          </cell>
        </row>
        <row r="347">
          <cell r="A347">
            <v>24027602600</v>
          </cell>
          <cell r="B347" t="str">
            <v>Ellicott City, MD</v>
          </cell>
          <cell r="C347">
            <v>7.7399999999999997E-2</v>
          </cell>
        </row>
        <row r="348">
          <cell r="A348">
            <v>24027601108</v>
          </cell>
          <cell r="B348" t="str">
            <v>Ellicott City, MD</v>
          </cell>
          <cell r="C348">
            <v>7.7200000000000005E-2</v>
          </cell>
        </row>
        <row r="349">
          <cell r="A349">
            <v>24005401503</v>
          </cell>
          <cell r="B349" t="str">
            <v>Catonsville, MD</v>
          </cell>
          <cell r="C349">
            <v>7.4700000000000003E-2</v>
          </cell>
        </row>
        <row r="350">
          <cell r="A350">
            <v>24005440100</v>
          </cell>
          <cell r="B350" t="str">
            <v>Baltimore, MD</v>
          </cell>
          <cell r="C350">
            <v>7.4200000000000002E-2</v>
          </cell>
        </row>
        <row r="351">
          <cell r="A351">
            <v>24005401504</v>
          </cell>
          <cell r="B351" t="str">
            <v>Catonsville, MD</v>
          </cell>
          <cell r="C351">
            <v>7.2400000000000006E-2</v>
          </cell>
        </row>
        <row r="352">
          <cell r="A352">
            <v>24005430600</v>
          </cell>
          <cell r="B352" t="str">
            <v>Relay, Halethorpe, MD</v>
          </cell>
          <cell r="C352">
            <v>7.2300000000000003E-2</v>
          </cell>
        </row>
        <row r="353">
          <cell r="A353">
            <v>24005401000</v>
          </cell>
          <cell r="B353" t="str">
            <v>Catonsville, MD</v>
          </cell>
          <cell r="C353">
            <v>7.0699999999999999E-2</v>
          </cell>
        </row>
        <row r="354">
          <cell r="A354">
            <v>24027606706</v>
          </cell>
          <cell r="B354" t="str">
            <v>Kendall Ridge, Columbia, MD</v>
          </cell>
          <cell r="C354">
            <v>6.9000000000000006E-2</v>
          </cell>
        </row>
        <row r="355">
          <cell r="A355">
            <v>24005403702</v>
          </cell>
          <cell r="B355" t="str">
            <v>Pikesville, MD</v>
          </cell>
          <cell r="C355">
            <v>6.7799999999999999E-2</v>
          </cell>
        </row>
        <row r="356">
          <cell r="A356">
            <v>24027602800</v>
          </cell>
          <cell r="B356" t="str">
            <v>Ellicott City, MD</v>
          </cell>
          <cell r="C356">
            <v>6.6699999999999995E-2</v>
          </cell>
        </row>
        <row r="357">
          <cell r="A357">
            <v>24027606607</v>
          </cell>
          <cell r="B357" t="str">
            <v>Long Reach, Columbia, MD</v>
          </cell>
          <cell r="C357">
            <v>6.4100000000000004E-2</v>
          </cell>
        </row>
        <row r="358">
          <cell r="A358">
            <v>24027602302</v>
          </cell>
          <cell r="B358" t="str">
            <v>Columbia, MD</v>
          </cell>
          <cell r="C358">
            <v>6.3500000000000001E-2</v>
          </cell>
        </row>
        <row r="359">
          <cell r="A359">
            <v>24005411303</v>
          </cell>
          <cell r="B359" t="str">
            <v>Nottingham, MD</v>
          </cell>
          <cell r="C359">
            <v>6.3299999999999995E-2</v>
          </cell>
        </row>
        <row r="360">
          <cell r="A360">
            <v>24510272005</v>
          </cell>
          <cell r="B360" t="str">
            <v>Cross Country, Baltimore, MD</v>
          </cell>
          <cell r="C360">
            <v>5.8500000000000003E-2</v>
          </cell>
        </row>
        <row r="361">
          <cell r="A361">
            <v>24027602700</v>
          </cell>
          <cell r="B361" t="str">
            <v>Taylor Village, Ellicott City, MD</v>
          </cell>
          <cell r="C361">
            <v>5.7700000000000001E-2</v>
          </cell>
        </row>
        <row r="362">
          <cell r="A362">
            <v>24005411308</v>
          </cell>
          <cell r="B362" t="str">
            <v>Nottingham, MD</v>
          </cell>
          <cell r="C362">
            <v>5.5399999999999998E-2</v>
          </cell>
        </row>
        <row r="363">
          <cell r="A363">
            <v>24005411309</v>
          </cell>
          <cell r="B363" t="str">
            <v>Perry Hall, MD</v>
          </cell>
          <cell r="C363">
            <v>5.2499999999999998E-2</v>
          </cell>
        </row>
        <row r="364">
          <cell r="A364">
            <v>24005401400</v>
          </cell>
          <cell r="B364" t="str">
            <v>Catonsville, MD</v>
          </cell>
          <cell r="C364">
            <v>5.1299999999999998E-2</v>
          </cell>
        </row>
        <row r="365">
          <cell r="A365">
            <v>24005400400</v>
          </cell>
          <cell r="B365" t="str">
            <v>Catonsville, MD</v>
          </cell>
          <cell r="C365">
            <v>4.9200000000000001E-2</v>
          </cell>
        </row>
        <row r="366">
          <cell r="A366">
            <v>24510272004</v>
          </cell>
          <cell r="B366" t="str">
            <v>Cheswolde, Baltimore, MD</v>
          </cell>
          <cell r="C366">
            <v>4.3700000000000003E-2</v>
          </cell>
        </row>
        <row r="367">
          <cell r="A367">
            <v>24005490800</v>
          </cell>
          <cell r="B367" t="str">
            <v>Towson, MD</v>
          </cell>
          <cell r="C367">
            <v>4.2700000000000002E-2</v>
          </cell>
        </row>
        <row r="368">
          <cell r="A368">
            <v>24027601104</v>
          </cell>
          <cell r="B368" t="str">
            <v>Ellicott City, MD</v>
          </cell>
          <cell r="C368">
            <v>4.1300000000000003E-2</v>
          </cell>
        </row>
        <row r="369">
          <cell r="A369">
            <v>24005490400</v>
          </cell>
          <cell r="B369" t="str">
            <v>Towson, MD</v>
          </cell>
          <cell r="C369">
            <v>3.73E-2</v>
          </cell>
        </row>
        <row r="370">
          <cell r="A370">
            <v>24005491202</v>
          </cell>
          <cell r="B370" t="str">
            <v>Towson, MD</v>
          </cell>
          <cell r="C370">
            <v>3.5999999999999997E-2</v>
          </cell>
        </row>
        <row r="371">
          <cell r="A371">
            <v>24005490602</v>
          </cell>
          <cell r="B371" t="str">
            <v>Baltimore, MD</v>
          </cell>
          <cell r="C371">
            <v>3.5799999999999998E-2</v>
          </cell>
        </row>
        <row r="372">
          <cell r="A372">
            <v>24005403602</v>
          </cell>
          <cell r="B372" t="str">
            <v>Baltimore, MD</v>
          </cell>
          <cell r="C372">
            <v>3.1600000000000003E-2</v>
          </cell>
        </row>
        <row r="373">
          <cell r="A373">
            <v>24005400500</v>
          </cell>
          <cell r="B373" t="str">
            <v>Catonsville, MD</v>
          </cell>
          <cell r="C373">
            <v>3.1199999999999999E-2</v>
          </cell>
        </row>
        <row r="374">
          <cell r="A374">
            <v>24027602100</v>
          </cell>
          <cell r="B374" t="str">
            <v>Ellicott City, MD</v>
          </cell>
          <cell r="C374">
            <v>2.63E-2</v>
          </cell>
        </row>
        <row r="375">
          <cell r="A375">
            <v>24005403500</v>
          </cell>
          <cell r="B375" t="str">
            <v>Pikesville, MD</v>
          </cell>
          <cell r="C375">
            <v>2.5399999999999999E-2</v>
          </cell>
        </row>
        <row r="376">
          <cell r="A376">
            <v>24510271200</v>
          </cell>
          <cell r="B376" t="str">
            <v>Homeland, Baltimore, MD</v>
          </cell>
          <cell r="C376">
            <v>2.5100000000000001E-2</v>
          </cell>
        </row>
        <row r="377">
          <cell r="A377">
            <v>24510271400</v>
          </cell>
          <cell r="B377" t="str">
            <v>Evergreen, Baltimore, MD</v>
          </cell>
          <cell r="C377">
            <v>1.7899999999999999E-2</v>
          </cell>
        </row>
        <row r="378">
          <cell r="A378">
            <v>24005490500</v>
          </cell>
          <cell r="B378" t="str">
            <v>Towson, MD</v>
          </cell>
          <cell r="C378">
            <v>1.67E-2</v>
          </cell>
        </row>
        <row r="379">
          <cell r="A379">
            <v>24510120100</v>
          </cell>
          <cell r="B379" t="str">
            <v>Tuscany - Canterbury, Baltimore, MD</v>
          </cell>
          <cell r="C379">
            <v>1.66E-2</v>
          </cell>
        </row>
        <row r="380">
          <cell r="A380">
            <v>24510271300</v>
          </cell>
          <cell r="B380" t="str">
            <v>Roland Park, Baltimore, MD</v>
          </cell>
          <cell r="C380">
            <v>1.0800000000000001E-2</v>
          </cell>
        </row>
        <row r="381">
          <cell r="A381">
            <v>24005490601</v>
          </cell>
          <cell r="B381" t="str">
            <v>Baltimore, MD</v>
          </cell>
          <cell r="C381">
            <v>0.01</v>
          </cell>
        </row>
        <row r="382">
          <cell r="A382">
            <v>24510271501</v>
          </cell>
          <cell r="B382" t="str">
            <v>Mount Washington, Baltimore, MD</v>
          </cell>
          <cell r="C382">
            <v>9.7999999999999997E-3</v>
          </cell>
        </row>
        <row r="383">
          <cell r="A383">
            <v>24005490603</v>
          </cell>
          <cell r="B383" t="str">
            <v>Baltimore, MD</v>
          </cell>
          <cell r="C383">
            <v>7.4999999999999997E-3</v>
          </cell>
        </row>
        <row r="384">
          <cell r="A384">
            <v>24005403601</v>
          </cell>
          <cell r="B384" t="str">
            <v>Baltimore, MD</v>
          </cell>
          <cell r="C384">
            <v>6.3E-3</v>
          </cell>
        </row>
        <row r="385">
          <cell r="A385">
            <v>24005403803</v>
          </cell>
          <cell r="B385" t="str">
            <v>Pikesville, MD</v>
          </cell>
          <cell r="C385">
            <v>5.1999999999999998E-3</v>
          </cell>
        </row>
        <row r="386">
          <cell r="A386">
            <v>24005491000</v>
          </cell>
          <cell r="B386" t="str">
            <v>Baltimore, MD</v>
          </cell>
          <cell r="C386">
            <v>0</v>
          </cell>
        </row>
        <row r="387">
          <cell r="A387">
            <v>24005492500</v>
          </cell>
          <cell r="B387" t="str">
            <v>Baltimore, MD</v>
          </cell>
        </row>
        <row r="388">
          <cell r="A388">
            <v>24005490605</v>
          </cell>
          <cell r="B388" t="str">
            <v>Towson, MD</v>
          </cell>
        </row>
        <row r="389">
          <cell r="A389">
            <v>24005980200</v>
          </cell>
          <cell r="B389" t="str">
            <v>Lansdowne - Baltimore Highlands, Halethorpe, MD</v>
          </cell>
        </row>
        <row r="390">
          <cell r="A390">
            <v>24510100300</v>
          </cell>
          <cell r="B390" t="str">
            <v>Penn - Fallsway, Baltimore, MD</v>
          </cell>
        </row>
        <row r="391">
          <cell r="A391">
            <v>24003980000</v>
          </cell>
          <cell r="B391" t="str">
            <v>Linthicum Heights, MD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09"/>
  <sheetViews>
    <sheetView workbookViewId="0">
      <selection activeCell="C28" sqref="C28"/>
    </sheetView>
  </sheetViews>
  <sheetFormatPr baseColWidth="10" defaultRowHeight="16" x14ac:dyDescent="0.2"/>
  <cols>
    <col min="1" max="1" width="12.1640625" bestFit="1" customWidth="1"/>
    <col min="2" max="2" width="46.5" bestFit="1" customWidth="1"/>
    <col min="3" max="3" width="15.5" bestFit="1" customWidth="1"/>
    <col min="4" max="4" width="11.83203125" bestFit="1" customWidth="1"/>
    <col min="5" max="5" width="7.83203125" bestFit="1" customWidth="1"/>
    <col min="6" max="6" width="11" bestFit="1" customWidth="1"/>
    <col min="7" max="7" width="19" bestFit="1" customWidth="1"/>
  </cols>
  <sheetData>
    <row r="1" spans="1:9" x14ac:dyDescent="0.2">
      <c r="A1" t="s">
        <v>0</v>
      </c>
      <c r="B1" t="s">
        <v>1</v>
      </c>
      <c r="C1" t="s">
        <v>164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</row>
    <row r="2" spans="1:9" hidden="1" x14ac:dyDescent="0.2"/>
    <row r="3" spans="1:9" hidden="1" x14ac:dyDescent="0.2"/>
    <row r="4" spans="1:9" hidden="1" x14ac:dyDescent="0.2"/>
    <row r="5" spans="1:9" x14ac:dyDescent="0.2">
      <c r="A5">
        <v>24005490500</v>
      </c>
      <c r="B5" t="s">
        <v>3</v>
      </c>
      <c r="C5">
        <f>VLOOKUP(A5,'[1]shown_tract_kir_rP_gP_pall (2)'!$A$1:$C$319,3,0)</f>
        <v>46133</v>
      </c>
      <c r="D5">
        <f>VLOOKUP(A5,'[2]shown_tract_jail_rP_gP_pall (13'!$A$1:$C$393,3,0)</f>
        <v>0</v>
      </c>
      <c r="E5">
        <f>VLOOKUP(A5,[3]shown_tract_teenbirth_rP_gF_pal!$A$1:$C$393,3,0)</f>
        <v>1.67E-2</v>
      </c>
      <c r="F5">
        <f>VLOOKUP(A5,'[4]shown_tract_poor_share2016 (1)'!$A$1:$C$393,3,0)</f>
        <v>8.6999999999999994E-3</v>
      </c>
      <c r="G5">
        <f>VLOOKUP(A5,'[5]shown_tract_nonwhite_share2010 '!$A$1:$C$393,3,0)</f>
        <v>7.22E-2</v>
      </c>
      <c r="H5">
        <f>VLOOKUP(A5,'[6]shown_tract_median_rent2016 (1)'!$A$1:$C$319,3,0)</f>
        <v>1626</v>
      </c>
      <c r="I5">
        <f>VLOOKUP(A5,[7]shown_tract_singleparent_share2!$A$1:$C$319,3,0)</f>
        <v>0.2051</v>
      </c>
    </row>
    <row r="6" spans="1:9" hidden="1" x14ac:dyDescent="0.2"/>
    <row r="7" spans="1:9" x14ac:dyDescent="0.2">
      <c r="A7">
        <v>24005403601</v>
      </c>
      <c r="B7" t="s">
        <v>4</v>
      </c>
      <c r="C7">
        <f>VLOOKUP(A7,'[1]shown_tract_kir_rP_gP_pall (2)'!$A$1:$C$319,3,0)</f>
        <v>43547</v>
      </c>
      <c r="D7">
        <f>VLOOKUP(A7,'[2]shown_tract_jail_rP_gP_pall (13'!$A$1:$C$393,3,0)</f>
        <v>2E-3</v>
      </c>
      <c r="E7">
        <f>VLOOKUP(A7,[3]shown_tract_teenbirth_rP_gF_pal!$A$1:$C$393,3,0)</f>
        <v>6.3E-3</v>
      </c>
      <c r="F7">
        <f>VLOOKUP(A7,'[4]shown_tract_poor_share2016 (1)'!$A$1:$C$393,3,0)</f>
        <v>3.44E-2</v>
      </c>
      <c r="G7">
        <f>VLOOKUP(A7,'[5]shown_tract_nonwhite_share2010 '!$A$1:$C$393,3,0)</f>
        <v>0.1457</v>
      </c>
      <c r="H7">
        <f>VLOOKUP(A7,'[6]shown_tract_median_rent2016 (1)'!$A$1:$C$319,3,0)</f>
        <v>1367</v>
      </c>
      <c r="I7">
        <f>VLOOKUP(A7,[7]shown_tract_singleparent_share2!$A$1:$C$319,3,0)</f>
        <v>0.13350000000000001</v>
      </c>
    </row>
    <row r="8" spans="1:9" x14ac:dyDescent="0.2">
      <c r="A8">
        <v>24005403500</v>
      </c>
      <c r="B8" t="s">
        <v>2</v>
      </c>
      <c r="C8">
        <f>VLOOKUP(A8,'[1]shown_tract_kir_rP_gP_pall (2)'!$A$1:$C$319,3,0)</f>
        <v>43776</v>
      </c>
      <c r="D8">
        <f>VLOOKUP(A8,'[2]shown_tract_jail_rP_gP_pall (13'!$A$1:$C$393,3,0)</f>
        <v>2.9999999999999997E-4</v>
      </c>
      <c r="E8">
        <f>VLOOKUP(A8,[3]shown_tract_teenbirth_rP_gF_pal!$A$1:$C$393,3,0)</f>
        <v>2.5399999999999999E-2</v>
      </c>
      <c r="F8">
        <f>VLOOKUP(A8,'[4]shown_tract_poor_share2016 (1)'!$A$1:$C$393,3,0)</f>
        <v>3.4200000000000001E-2</v>
      </c>
      <c r="G8">
        <f>VLOOKUP(A8,'[5]shown_tract_nonwhite_share2010 '!$A$1:$C$393,3,0)</f>
        <v>0.18029999999999999</v>
      </c>
      <c r="H8">
        <f>VLOOKUP(A8,'[6]shown_tract_median_rent2016 (1)'!$A$1:$C$319,3,0)</f>
        <v>1162</v>
      </c>
      <c r="I8">
        <f>VLOOKUP(A8,[7]shown_tract_singleparent_share2!$A$1:$C$319,3,0)</f>
        <v>3.2199999999999999E-2</v>
      </c>
    </row>
    <row r="9" spans="1:9" x14ac:dyDescent="0.2">
      <c r="A9">
        <v>24510271400</v>
      </c>
      <c r="B9" t="s">
        <v>5</v>
      </c>
      <c r="C9">
        <f>VLOOKUP(A9,'[1]shown_tract_kir_rP_gP_pall (2)'!$A$1:$C$319,3,0)</f>
        <v>43522</v>
      </c>
      <c r="D9">
        <f>VLOOKUP(A9,'[2]shown_tract_jail_rP_gP_pall (13'!$A$1:$C$393,3,0)</f>
        <v>6.4000000000000003E-3</v>
      </c>
      <c r="E9">
        <f>VLOOKUP(A9,[3]shown_tract_teenbirth_rP_gF_pal!$A$1:$C$393,3,0)</f>
        <v>1.7899999999999999E-2</v>
      </c>
      <c r="F9">
        <f>VLOOKUP(A9,'[4]shown_tract_poor_share2016 (1)'!$A$1:$C$393,3,0)</f>
        <v>9.7500000000000003E-2</v>
      </c>
      <c r="G9">
        <f>VLOOKUP(A9,'[5]shown_tract_nonwhite_share2010 '!$A$1:$C$393,3,0)</f>
        <v>0.2402</v>
      </c>
      <c r="H9">
        <f>VLOOKUP(A9,'[6]shown_tract_median_rent2016 (1)'!$A$1:$C$319,3,0)</f>
        <v>1304</v>
      </c>
      <c r="I9">
        <f>VLOOKUP(A9,[7]shown_tract_singleparent_share2!$A$1:$C$319,3,0)</f>
        <v>0.2205</v>
      </c>
    </row>
    <row r="10" spans="1:9" x14ac:dyDescent="0.2">
      <c r="A10">
        <v>24510271501</v>
      </c>
      <c r="B10" t="s">
        <v>6</v>
      </c>
      <c r="C10">
        <f>VLOOKUP(A10,'[1]shown_tract_kir_rP_gP_pall (2)'!$A$1:$C$319,3,0)</f>
        <v>46558</v>
      </c>
      <c r="D10">
        <f>VLOOKUP(A10,'[2]shown_tract_jail_rP_gP_pall (13'!$A$1:$C$393,3,0)</f>
        <v>0</v>
      </c>
      <c r="E10">
        <f>VLOOKUP(A10,[3]shown_tract_teenbirth_rP_gF_pal!$A$1:$C$393,3,0)</f>
        <v>9.7999999999999997E-3</v>
      </c>
      <c r="F10">
        <f>VLOOKUP(A10,'[4]shown_tract_poor_share2016 (1)'!$A$1:$C$393,3,0)</f>
        <v>7.9899999999999999E-2</v>
      </c>
      <c r="G10">
        <f>VLOOKUP(A10,'[5]shown_tract_nonwhite_share2010 '!$A$1:$C$393,3,0)</f>
        <v>0.19719999999999999</v>
      </c>
      <c r="H10">
        <f>VLOOKUP(A10,'[6]shown_tract_median_rent2016 (1)'!$A$1:$C$319,3,0)</f>
        <v>1212</v>
      </c>
      <c r="I10">
        <f>VLOOKUP(A10,[7]shown_tract_singleparent_share2!$A$1:$C$319,3,0)</f>
        <v>0.1426</v>
      </c>
    </row>
    <row r="11" spans="1:9" hidden="1" x14ac:dyDescent="0.2"/>
    <row r="12" spans="1:9" x14ac:dyDescent="0.2">
      <c r="A12">
        <v>24005491000</v>
      </c>
      <c r="B12" t="s">
        <v>4</v>
      </c>
      <c r="C12">
        <f>VLOOKUP(A12,'[1]shown_tract_kir_rP_gP_pall (2)'!$A$1:$C$319,3,0)</f>
        <v>43934</v>
      </c>
      <c r="D12">
        <f>VLOOKUP(A12,'[2]shown_tract_jail_rP_gP_pall (13'!$A$1:$C$393,3,0)</f>
        <v>9.1000000000000004E-3</v>
      </c>
      <c r="E12">
        <f>VLOOKUP(A12,[3]shown_tract_teenbirth_rP_gF_pal!$A$1:$C$393,3,0)</f>
        <v>0</v>
      </c>
      <c r="F12">
        <f>VLOOKUP(A12,'[4]shown_tract_poor_share2016 (1)'!$A$1:$C$393,3,0)</f>
        <v>2.06E-2</v>
      </c>
      <c r="G12">
        <f>VLOOKUP(A12,'[5]shown_tract_nonwhite_share2010 '!$A$1:$C$393,3,0)</f>
        <v>8.48E-2</v>
      </c>
      <c r="H12">
        <f>VLOOKUP(A12,'[6]shown_tract_median_rent2016 (1)'!$A$1:$C$319,3,0)</f>
        <v>1600</v>
      </c>
      <c r="I12">
        <f>VLOOKUP(A12,[7]shown_tract_singleparent_share2!$A$1:$C$319,3,0)</f>
        <v>8.14E-2</v>
      </c>
    </row>
    <row r="13" spans="1:9" x14ac:dyDescent="0.2">
      <c r="A13">
        <v>24510271300</v>
      </c>
      <c r="B13" t="s">
        <v>8</v>
      </c>
      <c r="C13">
        <f>VLOOKUP(A13,'[1]shown_tract_kir_rP_gP_pall (2)'!$A$1:$C$319,3,0)</f>
        <v>42781</v>
      </c>
      <c r="D13">
        <f>VLOOKUP(A13,'[2]shown_tract_jail_rP_gP_pall (13'!$A$1:$C$393,3,0)</f>
        <v>2.0000000000000001E-4</v>
      </c>
      <c r="E13">
        <f>VLOOKUP(A13,[3]shown_tract_teenbirth_rP_gF_pal!$A$1:$C$393,3,0)</f>
        <v>1.0800000000000001E-2</v>
      </c>
      <c r="F13">
        <f>VLOOKUP(A13,'[4]shown_tract_poor_share2016 (1)'!$A$1:$C$393,3,0)</f>
        <v>6.2700000000000006E-2</v>
      </c>
      <c r="G13">
        <f>VLOOKUP(A13,'[5]shown_tract_nonwhite_share2010 '!$A$1:$C$393,3,0)</f>
        <v>0.22209999999999999</v>
      </c>
      <c r="H13">
        <f>VLOOKUP(A13,'[6]shown_tract_median_rent2016 (1)'!$A$1:$C$319,3,0)</f>
        <v>1248</v>
      </c>
      <c r="I13">
        <f>VLOOKUP(A13,[7]shown_tract_singleparent_share2!$A$1:$C$319,3,0)</f>
        <v>9.7900000000000001E-2</v>
      </c>
    </row>
    <row r="14" spans="1:9" x14ac:dyDescent="0.2">
      <c r="A14">
        <v>24027601104</v>
      </c>
      <c r="B14" t="s">
        <v>7</v>
      </c>
      <c r="C14">
        <f>VLOOKUP(A14,'[1]shown_tract_kir_rP_gP_pall (2)'!$A$1:$C$319,3,0)</f>
        <v>42510</v>
      </c>
      <c r="D14">
        <f>VLOOKUP(A14,'[2]shown_tract_jail_rP_gP_pall (13'!$A$1:$C$393,3,0)</f>
        <v>5.1000000000000004E-3</v>
      </c>
      <c r="E14">
        <f>VLOOKUP(A14,[3]shown_tract_teenbirth_rP_gF_pal!$A$1:$C$393,3,0)</f>
        <v>4.1300000000000003E-2</v>
      </c>
      <c r="F14">
        <f>VLOOKUP(A14,'[4]shown_tract_poor_share2016 (1)'!$A$1:$C$393,3,0)</f>
        <v>1.6400000000000001E-2</v>
      </c>
      <c r="G14">
        <f>VLOOKUP(A14,'[5]shown_tract_nonwhite_share2010 '!$A$1:$C$393,3,0)</f>
        <v>0.28939999999999999</v>
      </c>
      <c r="H14">
        <f>VLOOKUP(A14,'[6]shown_tract_median_rent2016 (1)'!$A$1:$C$319,3,0)</f>
        <v>0</v>
      </c>
      <c r="I14">
        <f>VLOOKUP(A14,[7]shown_tract_singleparent_share2!$A$1:$C$319,3,0)</f>
        <v>7.3200000000000001E-2</v>
      </c>
    </row>
    <row r="15" spans="1:9" hidden="1" x14ac:dyDescent="0.2"/>
    <row r="16" spans="1:9" x14ac:dyDescent="0.2">
      <c r="A16">
        <v>24510271200</v>
      </c>
      <c r="B16" t="s">
        <v>9</v>
      </c>
      <c r="C16">
        <f>VLOOKUP(A16,'[1]shown_tract_kir_rP_gP_pall (2)'!$A$1:$C$319,3,0)</f>
        <v>42081</v>
      </c>
      <c r="D16">
        <f>VLOOKUP(A16,'[2]shown_tract_jail_rP_gP_pall (13'!$A$1:$C$393,3,0)</f>
        <v>4.0000000000000001E-3</v>
      </c>
      <c r="E16">
        <f>VLOOKUP(A16,[3]shown_tract_teenbirth_rP_gF_pal!$A$1:$C$393,3,0)</f>
        <v>2.5100000000000001E-2</v>
      </c>
      <c r="F16">
        <f>VLOOKUP(A16,'[4]shown_tract_poor_share2016 (1)'!$A$1:$C$393,3,0)</f>
        <v>6.2100000000000002E-2</v>
      </c>
      <c r="G16">
        <f>VLOOKUP(A16,'[5]shown_tract_nonwhite_share2010 '!$A$1:$C$393,3,0)</f>
        <v>0.1865</v>
      </c>
      <c r="H16">
        <f>VLOOKUP(A16,'[6]shown_tract_median_rent2016 (1)'!$A$1:$C$319,3,0)</f>
        <v>980</v>
      </c>
      <c r="I16">
        <f>VLOOKUP(A16,[7]shown_tract_singleparent_share2!$A$1:$C$319,3,0)</f>
        <v>9.8900000000000002E-2</v>
      </c>
    </row>
    <row r="17" spans="1:9" hidden="1" x14ac:dyDescent="0.2"/>
    <row r="18" spans="1:9" x14ac:dyDescent="0.2">
      <c r="A18">
        <v>24005400500</v>
      </c>
      <c r="B18" t="s">
        <v>10</v>
      </c>
      <c r="C18">
        <f>VLOOKUP(A18,'[1]shown_tract_kir_rP_gP_pall (2)'!$A$1:$C$319,3,0)</f>
        <v>40992</v>
      </c>
      <c r="D18">
        <f>VLOOKUP(A18,'[2]shown_tract_jail_rP_gP_pall (13'!$A$1:$C$393,3,0)</f>
        <v>6.1999999999999998E-3</v>
      </c>
      <c r="E18">
        <f>VLOOKUP(A18,[3]shown_tract_teenbirth_rP_gF_pal!$A$1:$C$393,3,0)</f>
        <v>3.1199999999999999E-2</v>
      </c>
      <c r="F18">
        <f>VLOOKUP(A18,'[4]shown_tract_poor_share2016 (1)'!$A$1:$C$393,3,0)</f>
        <v>2.7099999999999999E-2</v>
      </c>
      <c r="G18">
        <f>VLOOKUP(A18,'[5]shown_tract_nonwhite_share2010 '!$A$1:$C$393,3,0)</f>
        <v>6.8199999999999997E-2</v>
      </c>
      <c r="H18">
        <f>VLOOKUP(A18,'[6]shown_tract_median_rent2016 (1)'!$A$1:$C$319,3,0)</f>
        <v>0</v>
      </c>
      <c r="I18">
        <f>VLOOKUP(A18,[7]shown_tract_singleparent_share2!$A$1:$C$319,3,0)</f>
        <v>8.5999999999999993E-2</v>
      </c>
    </row>
    <row r="19" spans="1:9" hidden="1" x14ac:dyDescent="0.2"/>
    <row r="20" spans="1:9" x14ac:dyDescent="0.2">
      <c r="A20">
        <v>24005400400</v>
      </c>
      <c r="B20" t="s">
        <v>10</v>
      </c>
      <c r="C20">
        <f>VLOOKUP(A20,'[1]shown_tract_kir_rP_gP_pall (2)'!$A$1:$C$319,3,0)</f>
        <v>41230</v>
      </c>
      <c r="D20">
        <f>VLOOKUP(A20,'[2]shown_tract_jail_rP_gP_pall (13'!$A$1:$C$393,3,0)</f>
        <v>2.3E-3</v>
      </c>
      <c r="E20">
        <f>VLOOKUP(A20,[3]shown_tract_teenbirth_rP_gF_pal!$A$1:$C$393,3,0)</f>
        <v>4.9200000000000001E-2</v>
      </c>
      <c r="F20">
        <f>VLOOKUP(A20,'[4]shown_tract_poor_share2016 (1)'!$A$1:$C$393,3,0)</f>
        <v>5.1900000000000002E-2</v>
      </c>
      <c r="G20">
        <f>VLOOKUP(A20,'[5]shown_tract_nonwhite_share2010 '!$A$1:$C$393,3,0)</f>
        <v>0.14829999999999999</v>
      </c>
      <c r="H20">
        <f>VLOOKUP(A20,'[6]shown_tract_median_rent2016 (1)'!$A$1:$C$319,3,0)</f>
        <v>1434</v>
      </c>
      <c r="I20">
        <f>VLOOKUP(A20,[7]shown_tract_singleparent_share2!$A$1:$C$319,3,0)</f>
        <v>6.7000000000000004E-2</v>
      </c>
    </row>
    <row r="21" spans="1:9" hidden="1" x14ac:dyDescent="0.2"/>
    <row r="22" spans="1:9" x14ac:dyDescent="0.2">
      <c r="A22">
        <v>24005490601</v>
      </c>
      <c r="B22" t="s">
        <v>4</v>
      </c>
      <c r="C22">
        <f>VLOOKUP(A22,'[1]shown_tract_kir_rP_gP_pall (2)'!$A$1:$C$319,3,0)</f>
        <v>40410</v>
      </c>
      <c r="D22">
        <f>VLOOKUP(A22,'[2]shown_tract_jail_rP_gP_pall (13'!$A$1:$C$393,3,0)</f>
        <v>0</v>
      </c>
      <c r="E22">
        <f>VLOOKUP(A22,[3]shown_tract_teenbirth_rP_gF_pal!$A$1:$C$393,3,0)</f>
        <v>0.01</v>
      </c>
      <c r="F22">
        <f>VLOOKUP(A22,'[4]shown_tract_poor_share2016 (1)'!$A$1:$C$393,3,0)</f>
        <v>9.7000000000000003E-3</v>
      </c>
      <c r="G22">
        <f>VLOOKUP(A22,'[5]shown_tract_nonwhite_share2010 '!$A$1:$C$393,3,0)</f>
        <v>0.1104</v>
      </c>
      <c r="H22">
        <f>VLOOKUP(A22,'[6]shown_tract_median_rent2016 (1)'!$A$1:$C$319,3,0)</f>
        <v>1389</v>
      </c>
      <c r="I22">
        <f>VLOOKUP(A22,[7]shown_tract_singleparent_share2!$A$1:$C$319,3,0)</f>
        <v>0.22589999999999999</v>
      </c>
    </row>
    <row r="23" spans="1:9" x14ac:dyDescent="0.2">
      <c r="A23">
        <v>24005490603</v>
      </c>
      <c r="B23" t="s">
        <v>4</v>
      </c>
      <c r="C23">
        <f>VLOOKUP(A23,'[1]shown_tract_kir_rP_gP_pall (2)'!$A$1:$C$319,3,0)</f>
        <v>40963</v>
      </c>
      <c r="D23">
        <f>VLOOKUP(A23,'[2]shown_tract_jail_rP_gP_pall (13'!$A$1:$C$393,3,0)</f>
        <v>0</v>
      </c>
      <c r="E23">
        <f>VLOOKUP(A23,[3]shown_tract_teenbirth_rP_gF_pal!$A$1:$C$393,3,0)</f>
        <v>7.4999999999999997E-3</v>
      </c>
      <c r="F23">
        <f>VLOOKUP(A23,'[4]shown_tract_poor_share2016 (1)'!$A$1:$C$393,3,0)</f>
        <v>5.96E-2</v>
      </c>
      <c r="G23">
        <f>VLOOKUP(A23,'[5]shown_tract_nonwhite_share2010 '!$A$1:$C$393,3,0)</f>
        <v>0.1278</v>
      </c>
      <c r="H23">
        <f>VLOOKUP(A23,'[6]shown_tract_median_rent2016 (1)'!$A$1:$C$319,3,0)</f>
        <v>1175</v>
      </c>
      <c r="I23">
        <f>VLOOKUP(A23,[7]shown_tract_singleparent_share2!$A$1:$C$319,3,0)</f>
        <v>0.125</v>
      </c>
    </row>
    <row r="24" spans="1:9" x14ac:dyDescent="0.2">
      <c r="A24">
        <v>24510271102</v>
      </c>
      <c r="B24" t="s">
        <v>11</v>
      </c>
      <c r="C24">
        <f>VLOOKUP(A24,'[1]shown_tract_kir_rP_gP_pall (2)'!$A$1:$C$319,3,0)</f>
        <v>37888</v>
      </c>
      <c r="D24">
        <f>VLOOKUP(A24,'[2]shown_tract_jail_rP_gP_pall (13'!$A$1:$C$393,3,0)</f>
        <v>4.7000000000000002E-3</v>
      </c>
      <c r="E24">
        <f>VLOOKUP(A24,[3]shown_tract_teenbirth_rP_gF_pal!$A$1:$C$393,3,0)</f>
        <v>9.3299999999999994E-2</v>
      </c>
      <c r="F24">
        <f>VLOOKUP(A24,'[4]shown_tract_poor_share2016 (1)'!$A$1:$C$393,3,0)</f>
        <v>2.9700000000000001E-2</v>
      </c>
      <c r="G24">
        <f>VLOOKUP(A24,'[5]shown_tract_nonwhite_share2010 '!$A$1:$C$393,3,0)</f>
        <v>0.18340000000000001</v>
      </c>
      <c r="H24">
        <f>VLOOKUP(A24,'[6]shown_tract_median_rent2016 (1)'!$A$1:$C$319,3,0)</f>
        <v>0</v>
      </c>
      <c r="I24">
        <f>VLOOKUP(A24,[7]shown_tract_singleparent_share2!$A$1:$C$319,3,0)</f>
        <v>7.2400000000000006E-2</v>
      </c>
    </row>
    <row r="25" spans="1:9" hidden="1" x14ac:dyDescent="0.2"/>
    <row r="26" spans="1:9" hidden="1" x14ac:dyDescent="0.2"/>
    <row r="27" spans="1:9" hidden="1" x14ac:dyDescent="0.2"/>
    <row r="28" spans="1:9" x14ac:dyDescent="0.2">
      <c r="A28">
        <v>24510120100</v>
      </c>
      <c r="B28" t="s">
        <v>13</v>
      </c>
      <c r="C28">
        <f>VLOOKUP(A28,'[1]shown_tract_kir_rP_gP_pall (2)'!$A$1:$C$319,3,0)</f>
        <v>43386</v>
      </c>
      <c r="D28">
        <f>VLOOKUP(A28,'[2]shown_tract_jail_rP_gP_pall (13'!$A$1:$C$393,3,0)</f>
        <v>1.1999999999999999E-3</v>
      </c>
      <c r="E28">
        <f>VLOOKUP(A28,[3]shown_tract_teenbirth_rP_gF_pal!$A$1:$C$393,3,0)</f>
        <v>1.66E-2</v>
      </c>
      <c r="F28">
        <f>VLOOKUP(A28,'[4]shown_tract_poor_share2016 (1)'!$A$1:$C$393,3,0)</f>
        <v>0.1774</v>
      </c>
      <c r="G28">
        <f>VLOOKUP(A28,'[5]shown_tract_nonwhite_share2010 '!$A$1:$C$393,3,0)</f>
        <v>0.30880000000000002</v>
      </c>
      <c r="H28">
        <f>VLOOKUP(A28,'[6]shown_tract_median_rent2016 (1)'!$A$1:$C$319,3,0)</f>
        <v>1201</v>
      </c>
      <c r="I28">
        <f>VLOOKUP(A28,[7]shown_tract_singleparent_share2!$A$1:$C$319,3,0)</f>
        <v>0.2772</v>
      </c>
    </row>
    <row r="29" spans="1:9" hidden="1" x14ac:dyDescent="0.2"/>
    <row r="30" spans="1:9" hidden="1" x14ac:dyDescent="0.2"/>
    <row r="31" spans="1:9" hidden="1" x14ac:dyDescent="0.2"/>
    <row r="32" spans="1:9" x14ac:dyDescent="0.2">
      <c r="A32">
        <v>24003750400</v>
      </c>
      <c r="B32" t="s">
        <v>14</v>
      </c>
      <c r="C32">
        <f>VLOOKUP(A32,'[1]shown_tract_kir_rP_gP_pall (2)'!$A$1:$C$319,3,0)</f>
        <v>38044</v>
      </c>
      <c r="D32">
        <f>VLOOKUP(A32,'[2]shown_tract_jail_rP_gP_pall (13'!$A$1:$C$393,3,0)</f>
        <v>3.5000000000000001E-3</v>
      </c>
      <c r="E32">
        <f>VLOOKUP(A32,[3]shown_tract_teenbirth_rP_gF_pal!$A$1:$C$393,3,0)</f>
        <v>9.6500000000000002E-2</v>
      </c>
      <c r="F32">
        <f>VLOOKUP(A32,'[4]shown_tract_poor_share2016 (1)'!$A$1:$C$393,3,0)</f>
        <v>3.4599999999999999E-2</v>
      </c>
      <c r="G32">
        <f>VLOOKUP(A32,'[5]shown_tract_nonwhite_share2010 '!$A$1:$C$393,3,0)</f>
        <v>0.1137</v>
      </c>
      <c r="H32">
        <f>VLOOKUP(A32,'[6]shown_tract_median_rent2016 (1)'!$A$1:$C$319,3,0)</f>
        <v>1170</v>
      </c>
      <c r="I32">
        <f>VLOOKUP(A32,[7]shown_tract_singleparent_share2!$A$1:$C$319,3,0)</f>
        <v>0.25</v>
      </c>
    </row>
    <row r="33" spans="1:9" x14ac:dyDescent="0.2">
      <c r="A33">
        <v>24005430600</v>
      </c>
      <c r="B33" t="s">
        <v>15</v>
      </c>
      <c r="C33">
        <f>VLOOKUP(A33,'[1]shown_tract_kir_rP_gP_pall (2)'!$A$1:$C$319,3,0)</f>
        <v>38297</v>
      </c>
      <c r="D33">
        <f>VLOOKUP(A33,'[2]shown_tract_jail_rP_gP_pall (13'!$A$1:$C$393,3,0)</f>
        <v>6.4000000000000003E-3</v>
      </c>
      <c r="E33">
        <f>VLOOKUP(A33,[3]shown_tract_teenbirth_rP_gF_pal!$A$1:$C$393,3,0)</f>
        <v>7.2300000000000003E-2</v>
      </c>
      <c r="F33">
        <f>VLOOKUP(A33,'[4]shown_tract_poor_share2016 (1)'!$A$1:$C$393,3,0)</f>
        <v>6.1100000000000002E-2</v>
      </c>
      <c r="G33">
        <f>VLOOKUP(A33,'[5]shown_tract_nonwhite_share2010 '!$A$1:$C$393,3,0)</f>
        <v>9.5399999999999999E-2</v>
      </c>
      <c r="H33">
        <f>VLOOKUP(A33,'[6]shown_tract_median_rent2016 (1)'!$A$1:$C$319,3,0)</f>
        <v>1175</v>
      </c>
      <c r="I33">
        <f>VLOOKUP(A33,[7]shown_tract_singleparent_share2!$A$1:$C$319,3,0)</f>
        <v>0.2271</v>
      </c>
    </row>
    <row r="34" spans="1:9" hidden="1" x14ac:dyDescent="0.2"/>
    <row r="35" spans="1:9" hidden="1" x14ac:dyDescent="0.2"/>
    <row r="36" spans="1:9" x14ac:dyDescent="0.2">
      <c r="A36">
        <v>24005403602</v>
      </c>
      <c r="B36" t="s">
        <v>4</v>
      </c>
      <c r="C36">
        <f>VLOOKUP(A36,'[1]shown_tract_kir_rP_gP_pall (2)'!$A$1:$C$319,3,0)</f>
        <v>39635</v>
      </c>
      <c r="D36">
        <f>VLOOKUP(A36,'[2]shown_tract_jail_rP_gP_pall (13'!$A$1:$C$393,3,0)</f>
        <v>1.4200000000000001E-2</v>
      </c>
      <c r="E36">
        <f>VLOOKUP(A36,[3]shown_tract_teenbirth_rP_gF_pal!$A$1:$C$393,3,0)</f>
        <v>3.1600000000000003E-2</v>
      </c>
      <c r="F36">
        <f>VLOOKUP(A36,'[4]shown_tract_poor_share2016 (1)'!$A$1:$C$393,3,0)</f>
        <v>7.2599999999999998E-2</v>
      </c>
      <c r="G36">
        <f>VLOOKUP(A36,'[5]shown_tract_nonwhite_share2010 '!$A$1:$C$393,3,0)</f>
        <v>0.31929999999999997</v>
      </c>
      <c r="H36">
        <f>VLOOKUP(A36,'[6]shown_tract_median_rent2016 (1)'!$A$1:$C$319,3,0)</f>
        <v>1483</v>
      </c>
      <c r="I36">
        <f>VLOOKUP(A36,[7]shown_tract_singleparent_share2!$A$1:$C$319,3,0)</f>
        <v>0.15720000000000001</v>
      </c>
    </row>
    <row r="37" spans="1:9" x14ac:dyDescent="0.2">
      <c r="A37">
        <v>24005401000</v>
      </c>
      <c r="B37" t="s">
        <v>10</v>
      </c>
      <c r="C37">
        <f>VLOOKUP(A37,'[1]shown_tract_kir_rP_gP_pall (2)'!$A$1:$C$319,3,0)</f>
        <v>37804</v>
      </c>
      <c r="D37">
        <f>VLOOKUP(A37,'[2]shown_tract_jail_rP_gP_pall (13'!$A$1:$C$393,3,0)</f>
        <v>1.09E-2</v>
      </c>
      <c r="E37">
        <f>VLOOKUP(A37,[3]shown_tract_teenbirth_rP_gF_pal!$A$1:$C$393,3,0)</f>
        <v>7.0699999999999999E-2</v>
      </c>
      <c r="F37">
        <f>VLOOKUP(A37,'[4]shown_tract_poor_share2016 (1)'!$A$1:$C$393,3,0)</f>
        <v>4.6800000000000001E-2</v>
      </c>
      <c r="G37">
        <f>VLOOKUP(A37,'[5]shown_tract_nonwhite_share2010 '!$A$1:$C$393,3,0)</f>
        <v>0.22670000000000001</v>
      </c>
      <c r="H37">
        <f>VLOOKUP(A37,'[6]shown_tract_median_rent2016 (1)'!$A$1:$C$319,3,0)</f>
        <v>1198</v>
      </c>
      <c r="I37">
        <f>VLOOKUP(A37,[7]shown_tract_singleparent_share2!$A$1:$C$319,3,0)</f>
        <v>0.2616</v>
      </c>
    </row>
    <row r="38" spans="1:9" hidden="1" x14ac:dyDescent="0.2"/>
    <row r="39" spans="1:9" hidden="1" x14ac:dyDescent="0.2"/>
    <row r="40" spans="1:9" hidden="1" x14ac:dyDescent="0.2"/>
    <row r="41" spans="1:9" x14ac:dyDescent="0.2">
      <c r="A41">
        <v>24005491100</v>
      </c>
      <c r="B41" t="s">
        <v>4</v>
      </c>
      <c r="C41">
        <f>VLOOKUP(A41,'[1]shown_tract_kir_rP_gP_pall (2)'!$A$1:$C$319,3,0)</f>
        <v>36799</v>
      </c>
      <c r="D41">
        <f>VLOOKUP(A41,'[2]shown_tract_jail_rP_gP_pall (13'!$A$1:$C$393,3,0)</f>
        <v>1.6999999999999999E-3</v>
      </c>
      <c r="E41">
        <f>VLOOKUP(A41,[3]shown_tract_teenbirth_rP_gF_pal!$A$1:$C$393,3,0)</f>
        <v>9.06E-2</v>
      </c>
      <c r="F41">
        <f>VLOOKUP(A41,'[4]shown_tract_poor_share2016 (1)'!$A$1:$C$393,3,0)</f>
        <v>6.9400000000000003E-2</v>
      </c>
      <c r="G41">
        <f>VLOOKUP(A41,'[5]shown_tract_nonwhite_share2010 '!$A$1:$C$393,3,0)</f>
        <v>0.316</v>
      </c>
      <c r="H41">
        <f>VLOOKUP(A41,'[6]shown_tract_median_rent2016 (1)'!$A$1:$C$319,3,0)</f>
        <v>983</v>
      </c>
      <c r="I41">
        <f>VLOOKUP(A41,[7]shown_tract_singleparent_share2!$A$1:$C$319,3,0)</f>
        <v>0.19089999999999999</v>
      </c>
    </row>
    <row r="42" spans="1:9" hidden="1" x14ac:dyDescent="0.2"/>
    <row r="43" spans="1:9" hidden="1" x14ac:dyDescent="0.2"/>
    <row r="44" spans="1:9" hidden="1" x14ac:dyDescent="0.2"/>
    <row r="45" spans="1:9" hidden="1" x14ac:dyDescent="0.2"/>
    <row r="46" spans="1:9" hidden="1" x14ac:dyDescent="0.2"/>
    <row r="47" spans="1:9" hidden="1" x14ac:dyDescent="0.2"/>
    <row r="48" spans="1:9" x14ac:dyDescent="0.2">
      <c r="A48">
        <v>24005411307</v>
      </c>
      <c r="B48" t="s">
        <v>12</v>
      </c>
      <c r="C48">
        <f>VLOOKUP(A48,'[1]shown_tract_kir_rP_gP_pall (2)'!$A$1:$C$319,3,0)</f>
        <v>37748</v>
      </c>
      <c r="D48">
        <f>VLOOKUP(A48,'[2]shown_tract_jail_rP_gP_pall (13'!$A$1:$C$393,3,0)</f>
        <v>1.23E-2</v>
      </c>
      <c r="E48">
        <f>VLOOKUP(A48,[3]shown_tract_teenbirth_rP_gF_pal!$A$1:$C$393,3,0)</f>
        <v>9.2100000000000001E-2</v>
      </c>
      <c r="F48">
        <f>VLOOKUP(A48,'[4]shown_tract_poor_share2016 (1)'!$A$1:$C$393,3,0)</f>
        <v>5.5E-2</v>
      </c>
      <c r="G48">
        <f>VLOOKUP(A48,'[5]shown_tract_nonwhite_share2010 '!$A$1:$C$393,3,0)</f>
        <v>0.30280000000000001</v>
      </c>
      <c r="H48">
        <f>VLOOKUP(A48,'[6]shown_tract_median_rent2016 (1)'!$A$1:$C$319,3,0)</f>
        <v>1322</v>
      </c>
      <c r="I48">
        <f>VLOOKUP(A48,[7]shown_tract_singleparent_share2!$A$1:$C$319,3,0)</f>
        <v>0.28910000000000002</v>
      </c>
    </row>
    <row r="49" spans="1:9" x14ac:dyDescent="0.2">
      <c r="A49">
        <v>24005440100</v>
      </c>
      <c r="B49" t="s">
        <v>4</v>
      </c>
      <c r="C49">
        <f>VLOOKUP(A49,'[1]shown_tract_kir_rP_gP_pall (2)'!$A$1:$C$319,3,0)</f>
        <v>34814</v>
      </c>
      <c r="D49">
        <f>VLOOKUP(A49,'[2]shown_tract_jail_rP_gP_pall (13'!$A$1:$C$393,3,0)</f>
        <v>1.1299999999999999E-2</v>
      </c>
      <c r="E49">
        <f>VLOOKUP(A49,[3]shown_tract_teenbirth_rP_gF_pal!$A$1:$C$393,3,0)</f>
        <v>7.4200000000000002E-2</v>
      </c>
      <c r="F49">
        <f>VLOOKUP(A49,'[4]shown_tract_poor_share2016 (1)'!$A$1:$C$393,3,0)</f>
        <v>6.6199999999999995E-2</v>
      </c>
      <c r="G49">
        <f>VLOOKUP(A49,'[5]shown_tract_nonwhite_share2010 '!$A$1:$C$393,3,0)</f>
        <v>0.109</v>
      </c>
      <c r="H49">
        <f>VLOOKUP(A49,'[6]shown_tract_median_rent2016 (1)'!$A$1:$C$319,3,0)</f>
        <v>1197</v>
      </c>
      <c r="I49">
        <f>VLOOKUP(A49,[7]shown_tract_singleparent_share2!$A$1:$C$319,3,0)</f>
        <v>0.34399999999999997</v>
      </c>
    </row>
    <row r="50" spans="1:9" hidden="1" x14ac:dyDescent="0.2"/>
    <row r="51" spans="1:9" hidden="1" x14ac:dyDescent="0.2"/>
    <row r="52" spans="1:9" hidden="1" x14ac:dyDescent="0.2"/>
    <row r="53" spans="1:9" x14ac:dyDescent="0.2">
      <c r="A53">
        <v>24005440500</v>
      </c>
      <c r="B53" t="s">
        <v>12</v>
      </c>
      <c r="C53">
        <f>VLOOKUP(A53,'[1]shown_tract_kir_rP_gP_pall (2)'!$A$1:$C$319,3,0)</f>
        <v>35798</v>
      </c>
      <c r="D53">
        <f>VLOOKUP(A53,'[2]shown_tract_jail_rP_gP_pall (13'!$A$1:$C$393,3,0)</f>
        <v>1.1000000000000001E-3</v>
      </c>
      <c r="E53">
        <f>VLOOKUP(A53,[3]shown_tract_teenbirth_rP_gF_pal!$A$1:$C$393,3,0)</f>
        <v>0.15970000000000001</v>
      </c>
      <c r="F53">
        <f>VLOOKUP(A53,'[4]shown_tract_poor_share2016 (1)'!$A$1:$C$393,3,0)</f>
        <v>5.2400000000000002E-2</v>
      </c>
      <c r="G53">
        <f>VLOOKUP(A53,'[5]shown_tract_nonwhite_share2010 '!$A$1:$C$393,3,0)</f>
        <v>0.12479999999999999</v>
      </c>
      <c r="H53">
        <f>VLOOKUP(A53,'[6]shown_tract_median_rent2016 (1)'!$A$1:$C$319,3,0)</f>
        <v>1015</v>
      </c>
      <c r="I53">
        <f>VLOOKUP(A53,[7]shown_tract_singleparent_share2!$A$1:$C$319,3,0)</f>
        <v>0.1235</v>
      </c>
    </row>
    <row r="54" spans="1:9" hidden="1" x14ac:dyDescent="0.2"/>
    <row r="55" spans="1:9" hidden="1" x14ac:dyDescent="0.2"/>
    <row r="56" spans="1:9" hidden="1" x14ac:dyDescent="0.2"/>
    <row r="57" spans="1:9" x14ac:dyDescent="0.2">
      <c r="A57">
        <v>24510272005</v>
      </c>
      <c r="B57" t="s">
        <v>17</v>
      </c>
      <c r="C57">
        <f>VLOOKUP(A57,'[1]shown_tract_kir_rP_gP_pall (2)'!$A$1:$C$319,3,0)</f>
        <v>30136</v>
      </c>
      <c r="D57">
        <f>VLOOKUP(A57,'[2]shown_tract_jail_rP_gP_pall (13'!$A$1:$C$393,3,0)</f>
        <v>1.1000000000000001E-3</v>
      </c>
      <c r="E57">
        <f>VLOOKUP(A57,[3]shown_tract_teenbirth_rP_gF_pal!$A$1:$C$393,3,0)</f>
        <v>5.8500000000000003E-2</v>
      </c>
      <c r="F57">
        <f>VLOOKUP(A57,'[4]shown_tract_poor_share2016 (1)'!$A$1:$C$393,3,0)</f>
        <v>0.1845</v>
      </c>
      <c r="G57">
        <f>VLOOKUP(A57,'[5]shown_tract_nonwhite_share2010 '!$A$1:$C$393,3,0)</f>
        <v>0.22919999999999999</v>
      </c>
      <c r="H57">
        <f>VLOOKUP(A57,'[6]shown_tract_median_rent2016 (1)'!$A$1:$C$319,3,0)</f>
        <v>1140</v>
      </c>
      <c r="I57">
        <f>VLOOKUP(A57,[7]shown_tract_singleparent_share2!$A$1:$C$319,3,0)</f>
        <v>0.125</v>
      </c>
    </row>
    <row r="58" spans="1:9" x14ac:dyDescent="0.2">
      <c r="A58">
        <v>24510120202</v>
      </c>
      <c r="B58" t="s">
        <v>4</v>
      </c>
      <c r="C58">
        <f>VLOOKUP(A58,'[1]shown_tract_kir_rP_gP_pall (2)'!$A$1:$C$319,3,0)</f>
        <v>37232</v>
      </c>
      <c r="D58">
        <f>VLOOKUP(A58,'[2]shown_tract_jail_rP_gP_pall (13'!$A$1:$C$393,3,0)</f>
        <v>0</v>
      </c>
      <c r="E58">
        <f>VLOOKUP(A58,[3]shown_tract_teenbirth_rP_gF_pal!$A$1:$C$393,3,0)</f>
        <v>8.8099999999999998E-2</v>
      </c>
      <c r="F58">
        <f>VLOOKUP(A58,'[4]shown_tract_poor_share2016 (1)'!$A$1:$C$393,3,0)</f>
        <v>0.36020000000000002</v>
      </c>
      <c r="G58">
        <f>VLOOKUP(A58,'[5]shown_tract_nonwhite_share2010 '!$A$1:$C$393,3,0)</f>
        <v>0.44409999999999999</v>
      </c>
      <c r="H58">
        <f>VLOOKUP(A58,'[6]shown_tract_median_rent2016 (1)'!$A$1:$C$319,3,0)</f>
        <v>961</v>
      </c>
      <c r="I58">
        <f>VLOOKUP(A58,[7]shown_tract_singleparent_share2!$A$1:$C$319,3,0)</f>
        <v>0</v>
      </c>
    </row>
    <row r="59" spans="1:9" x14ac:dyDescent="0.2">
      <c r="A59">
        <v>24005403401</v>
      </c>
      <c r="B59" t="s">
        <v>2</v>
      </c>
      <c r="C59">
        <f>VLOOKUP(A59,'[1]shown_tract_kir_rP_gP_pall (2)'!$A$1:$C$319,3,0)</f>
        <v>39346</v>
      </c>
      <c r="D59">
        <f>VLOOKUP(A59,'[2]shown_tract_jail_rP_gP_pall (13'!$A$1:$C$393,3,0)</f>
        <v>3.7000000000000002E-3</v>
      </c>
      <c r="E59">
        <f>VLOOKUP(A59,[3]shown_tract_teenbirth_rP_gF_pal!$A$1:$C$393,3,0)</f>
        <v>0.11899999999999999</v>
      </c>
      <c r="F59">
        <f>VLOOKUP(A59,'[4]shown_tract_poor_share2016 (1)'!$A$1:$C$393,3,0)</f>
        <v>6.6900000000000001E-2</v>
      </c>
      <c r="G59">
        <f>VLOOKUP(A59,'[5]shown_tract_nonwhite_share2010 '!$A$1:$C$393,3,0)</f>
        <v>0.38340000000000002</v>
      </c>
      <c r="H59">
        <f>VLOOKUP(A59,'[6]shown_tract_median_rent2016 (1)'!$A$1:$C$319,3,0)</f>
        <v>1388</v>
      </c>
      <c r="I59">
        <f>VLOOKUP(A59,[7]shown_tract_singleparent_share2!$A$1:$C$319,3,0)</f>
        <v>0.17860000000000001</v>
      </c>
    </row>
    <row r="60" spans="1:9" x14ac:dyDescent="0.2">
      <c r="A60">
        <v>24005400100</v>
      </c>
      <c r="B60" t="s">
        <v>10</v>
      </c>
      <c r="C60">
        <f>VLOOKUP(A60,'[1]shown_tract_kir_rP_gP_pall (2)'!$A$1:$C$319,3,0)</f>
        <v>33761</v>
      </c>
      <c r="D60">
        <f>VLOOKUP(A60,'[2]shown_tract_jail_rP_gP_pall (13'!$A$1:$C$393,3,0)</f>
        <v>1.6199999999999999E-2</v>
      </c>
      <c r="E60">
        <f>VLOOKUP(A60,[3]shown_tract_teenbirth_rP_gF_pal!$A$1:$C$393,3,0)</f>
        <v>0.1113</v>
      </c>
      <c r="F60">
        <f>VLOOKUP(A60,'[4]shown_tract_poor_share2016 (1)'!$A$1:$C$393,3,0)</f>
        <v>6.54E-2</v>
      </c>
      <c r="G60">
        <f>VLOOKUP(A60,'[5]shown_tract_nonwhite_share2010 '!$A$1:$C$393,3,0)</f>
        <v>0.22450000000000001</v>
      </c>
      <c r="H60">
        <f>VLOOKUP(A60,'[6]shown_tract_median_rent2016 (1)'!$A$1:$C$319,3,0)</f>
        <v>1842</v>
      </c>
      <c r="I60">
        <f>VLOOKUP(A60,[7]shown_tract_singleparent_share2!$A$1:$C$319,3,0)</f>
        <v>0.1217</v>
      </c>
    </row>
    <row r="61" spans="1:9" x14ac:dyDescent="0.2">
      <c r="A61">
        <v>24005440200</v>
      </c>
      <c r="B61" t="s">
        <v>12</v>
      </c>
      <c r="C61">
        <f>VLOOKUP(A61,'[1]shown_tract_kir_rP_gP_pall (2)'!$A$1:$C$319,3,0)</f>
        <v>34384</v>
      </c>
      <c r="D61">
        <f>VLOOKUP(A61,'[2]shown_tract_jail_rP_gP_pall (13'!$A$1:$C$393,3,0)</f>
        <v>7.3000000000000001E-3</v>
      </c>
      <c r="E61">
        <f>VLOOKUP(A61,[3]shown_tract_teenbirth_rP_gF_pal!$A$1:$C$393,3,0)</f>
        <v>0.1123</v>
      </c>
      <c r="F61">
        <f>VLOOKUP(A61,'[4]shown_tract_poor_share2016 (1)'!$A$1:$C$393,3,0)</f>
        <v>0.1103</v>
      </c>
      <c r="G61">
        <f>VLOOKUP(A61,'[5]shown_tract_nonwhite_share2010 '!$A$1:$C$393,3,0)</f>
        <v>0.25219999999999998</v>
      </c>
      <c r="H61">
        <f>VLOOKUP(A61,'[6]shown_tract_median_rent2016 (1)'!$A$1:$C$319,3,0)</f>
        <v>1158</v>
      </c>
      <c r="I61">
        <f>VLOOKUP(A61,[7]shown_tract_singleparent_share2!$A$1:$C$319,3,0)</f>
        <v>0.34770000000000001</v>
      </c>
    </row>
    <row r="62" spans="1:9" x14ac:dyDescent="0.2">
      <c r="A62">
        <v>24510020300</v>
      </c>
      <c r="B62" t="s">
        <v>18</v>
      </c>
      <c r="C62">
        <f>VLOOKUP(A62,'[1]shown_tract_kir_rP_gP_pall (2)'!$A$1:$C$319,3,0)</f>
        <v>39150</v>
      </c>
      <c r="D62">
        <f>VLOOKUP(A62,'[2]shown_tract_jail_rP_gP_pall (13'!$A$1:$C$393,3,0)</f>
        <v>3.3999999999999998E-3</v>
      </c>
      <c r="E62">
        <f>VLOOKUP(A62,[3]shown_tract_teenbirth_rP_gF_pal!$A$1:$C$393,3,0)</f>
        <v>0.1467</v>
      </c>
      <c r="F62">
        <f>VLOOKUP(A62,'[4]shown_tract_poor_share2016 (1)'!$A$1:$C$393,3,0)</f>
        <v>8.0199999999999994E-2</v>
      </c>
      <c r="G62">
        <f>VLOOKUP(A62,'[5]shown_tract_nonwhite_share2010 '!$A$1:$C$393,3,0)</f>
        <v>0.19320000000000001</v>
      </c>
      <c r="H62">
        <f>VLOOKUP(A62,'[6]shown_tract_median_rent2016 (1)'!$A$1:$C$319,3,0)</f>
        <v>1984</v>
      </c>
      <c r="I62">
        <f>VLOOKUP(A62,[7]shown_tract_singleparent_share2!$A$1:$C$319,3,0)</f>
        <v>0.27910000000000001</v>
      </c>
    </row>
    <row r="63" spans="1:9" hidden="1" x14ac:dyDescent="0.2"/>
    <row r="64" spans="1:9" x14ac:dyDescent="0.2">
      <c r="A64">
        <v>24027601201</v>
      </c>
      <c r="B64" t="s">
        <v>20</v>
      </c>
      <c r="C64">
        <f>VLOOKUP(A64,'[1]shown_tract_kir_rP_gP_pall (2)'!$A$1:$C$319,3,0)</f>
        <v>35434</v>
      </c>
      <c r="D64">
        <f>VLOOKUP(A64,'[2]shown_tract_jail_rP_gP_pall (13'!$A$1:$C$393,3,0)</f>
        <v>1.06E-2</v>
      </c>
      <c r="E64">
        <f>VLOOKUP(A64,[3]shown_tract_teenbirth_rP_gF_pal!$A$1:$C$393,3,0)</f>
        <v>0.1003</v>
      </c>
      <c r="F64">
        <f>VLOOKUP(A64,'[4]shown_tract_poor_share2016 (1)'!$A$1:$C$393,3,0)</f>
        <v>6.5699999999999995E-2</v>
      </c>
      <c r="G64">
        <f>VLOOKUP(A64,'[5]shown_tract_nonwhite_share2010 '!$A$1:$C$393,3,0)</f>
        <v>0.32519999999999999</v>
      </c>
      <c r="H64">
        <f>VLOOKUP(A64,'[6]shown_tract_median_rent2016 (1)'!$A$1:$C$319,3,0)</f>
        <v>1438</v>
      </c>
      <c r="I64">
        <f>VLOOKUP(A64,[7]shown_tract_singleparent_share2!$A$1:$C$319,3,0)</f>
        <v>0.33360000000000001</v>
      </c>
    </row>
    <row r="65" spans="1:9" x14ac:dyDescent="0.2">
      <c r="A65">
        <v>24005440600</v>
      </c>
      <c r="B65" t="s">
        <v>21</v>
      </c>
      <c r="C65">
        <f>VLOOKUP(A65,'[1]shown_tract_kir_rP_gP_pall (2)'!$A$1:$C$319,3,0)</f>
        <v>34850</v>
      </c>
      <c r="D65">
        <f>VLOOKUP(A65,'[2]shown_tract_jail_rP_gP_pall (13'!$A$1:$C$393,3,0)</f>
        <v>5.0000000000000001E-3</v>
      </c>
      <c r="E65">
        <f>VLOOKUP(A65,[3]shown_tract_teenbirth_rP_gF_pal!$A$1:$C$393,3,0)</f>
        <v>0.1082</v>
      </c>
      <c r="F65">
        <f>VLOOKUP(A65,'[4]shown_tract_poor_share2016 (1)'!$A$1:$C$393,3,0)</f>
        <v>2.4400000000000002E-2</v>
      </c>
      <c r="G65">
        <f>VLOOKUP(A65,'[5]shown_tract_nonwhite_share2010 '!$A$1:$C$393,3,0)</f>
        <v>0.31540000000000001</v>
      </c>
      <c r="H65">
        <f>VLOOKUP(A65,'[6]shown_tract_median_rent2016 (1)'!$A$1:$C$319,3,0)</f>
        <v>2058</v>
      </c>
      <c r="I65">
        <f>VLOOKUP(A65,[7]shown_tract_singleparent_share2!$A$1:$C$319,3,0)</f>
        <v>0.2727</v>
      </c>
    </row>
    <row r="66" spans="1:9" hidden="1" x14ac:dyDescent="0.2"/>
    <row r="67" spans="1:9" x14ac:dyDescent="0.2">
      <c r="A67">
        <v>24005492101</v>
      </c>
      <c r="B67" t="s">
        <v>16</v>
      </c>
      <c r="C67">
        <f>VLOOKUP(A67,'[1]shown_tract_kir_rP_gP_pall (2)'!$A$1:$C$319,3,0)</f>
        <v>34980</v>
      </c>
      <c r="D67">
        <f>VLOOKUP(A67,'[2]shown_tract_jail_rP_gP_pall (13'!$A$1:$C$393,3,0)</f>
        <v>1.6799999999999999E-2</v>
      </c>
      <c r="E67">
        <f>VLOOKUP(A67,[3]shown_tract_teenbirth_rP_gF_pal!$A$1:$C$393,3,0)</f>
        <v>0.12089999999999999</v>
      </c>
      <c r="F67">
        <f>VLOOKUP(A67,'[4]shown_tract_poor_share2016 (1)'!$A$1:$C$393,3,0)</f>
        <v>8.6800000000000002E-2</v>
      </c>
      <c r="G67">
        <f>VLOOKUP(A67,'[5]shown_tract_nonwhite_share2010 '!$A$1:$C$393,3,0)</f>
        <v>0.20899999999999999</v>
      </c>
      <c r="H67">
        <f>VLOOKUP(A67,'[6]shown_tract_median_rent2016 (1)'!$A$1:$C$319,3,0)</f>
        <v>1154</v>
      </c>
      <c r="I67">
        <f>VLOOKUP(A67,[7]shown_tract_singleparent_share2!$A$1:$C$319,3,0)</f>
        <v>0.2477</v>
      </c>
    </row>
    <row r="68" spans="1:9" x14ac:dyDescent="0.2">
      <c r="A68">
        <v>24003751200</v>
      </c>
      <c r="B68" t="s">
        <v>14</v>
      </c>
      <c r="C68">
        <f>VLOOKUP(A68,'[1]shown_tract_kir_rP_gP_pall (2)'!$A$1:$C$319,3,0)</f>
        <v>32175</v>
      </c>
      <c r="D68">
        <f>VLOOKUP(A68,'[2]shown_tract_jail_rP_gP_pall (13'!$A$1:$C$393,3,0)</f>
        <v>9.7000000000000003E-3</v>
      </c>
      <c r="E68">
        <f>VLOOKUP(A68,[3]shown_tract_teenbirth_rP_gF_pal!$A$1:$C$393,3,0)</f>
        <v>0.1149</v>
      </c>
      <c r="F68">
        <f>VLOOKUP(A68,'[4]shown_tract_poor_share2016 (1)'!$A$1:$C$393,3,0)</f>
        <v>8.2100000000000006E-2</v>
      </c>
      <c r="G68">
        <f>VLOOKUP(A68,'[5]shown_tract_nonwhite_share2010 '!$A$1:$C$393,3,0)</f>
        <v>0.1007</v>
      </c>
      <c r="H68">
        <f>VLOOKUP(A68,'[6]shown_tract_median_rent2016 (1)'!$A$1:$C$319,3,0)</f>
        <v>925</v>
      </c>
      <c r="I68">
        <f>VLOOKUP(A68,[7]shown_tract_singleparent_share2!$A$1:$C$319,3,0)</f>
        <v>0.1714</v>
      </c>
    </row>
    <row r="69" spans="1:9" hidden="1" x14ac:dyDescent="0.2"/>
    <row r="70" spans="1:9" x14ac:dyDescent="0.2">
      <c r="A70">
        <v>24005451200</v>
      </c>
      <c r="B70" t="s">
        <v>19</v>
      </c>
      <c r="C70">
        <f>VLOOKUP(A70,'[1]shown_tract_kir_rP_gP_pall (2)'!$A$1:$C$319,3,0)</f>
        <v>34306</v>
      </c>
      <c r="D70">
        <f>VLOOKUP(A70,'[2]shown_tract_jail_rP_gP_pall (13'!$A$1:$C$393,3,0)</f>
        <v>1.49E-2</v>
      </c>
      <c r="E70">
        <f>VLOOKUP(A70,[3]shown_tract_teenbirth_rP_gF_pal!$A$1:$C$393,3,0)</f>
        <v>0.1641</v>
      </c>
      <c r="F70">
        <f>VLOOKUP(A70,'[4]shown_tract_poor_share2016 (1)'!$A$1:$C$393,3,0)</f>
        <v>7.7499999999999999E-2</v>
      </c>
      <c r="G70">
        <f>VLOOKUP(A70,'[5]shown_tract_nonwhite_share2010 '!$A$1:$C$393,3,0)</f>
        <v>0.12720000000000001</v>
      </c>
      <c r="H70">
        <f>VLOOKUP(A70,'[6]shown_tract_median_rent2016 (1)'!$A$1:$C$319,3,0)</f>
        <v>1353</v>
      </c>
      <c r="I70">
        <f>VLOOKUP(A70,[7]shown_tract_singleparent_share2!$A$1:$C$319,3,0)</f>
        <v>7.4700000000000003E-2</v>
      </c>
    </row>
    <row r="71" spans="1:9" hidden="1" x14ac:dyDescent="0.2"/>
    <row r="72" spans="1:9" hidden="1" x14ac:dyDescent="0.2"/>
    <row r="73" spans="1:9" x14ac:dyDescent="0.2">
      <c r="A73">
        <v>24510240200</v>
      </c>
      <c r="B73" t="s">
        <v>22</v>
      </c>
      <c r="C73">
        <f>VLOOKUP(A73,'[1]shown_tract_kir_rP_gP_pall (2)'!$A$1:$C$319,3,0)</f>
        <v>37172</v>
      </c>
      <c r="D73">
        <f>VLOOKUP(A73,'[2]shown_tract_jail_rP_gP_pall (13'!$A$1:$C$393,3,0)</f>
        <v>0</v>
      </c>
      <c r="E73">
        <f>VLOOKUP(A73,[3]shown_tract_teenbirth_rP_gF_pal!$A$1:$C$393,3,0)</f>
        <v>0.1923</v>
      </c>
      <c r="F73">
        <f>VLOOKUP(A73,'[4]shown_tract_poor_share2016 (1)'!$A$1:$C$393,3,0)</f>
        <v>3.0599999999999999E-2</v>
      </c>
      <c r="G73">
        <f>VLOOKUP(A73,'[5]shown_tract_nonwhite_share2010 '!$A$1:$C$393,3,0)</f>
        <v>0.1295</v>
      </c>
      <c r="H73">
        <f>VLOOKUP(A73,'[6]shown_tract_median_rent2016 (1)'!$A$1:$C$319,3,0)</f>
        <v>2054</v>
      </c>
      <c r="I73">
        <f>VLOOKUP(A73,[7]shown_tract_singleparent_share2!$A$1:$C$319,3,0)</f>
        <v>8.5900000000000004E-2</v>
      </c>
    </row>
    <row r="74" spans="1:9" x14ac:dyDescent="0.2">
      <c r="A74">
        <v>24005491300</v>
      </c>
      <c r="B74" t="s">
        <v>4</v>
      </c>
      <c r="C74">
        <f>VLOOKUP(A74,'[1]shown_tract_kir_rP_gP_pall (2)'!$A$1:$C$319,3,0)</f>
        <v>37912</v>
      </c>
      <c r="D74">
        <f>VLOOKUP(A74,'[2]shown_tract_jail_rP_gP_pall (13'!$A$1:$C$393,3,0)</f>
        <v>6.0000000000000001E-3</v>
      </c>
      <c r="E74">
        <f>VLOOKUP(A74,[3]shown_tract_teenbirth_rP_gF_pal!$A$1:$C$393,3,0)</f>
        <v>0.1215</v>
      </c>
      <c r="F74">
        <f>VLOOKUP(A74,'[4]shown_tract_poor_share2016 (1)'!$A$1:$C$393,3,0)</f>
        <v>0.29070000000000001</v>
      </c>
      <c r="G74">
        <f>VLOOKUP(A74,'[5]shown_tract_nonwhite_share2010 '!$A$1:$C$393,3,0)</f>
        <v>0.51039999999999996</v>
      </c>
      <c r="H74">
        <f>VLOOKUP(A74,'[6]shown_tract_median_rent2016 (1)'!$A$1:$C$319,3,0)</f>
        <v>1311</v>
      </c>
      <c r="I74">
        <f>VLOOKUP(A74,[7]shown_tract_singleparent_share2!$A$1:$C$319,3,0)</f>
        <v>0.2175</v>
      </c>
    </row>
    <row r="75" spans="1:9" hidden="1" x14ac:dyDescent="0.2"/>
    <row r="76" spans="1:9" hidden="1" x14ac:dyDescent="0.2"/>
    <row r="77" spans="1:9" hidden="1" x14ac:dyDescent="0.2"/>
    <row r="78" spans="1:9" x14ac:dyDescent="0.2">
      <c r="A78">
        <v>24510270703</v>
      </c>
      <c r="B78" t="s">
        <v>23</v>
      </c>
      <c r="C78">
        <f>VLOOKUP(A78,'[1]shown_tract_kir_rP_gP_pall (2)'!$A$1:$C$319,3,0)</f>
        <v>34890</v>
      </c>
      <c r="D78">
        <f>VLOOKUP(A78,'[2]shown_tract_jail_rP_gP_pall (13'!$A$1:$C$393,3,0)</f>
        <v>5.0000000000000001E-3</v>
      </c>
      <c r="E78">
        <f>VLOOKUP(A78,[3]shown_tract_teenbirth_rP_gF_pal!$A$1:$C$393,3,0)</f>
        <v>0.125</v>
      </c>
      <c r="F78">
        <f>VLOOKUP(A78,'[4]shown_tract_poor_share2016 (1)'!$A$1:$C$393,3,0)</f>
        <v>8.1900000000000001E-2</v>
      </c>
      <c r="G78">
        <f>VLOOKUP(A78,'[5]shown_tract_nonwhite_share2010 '!$A$1:$C$393,3,0)</f>
        <v>0.42859999999999998</v>
      </c>
      <c r="H78">
        <f>VLOOKUP(A78,'[6]shown_tract_median_rent2016 (1)'!$A$1:$C$319,3,0)</f>
        <v>945</v>
      </c>
      <c r="I78">
        <f>VLOOKUP(A78,[7]shown_tract_singleparent_share2!$A$1:$C$319,3,0)</f>
        <v>7.0699999999999999E-2</v>
      </c>
    </row>
    <row r="79" spans="1:9" x14ac:dyDescent="0.2">
      <c r="A79">
        <v>24005440800</v>
      </c>
      <c r="B79" t="s">
        <v>21</v>
      </c>
      <c r="C79">
        <f>VLOOKUP(A79,'[1]shown_tract_kir_rP_gP_pall (2)'!$A$1:$C$319,3,0)</f>
        <v>33678</v>
      </c>
      <c r="D79">
        <f>VLOOKUP(A79,'[2]shown_tract_jail_rP_gP_pall (13'!$A$1:$C$393,3,0)</f>
        <v>8.8000000000000005E-3</v>
      </c>
      <c r="E79">
        <f>VLOOKUP(A79,[3]shown_tract_teenbirth_rP_gF_pal!$A$1:$C$393,3,0)</f>
        <v>0.1457</v>
      </c>
      <c r="F79">
        <f>VLOOKUP(A79,'[4]shown_tract_poor_share2016 (1)'!$A$1:$C$393,3,0)</f>
        <v>6.4699999999999994E-2</v>
      </c>
      <c r="G79">
        <f>VLOOKUP(A79,'[5]shown_tract_nonwhite_share2010 '!$A$1:$C$393,3,0)</f>
        <v>0.52559999999999996</v>
      </c>
      <c r="H79">
        <f>VLOOKUP(A79,'[6]shown_tract_median_rent2016 (1)'!$A$1:$C$319,3,0)</f>
        <v>1172</v>
      </c>
      <c r="I79">
        <f>VLOOKUP(A79,[7]shown_tract_singleparent_share2!$A$1:$C$319,3,0)</f>
        <v>0.43059999999999998</v>
      </c>
    </row>
    <row r="80" spans="1:9" x14ac:dyDescent="0.2">
      <c r="A80">
        <v>24005420702</v>
      </c>
      <c r="B80" t="s">
        <v>24</v>
      </c>
      <c r="C80">
        <f>VLOOKUP(A80,'[1]shown_tract_kir_rP_gP_pall (2)'!$A$1:$C$319,3,0)</f>
        <v>32609</v>
      </c>
      <c r="D80">
        <f>VLOOKUP(A80,'[2]shown_tract_jail_rP_gP_pall (13'!$A$1:$C$393,3,0)</f>
        <v>3.0200000000000001E-2</v>
      </c>
      <c r="E80">
        <f>VLOOKUP(A80,[3]shown_tract_teenbirth_rP_gF_pal!$A$1:$C$393,3,0)</f>
        <v>0.17199999999999999</v>
      </c>
      <c r="F80">
        <f>VLOOKUP(A80,'[4]shown_tract_poor_share2016 (1)'!$A$1:$C$393,3,0)</f>
        <v>0.15240000000000001</v>
      </c>
      <c r="G80">
        <f>VLOOKUP(A80,'[5]shown_tract_nonwhite_share2010 '!$A$1:$C$393,3,0)</f>
        <v>0.1255</v>
      </c>
      <c r="H80">
        <f>VLOOKUP(A80,'[6]shown_tract_median_rent2016 (1)'!$A$1:$C$319,3,0)</f>
        <v>820</v>
      </c>
      <c r="I80">
        <f>VLOOKUP(A80,[7]shown_tract_singleparent_share2!$A$1:$C$319,3,0)</f>
        <v>0.4133</v>
      </c>
    </row>
    <row r="81" spans="1:9" x14ac:dyDescent="0.2">
      <c r="A81">
        <v>24005430400</v>
      </c>
      <c r="B81" t="s">
        <v>25</v>
      </c>
      <c r="C81">
        <f>VLOOKUP(A81,'[1]shown_tract_kir_rP_gP_pall (2)'!$A$1:$C$319,3,0)</f>
        <v>34191</v>
      </c>
      <c r="D81">
        <f>VLOOKUP(A81,'[2]shown_tract_jail_rP_gP_pall (13'!$A$1:$C$393,3,0)</f>
        <v>1.38E-2</v>
      </c>
      <c r="E81">
        <f>VLOOKUP(A81,[3]shown_tract_teenbirth_rP_gF_pal!$A$1:$C$393,3,0)</f>
        <v>0.17380000000000001</v>
      </c>
      <c r="F81">
        <f>VLOOKUP(A81,'[4]shown_tract_poor_share2016 (1)'!$A$1:$C$393,3,0)</f>
        <v>0.14710000000000001</v>
      </c>
      <c r="G81">
        <f>VLOOKUP(A81,'[5]shown_tract_nonwhite_share2010 '!$A$1:$C$393,3,0)</f>
        <v>0.17649999999999999</v>
      </c>
      <c r="H81">
        <f>VLOOKUP(A81,'[6]shown_tract_median_rent2016 (1)'!$A$1:$C$319,3,0)</f>
        <v>1071</v>
      </c>
      <c r="I81">
        <f>VLOOKUP(A81,[7]shown_tract_singleparent_share2!$A$1:$C$319,3,0)</f>
        <v>0.17699999999999999</v>
      </c>
    </row>
    <row r="82" spans="1:9" hidden="1" x14ac:dyDescent="0.2"/>
    <row r="83" spans="1:9" x14ac:dyDescent="0.2">
      <c r="A83">
        <v>24005411302</v>
      </c>
      <c r="B83" t="s">
        <v>26</v>
      </c>
      <c r="C83">
        <f>VLOOKUP(A83,'[1]shown_tract_kir_rP_gP_pall (2)'!$A$1:$C$319,3,0)</f>
        <v>32739</v>
      </c>
      <c r="D83">
        <f>VLOOKUP(A83,'[2]shown_tract_jail_rP_gP_pall (13'!$A$1:$C$393,3,0)</f>
        <v>5.7000000000000002E-3</v>
      </c>
      <c r="E83">
        <f>VLOOKUP(A83,[3]shown_tract_teenbirth_rP_gF_pal!$A$1:$C$393,3,0)</f>
        <v>0.13139999999999999</v>
      </c>
      <c r="F83">
        <f>VLOOKUP(A83,'[4]shown_tract_poor_share2016 (1)'!$A$1:$C$393,3,0)</f>
        <v>4.2900000000000001E-2</v>
      </c>
      <c r="G83">
        <f>VLOOKUP(A83,'[5]shown_tract_nonwhite_share2010 '!$A$1:$C$393,3,0)</f>
        <v>0.2387</v>
      </c>
      <c r="H83">
        <f>VLOOKUP(A83,'[6]shown_tract_median_rent2016 (1)'!$A$1:$C$319,3,0)</f>
        <v>0</v>
      </c>
      <c r="I83">
        <f>VLOOKUP(A83,[7]shown_tract_singleparent_share2!$A$1:$C$319,3,0)</f>
        <v>5.0700000000000002E-2</v>
      </c>
    </row>
    <row r="84" spans="1:9" hidden="1" x14ac:dyDescent="0.2"/>
    <row r="85" spans="1:9" x14ac:dyDescent="0.2">
      <c r="A85">
        <v>24005430700</v>
      </c>
      <c r="B85" t="s">
        <v>25</v>
      </c>
      <c r="C85">
        <f>VLOOKUP(A85,'[1]shown_tract_kir_rP_gP_pall (2)'!$A$1:$C$319,3,0)</f>
        <v>32287</v>
      </c>
      <c r="D85">
        <f>VLOOKUP(A85,'[2]shown_tract_jail_rP_gP_pall (13'!$A$1:$C$393,3,0)</f>
        <v>1.17E-2</v>
      </c>
      <c r="E85">
        <f>VLOOKUP(A85,[3]shown_tract_teenbirth_rP_gF_pal!$A$1:$C$393,3,0)</f>
        <v>0.12709999999999999</v>
      </c>
      <c r="F85">
        <f>VLOOKUP(A85,'[4]shown_tract_poor_share2016 (1)'!$A$1:$C$393,3,0)</f>
        <v>5.6399999999999999E-2</v>
      </c>
      <c r="G85">
        <f>VLOOKUP(A85,'[5]shown_tract_nonwhite_share2010 '!$A$1:$C$393,3,0)</f>
        <v>0.12939999999999999</v>
      </c>
      <c r="H85">
        <f>VLOOKUP(A85,'[6]shown_tract_median_rent2016 (1)'!$A$1:$C$319,3,0)</f>
        <v>1604</v>
      </c>
      <c r="I85">
        <f>VLOOKUP(A85,[7]shown_tract_singleparent_share2!$A$1:$C$319,3,0)</f>
        <v>0.16250000000000001</v>
      </c>
    </row>
    <row r="86" spans="1:9" x14ac:dyDescent="0.2">
      <c r="A86">
        <v>24005400200</v>
      </c>
      <c r="B86" t="s">
        <v>10</v>
      </c>
      <c r="C86">
        <f>VLOOKUP(A86,'[1]shown_tract_kir_rP_gP_pall (2)'!$A$1:$C$319,3,0)</f>
        <v>34020</v>
      </c>
      <c r="D86">
        <f>VLOOKUP(A86,'[2]shown_tract_jail_rP_gP_pall (13'!$A$1:$C$393,3,0)</f>
        <v>0</v>
      </c>
      <c r="E86">
        <f>VLOOKUP(A86,[3]shown_tract_teenbirth_rP_gF_pal!$A$1:$C$393,3,0)</f>
        <v>0.10489999999999999</v>
      </c>
      <c r="F86">
        <f>VLOOKUP(A86,'[4]shown_tract_poor_share2016 (1)'!$A$1:$C$393,3,0)</f>
        <v>0.13650000000000001</v>
      </c>
      <c r="G86">
        <f>VLOOKUP(A86,'[5]shown_tract_nonwhite_share2010 '!$A$1:$C$393,3,0)</f>
        <v>0.26419999999999999</v>
      </c>
      <c r="H86">
        <f>VLOOKUP(A86,'[6]shown_tract_median_rent2016 (1)'!$A$1:$C$319,3,0)</f>
        <v>1065</v>
      </c>
      <c r="I86">
        <f>VLOOKUP(A86,[7]shown_tract_singleparent_share2!$A$1:$C$319,3,0)</f>
        <v>0.51829999999999998</v>
      </c>
    </row>
    <row r="87" spans="1:9" hidden="1" x14ac:dyDescent="0.2"/>
    <row r="88" spans="1:9" hidden="1" x14ac:dyDescent="0.2"/>
    <row r="89" spans="1:9" x14ac:dyDescent="0.2">
      <c r="A89">
        <v>24510220100</v>
      </c>
      <c r="B89" t="s">
        <v>4</v>
      </c>
      <c r="C89">
        <f>VLOOKUP(A89,'[1]shown_tract_kir_rP_gP_pall (2)'!$A$1:$C$319,3,0)</f>
        <v>36380</v>
      </c>
      <c r="D89">
        <f>VLOOKUP(A89,'[2]shown_tract_jail_rP_gP_pall (13'!$A$1:$C$393,3,0)</f>
        <v>7.6E-3</v>
      </c>
      <c r="E89">
        <f>VLOOKUP(A89,[3]shown_tract_teenbirth_rP_gF_pal!$A$1:$C$393,3,0)</f>
        <v>0.15759999999999999</v>
      </c>
      <c r="F89">
        <f>VLOOKUP(A89,'[4]shown_tract_poor_share2016 (1)'!$A$1:$C$393,3,0)</f>
        <v>0.1106</v>
      </c>
      <c r="G89">
        <f>VLOOKUP(A89,'[5]shown_tract_nonwhite_share2010 '!$A$1:$C$393,3,0)</f>
        <v>0.2606</v>
      </c>
      <c r="H89">
        <f>VLOOKUP(A89,'[6]shown_tract_median_rent2016 (1)'!$A$1:$C$319,3,0)</f>
        <v>1339</v>
      </c>
      <c r="I89">
        <f>VLOOKUP(A89,[7]shown_tract_singleparent_share2!$A$1:$C$319,3,0)</f>
        <v>0.51949999999999996</v>
      </c>
    </row>
    <row r="90" spans="1:9" x14ac:dyDescent="0.2">
      <c r="A90">
        <v>24005451701</v>
      </c>
      <c r="B90" t="s">
        <v>19</v>
      </c>
      <c r="C90">
        <f>VLOOKUP(A90,'[1]shown_tract_kir_rP_gP_pall (2)'!$A$1:$C$319,3,0)</f>
        <v>32715</v>
      </c>
      <c r="D90">
        <f>VLOOKUP(A90,'[2]shown_tract_jail_rP_gP_pall (13'!$A$1:$C$393,3,0)</f>
        <v>2.4199999999999999E-2</v>
      </c>
      <c r="E90">
        <f>VLOOKUP(A90,[3]shown_tract_teenbirth_rP_gF_pal!$A$1:$C$393,3,0)</f>
        <v>9.7699999999999995E-2</v>
      </c>
      <c r="F90">
        <f>VLOOKUP(A90,'[4]shown_tract_poor_share2016 (1)'!$A$1:$C$393,3,0)</f>
        <v>7.5999999999999998E-2</v>
      </c>
      <c r="G90">
        <f>VLOOKUP(A90,'[5]shown_tract_nonwhite_share2010 '!$A$1:$C$393,3,0)</f>
        <v>0.16200000000000001</v>
      </c>
      <c r="H90">
        <f>VLOOKUP(A90,'[6]shown_tract_median_rent2016 (1)'!$A$1:$C$319,3,0)</f>
        <v>1729</v>
      </c>
      <c r="I90">
        <f>VLOOKUP(A90,[7]shown_tract_singleparent_share2!$A$1:$C$319,3,0)</f>
        <v>0.31919999999999998</v>
      </c>
    </row>
    <row r="91" spans="1:9" x14ac:dyDescent="0.2">
      <c r="A91">
        <v>24005440400</v>
      </c>
      <c r="B91" t="s">
        <v>4</v>
      </c>
      <c r="C91">
        <f>VLOOKUP(A91,'[1]shown_tract_kir_rP_gP_pall (2)'!$A$1:$C$319,3,0)</f>
        <v>32836</v>
      </c>
      <c r="D91">
        <f>VLOOKUP(A91,'[2]shown_tract_jail_rP_gP_pall (13'!$A$1:$C$393,3,0)</f>
        <v>1.21E-2</v>
      </c>
      <c r="E91">
        <f>VLOOKUP(A91,[3]shown_tract_teenbirth_rP_gF_pal!$A$1:$C$393,3,0)</f>
        <v>0.19120000000000001</v>
      </c>
      <c r="F91">
        <f>VLOOKUP(A91,'[4]shown_tract_poor_share2016 (1)'!$A$1:$C$393,3,0)</f>
        <v>1.7399999999999999E-2</v>
      </c>
      <c r="G91">
        <f>VLOOKUP(A91,'[5]shown_tract_nonwhite_share2010 '!$A$1:$C$393,3,0)</f>
        <v>0.30199999999999999</v>
      </c>
      <c r="H91">
        <f>VLOOKUP(A91,'[6]shown_tract_median_rent2016 (1)'!$A$1:$C$319,3,0)</f>
        <v>1173</v>
      </c>
      <c r="I91">
        <f>VLOOKUP(A91,[7]shown_tract_singleparent_share2!$A$1:$C$319,3,0)</f>
        <v>0.22969999999999999</v>
      </c>
    </row>
    <row r="92" spans="1:9" x14ac:dyDescent="0.2">
      <c r="A92">
        <v>24005451900</v>
      </c>
      <c r="B92" t="s">
        <v>27</v>
      </c>
      <c r="C92">
        <f>VLOOKUP(A92,'[1]shown_tract_kir_rP_gP_pall (2)'!$A$1:$C$319,3,0)</f>
        <v>33497</v>
      </c>
      <c r="D92">
        <f>VLOOKUP(A92,'[2]shown_tract_jail_rP_gP_pall (13'!$A$1:$C$393,3,0)</f>
        <v>8.6E-3</v>
      </c>
      <c r="E92">
        <f>VLOOKUP(A92,[3]shown_tract_teenbirth_rP_gF_pal!$A$1:$C$393,3,0)</f>
        <v>0.1762</v>
      </c>
      <c r="F92">
        <f>VLOOKUP(A92,'[4]shown_tract_poor_share2016 (1)'!$A$1:$C$393,3,0)</f>
        <v>3.1699999999999999E-2</v>
      </c>
      <c r="G92">
        <f>VLOOKUP(A92,'[5]shown_tract_nonwhite_share2010 '!$A$1:$C$393,3,0)</f>
        <v>3.1899999999999998E-2</v>
      </c>
      <c r="H92">
        <f>VLOOKUP(A92,'[6]shown_tract_median_rent2016 (1)'!$A$1:$C$319,3,0)</f>
        <v>1310</v>
      </c>
      <c r="I92">
        <f>VLOOKUP(A92,[7]shown_tract_singleparent_share2!$A$1:$C$319,3,0)</f>
        <v>0.23269999999999999</v>
      </c>
    </row>
    <row r="93" spans="1:9" x14ac:dyDescent="0.2">
      <c r="A93">
        <v>24005400702</v>
      </c>
      <c r="B93" t="s">
        <v>4</v>
      </c>
      <c r="C93">
        <f>VLOOKUP(A93,'[1]shown_tract_kir_rP_gP_pall (2)'!$A$1:$C$319,3,0)</f>
        <v>33897</v>
      </c>
      <c r="D93">
        <f>VLOOKUP(A93,'[2]shown_tract_jail_rP_gP_pall (13'!$A$1:$C$393,3,0)</f>
        <v>2.0500000000000001E-2</v>
      </c>
      <c r="E93">
        <f>VLOOKUP(A93,[3]shown_tract_teenbirth_rP_gF_pal!$A$1:$C$393,3,0)</f>
        <v>0.18720000000000001</v>
      </c>
      <c r="F93">
        <f>VLOOKUP(A93,'[4]shown_tract_poor_share2016 (1)'!$A$1:$C$393,3,0)</f>
        <v>3.2000000000000001E-2</v>
      </c>
      <c r="G93">
        <f>VLOOKUP(A93,'[5]shown_tract_nonwhite_share2010 '!$A$1:$C$393,3,0)</f>
        <v>0.4017</v>
      </c>
      <c r="H93">
        <f>VLOOKUP(A93,'[6]shown_tract_median_rent2016 (1)'!$A$1:$C$319,3,0)</f>
        <v>1160</v>
      </c>
      <c r="I93">
        <f>VLOOKUP(A93,[7]shown_tract_singleparent_share2!$A$1:$C$319,3,0)</f>
        <v>0.26340000000000002</v>
      </c>
    </row>
    <row r="94" spans="1:9" hidden="1" x14ac:dyDescent="0.2"/>
    <row r="95" spans="1:9" hidden="1" x14ac:dyDescent="0.2"/>
    <row r="96" spans="1:9" x14ac:dyDescent="0.2">
      <c r="A96">
        <v>24510272004</v>
      </c>
      <c r="B96" t="s">
        <v>28</v>
      </c>
      <c r="C96">
        <f>VLOOKUP(A96,'[1]shown_tract_kir_rP_gP_pall (2)'!$A$1:$C$319,3,0)</f>
        <v>32277</v>
      </c>
      <c r="D96">
        <f>VLOOKUP(A96,'[2]shown_tract_jail_rP_gP_pall (13'!$A$1:$C$393,3,0)</f>
        <v>5.1999999999999998E-3</v>
      </c>
      <c r="E96">
        <f>VLOOKUP(A96,[3]shown_tract_teenbirth_rP_gF_pal!$A$1:$C$393,3,0)</f>
        <v>4.3700000000000003E-2</v>
      </c>
      <c r="F96">
        <f>VLOOKUP(A96,'[4]shown_tract_poor_share2016 (1)'!$A$1:$C$393,3,0)</f>
        <v>0.10150000000000001</v>
      </c>
      <c r="G96">
        <f>VLOOKUP(A96,'[5]shown_tract_nonwhite_share2010 '!$A$1:$C$393,3,0)</f>
        <v>0.23680000000000001</v>
      </c>
      <c r="H96">
        <f>VLOOKUP(A96,'[6]shown_tract_median_rent2016 (1)'!$A$1:$C$319,3,0)</f>
        <v>1100</v>
      </c>
      <c r="I96">
        <f>VLOOKUP(A96,[7]shown_tract_singleparent_share2!$A$1:$C$319,3,0)</f>
        <v>0.15409999999999999</v>
      </c>
    </row>
    <row r="97" spans="1:9" x14ac:dyDescent="0.2">
      <c r="A97">
        <v>24005450900</v>
      </c>
      <c r="B97" t="s">
        <v>29</v>
      </c>
      <c r="C97">
        <f>VLOOKUP(A97,'[1]shown_tract_kir_rP_gP_pall (2)'!$A$1:$C$319,3,0)</f>
        <v>33061</v>
      </c>
      <c r="D97">
        <f>VLOOKUP(A97,'[2]shown_tract_jail_rP_gP_pall (13'!$A$1:$C$393,3,0)</f>
        <v>1.15E-2</v>
      </c>
      <c r="E97">
        <f>VLOOKUP(A97,[3]shown_tract_teenbirth_rP_gF_pal!$A$1:$C$393,3,0)</f>
        <v>0.13320000000000001</v>
      </c>
      <c r="F97">
        <f>VLOOKUP(A97,'[4]shown_tract_poor_share2016 (1)'!$A$1:$C$393,3,0)</f>
        <v>3.7999999999999999E-2</v>
      </c>
      <c r="G97">
        <f>VLOOKUP(A97,'[5]shown_tract_nonwhite_share2010 '!$A$1:$C$393,3,0)</f>
        <v>9.8699999999999996E-2</v>
      </c>
      <c r="H97">
        <f>VLOOKUP(A97,'[6]shown_tract_median_rent2016 (1)'!$A$1:$C$319,3,0)</f>
        <v>1322</v>
      </c>
      <c r="I97">
        <f>VLOOKUP(A97,[7]shown_tract_singleparent_share2!$A$1:$C$319,3,0)</f>
        <v>0.32500000000000001</v>
      </c>
    </row>
    <row r="98" spans="1:9" x14ac:dyDescent="0.2">
      <c r="A98">
        <v>24510270501</v>
      </c>
      <c r="B98" t="s">
        <v>30</v>
      </c>
      <c r="C98">
        <f>VLOOKUP(A98,'[1]shown_tract_kir_rP_gP_pall (2)'!$A$1:$C$319,3,0)</f>
        <v>31089</v>
      </c>
      <c r="D98">
        <f>VLOOKUP(A98,'[2]shown_tract_jail_rP_gP_pall (13'!$A$1:$C$393,3,0)</f>
        <v>2.4400000000000002E-2</v>
      </c>
      <c r="E98">
        <f>VLOOKUP(A98,[3]shown_tract_teenbirth_rP_gF_pal!$A$1:$C$393,3,0)</f>
        <v>0.16270000000000001</v>
      </c>
      <c r="F98">
        <f>VLOOKUP(A98,'[4]shown_tract_poor_share2016 (1)'!$A$1:$C$393,3,0)</f>
        <v>6.7799999999999999E-2</v>
      </c>
      <c r="G98">
        <f>VLOOKUP(A98,'[5]shown_tract_nonwhite_share2010 '!$A$1:$C$393,3,0)</f>
        <v>0.37869999999999998</v>
      </c>
      <c r="H98">
        <f>VLOOKUP(A98,'[6]shown_tract_median_rent2016 (1)'!$A$1:$C$319,3,0)</f>
        <v>880</v>
      </c>
      <c r="I98">
        <f>VLOOKUP(A98,[7]shown_tract_singleparent_share2!$A$1:$C$319,3,0)</f>
        <v>0.14630000000000001</v>
      </c>
    </row>
    <row r="99" spans="1:9" hidden="1" x14ac:dyDescent="0.2"/>
    <row r="100" spans="1:9" x14ac:dyDescent="0.2">
      <c r="A100">
        <v>24005451000</v>
      </c>
      <c r="B100" t="s">
        <v>29</v>
      </c>
      <c r="C100">
        <f>VLOOKUP(A100,'[1]shown_tract_kir_rP_gP_pall (2)'!$A$1:$C$319,3,0)</f>
        <v>32941</v>
      </c>
      <c r="D100">
        <f>VLOOKUP(A100,'[2]shown_tract_jail_rP_gP_pall (13'!$A$1:$C$393,3,0)</f>
        <v>1.6E-2</v>
      </c>
      <c r="E100">
        <f>VLOOKUP(A100,[3]shown_tract_teenbirth_rP_gF_pal!$A$1:$C$393,3,0)</f>
        <v>0.15659999999999999</v>
      </c>
      <c r="F100">
        <f>VLOOKUP(A100,'[4]shown_tract_poor_share2016 (1)'!$A$1:$C$393,3,0)</f>
        <v>5.6599999999999998E-2</v>
      </c>
      <c r="G100">
        <f>VLOOKUP(A100,'[5]shown_tract_nonwhite_share2010 '!$A$1:$C$393,3,0)</f>
        <v>4.3299999999999998E-2</v>
      </c>
      <c r="H100">
        <f>VLOOKUP(A100,'[6]shown_tract_median_rent2016 (1)'!$A$1:$C$319,3,0)</f>
        <v>970</v>
      </c>
      <c r="I100">
        <f>VLOOKUP(A100,[7]shown_tract_singleparent_share2!$A$1:$C$319,3,0)</f>
        <v>0.17069999999999999</v>
      </c>
    </row>
    <row r="101" spans="1:9" hidden="1" x14ac:dyDescent="0.2"/>
    <row r="102" spans="1:9" hidden="1" x14ac:dyDescent="0.2"/>
    <row r="103" spans="1:9" x14ac:dyDescent="0.2">
      <c r="A103">
        <v>24005441101</v>
      </c>
      <c r="B103" t="s">
        <v>21</v>
      </c>
      <c r="C103">
        <f>VLOOKUP(A103,'[1]shown_tract_kir_rP_gP_pall (2)'!$A$1:$C$319,3,0)</f>
        <v>34686</v>
      </c>
      <c r="D103">
        <f>VLOOKUP(A103,'[2]shown_tract_jail_rP_gP_pall (13'!$A$1:$C$393,3,0)</f>
        <v>1.17E-2</v>
      </c>
      <c r="E103">
        <f>VLOOKUP(A103,[3]shown_tract_teenbirth_rP_gF_pal!$A$1:$C$393,3,0)</f>
        <v>0.12809999999999999</v>
      </c>
      <c r="F103">
        <f>VLOOKUP(A103,'[4]shown_tract_poor_share2016 (1)'!$A$1:$C$393,3,0)</f>
        <v>6.4299999999999996E-2</v>
      </c>
      <c r="G103">
        <f>VLOOKUP(A103,'[5]shown_tract_nonwhite_share2010 '!$A$1:$C$393,3,0)</f>
        <v>0.2581</v>
      </c>
      <c r="H103">
        <f>VLOOKUP(A103,'[6]shown_tract_median_rent2016 (1)'!$A$1:$C$319,3,0)</f>
        <v>689</v>
      </c>
      <c r="I103">
        <f>VLOOKUP(A103,[7]shown_tract_singleparent_share2!$A$1:$C$319,3,0)</f>
        <v>0.42699999999999999</v>
      </c>
    </row>
    <row r="104" spans="1:9" hidden="1" x14ac:dyDescent="0.2"/>
    <row r="105" spans="1:9" x14ac:dyDescent="0.2">
      <c r="A105">
        <v>24005441102</v>
      </c>
      <c r="B105" t="s">
        <v>21</v>
      </c>
      <c r="C105">
        <f>VLOOKUP(A105,'[1]shown_tract_kir_rP_gP_pall (2)'!$A$1:$C$319,3,0)</f>
        <v>32927</v>
      </c>
      <c r="D105">
        <f>VLOOKUP(A105,'[2]shown_tract_jail_rP_gP_pall (13'!$A$1:$C$393,3,0)</f>
        <v>1.4500000000000001E-2</v>
      </c>
      <c r="E105">
        <f>VLOOKUP(A105,[3]shown_tract_teenbirth_rP_gF_pal!$A$1:$C$393,3,0)</f>
        <v>0.1787</v>
      </c>
      <c r="F105">
        <f>VLOOKUP(A105,'[4]shown_tract_poor_share2016 (1)'!$A$1:$C$393,3,0)</f>
        <v>0.14000000000000001</v>
      </c>
      <c r="G105">
        <f>VLOOKUP(A105,'[5]shown_tract_nonwhite_share2010 '!$A$1:$C$393,3,0)</f>
        <v>0.38340000000000002</v>
      </c>
      <c r="H105">
        <f>VLOOKUP(A105,'[6]shown_tract_median_rent2016 (1)'!$A$1:$C$319,3,0)</f>
        <v>1173</v>
      </c>
      <c r="I105">
        <f>VLOOKUP(A105,[7]shown_tract_singleparent_share2!$A$1:$C$319,3,0)</f>
        <v>0.24879999999999999</v>
      </c>
    </row>
    <row r="106" spans="1:9" x14ac:dyDescent="0.2">
      <c r="A106">
        <v>24003750300</v>
      </c>
      <c r="B106" t="s">
        <v>14</v>
      </c>
      <c r="C106">
        <f>VLOOKUP(A106,'[1]shown_tract_kir_rP_gP_pall (2)'!$A$1:$C$319,3,0)</f>
        <v>32826</v>
      </c>
      <c r="D106">
        <f>VLOOKUP(A106,'[2]shown_tract_jail_rP_gP_pall (13'!$A$1:$C$393,3,0)</f>
        <v>1.2500000000000001E-2</v>
      </c>
      <c r="E106">
        <f>VLOOKUP(A106,[3]shown_tract_teenbirth_rP_gF_pal!$A$1:$C$393,3,0)</f>
        <v>0.19420000000000001</v>
      </c>
      <c r="F106">
        <f>VLOOKUP(A106,'[4]shown_tract_poor_share2016 (1)'!$A$1:$C$393,3,0)</f>
        <v>0.124</v>
      </c>
      <c r="G106">
        <f>VLOOKUP(A106,'[5]shown_tract_nonwhite_share2010 '!$A$1:$C$393,3,0)</f>
        <v>0.1857</v>
      </c>
      <c r="H106">
        <f>VLOOKUP(A106,'[6]shown_tract_median_rent2016 (1)'!$A$1:$C$319,3,0)</f>
        <v>1349</v>
      </c>
      <c r="I106">
        <f>VLOOKUP(A106,[7]shown_tract_singleparent_share2!$A$1:$C$319,3,0)</f>
        <v>0.1694</v>
      </c>
    </row>
    <row r="107" spans="1:9" hidden="1" x14ac:dyDescent="0.2"/>
    <row r="108" spans="1:9" x14ac:dyDescent="0.2">
      <c r="A108">
        <v>24005452100</v>
      </c>
      <c r="B108" t="s">
        <v>31</v>
      </c>
      <c r="C108">
        <f>VLOOKUP(A108,'[1]shown_tract_kir_rP_gP_pall (2)'!$A$1:$C$319,3,0)</f>
        <v>32937</v>
      </c>
      <c r="D108">
        <f>VLOOKUP(A108,'[2]shown_tract_jail_rP_gP_pall (13'!$A$1:$C$393,3,0)</f>
        <v>1.95E-2</v>
      </c>
      <c r="E108">
        <f>VLOOKUP(A108,[3]shown_tract_teenbirth_rP_gF_pal!$A$1:$C$393,3,0)</f>
        <v>0.16</v>
      </c>
      <c r="F108">
        <f>VLOOKUP(A108,'[4]shown_tract_poor_share2016 (1)'!$A$1:$C$393,3,0)</f>
        <v>0.13159999999999999</v>
      </c>
      <c r="G108">
        <f>VLOOKUP(A108,'[5]shown_tract_nonwhite_share2010 '!$A$1:$C$393,3,0)</f>
        <v>6.3899999999999998E-2</v>
      </c>
      <c r="H108">
        <f>VLOOKUP(A108,'[6]shown_tract_median_rent2016 (1)'!$A$1:$C$319,3,0)</f>
        <v>1183</v>
      </c>
      <c r="I108">
        <f>VLOOKUP(A108,[7]shown_tract_singleparent_share2!$A$1:$C$319,3,0)</f>
        <v>0.35460000000000003</v>
      </c>
    </row>
    <row r="109" spans="1:9" x14ac:dyDescent="0.2">
      <c r="A109">
        <v>24005440900</v>
      </c>
      <c r="B109" t="s">
        <v>21</v>
      </c>
      <c r="C109">
        <f>VLOOKUP(A109,'[1]shown_tract_kir_rP_gP_pall (2)'!$A$1:$C$319,3,0)</f>
        <v>34159</v>
      </c>
      <c r="D109">
        <f>VLOOKUP(A109,'[2]shown_tract_jail_rP_gP_pall (13'!$A$1:$C$393,3,0)</f>
        <v>1.04E-2</v>
      </c>
      <c r="E109">
        <f>VLOOKUP(A109,[3]shown_tract_teenbirth_rP_gF_pal!$A$1:$C$393,3,0)</f>
        <v>0.15820000000000001</v>
      </c>
      <c r="F109">
        <f>VLOOKUP(A109,'[4]shown_tract_poor_share2016 (1)'!$A$1:$C$393,3,0)</f>
        <v>7.0999999999999994E-2</v>
      </c>
      <c r="G109">
        <f>VLOOKUP(A109,'[5]shown_tract_nonwhite_share2010 '!$A$1:$C$393,3,0)</f>
        <v>0.57550000000000001</v>
      </c>
      <c r="H109">
        <f>VLOOKUP(A109,'[6]shown_tract_median_rent2016 (1)'!$A$1:$C$319,3,0)</f>
        <v>1041</v>
      </c>
      <c r="I109">
        <f>VLOOKUP(A109,[7]shown_tract_singleparent_share2!$A$1:$C$319,3,0)</f>
        <v>0.38030000000000003</v>
      </c>
    </row>
    <row r="110" spans="1:9" x14ac:dyDescent="0.2">
      <c r="A110">
        <v>24510271503</v>
      </c>
      <c r="B110" t="s">
        <v>32</v>
      </c>
      <c r="C110">
        <f>VLOOKUP(A110,'[1]shown_tract_kir_rP_gP_pall (2)'!$A$1:$C$319,3,0)</f>
        <v>35185</v>
      </c>
      <c r="D110">
        <f>VLOOKUP(A110,'[2]shown_tract_jail_rP_gP_pall (13'!$A$1:$C$393,3,0)</f>
        <v>1E-4</v>
      </c>
      <c r="E110">
        <f>VLOOKUP(A110,[3]shown_tract_teenbirth_rP_gF_pal!$A$1:$C$393,3,0)</f>
        <v>0.41039999999999999</v>
      </c>
      <c r="F110">
        <f>VLOOKUP(A110,'[4]shown_tract_poor_share2016 (1)'!$A$1:$C$393,3,0)</f>
        <v>4.5600000000000002E-2</v>
      </c>
      <c r="G110">
        <f>VLOOKUP(A110,'[5]shown_tract_nonwhite_share2010 '!$A$1:$C$393,3,0)</f>
        <v>0.1671</v>
      </c>
      <c r="H110">
        <f>VLOOKUP(A110,'[6]shown_tract_median_rent2016 (1)'!$A$1:$C$319,3,0)</f>
        <v>1289</v>
      </c>
      <c r="I110">
        <f>VLOOKUP(A110,[7]shown_tract_singleparent_share2!$A$1:$C$319,3,0)</f>
        <v>0.31030000000000002</v>
      </c>
    </row>
    <row r="111" spans="1:9" x14ac:dyDescent="0.2">
      <c r="A111">
        <v>24005403300</v>
      </c>
      <c r="B111" t="s">
        <v>33</v>
      </c>
      <c r="C111">
        <f>VLOOKUP(A111,'[1]shown_tract_kir_rP_gP_pall (2)'!$A$1:$C$319,3,0)</f>
        <v>32866</v>
      </c>
      <c r="D111">
        <f>VLOOKUP(A111,'[2]shown_tract_jail_rP_gP_pall (13'!$A$1:$C$393,3,0)</f>
        <v>2.2000000000000001E-3</v>
      </c>
      <c r="E111">
        <f>VLOOKUP(A111,[3]shown_tract_teenbirth_rP_gF_pal!$A$1:$C$393,3,0)</f>
        <v>0.15429999999999999</v>
      </c>
      <c r="F111">
        <f>VLOOKUP(A111,'[4]shown_tract_poor_share2016 (1)'!$A$1:$C$393,3,0)</f>
        <v>3.9600000000000003E-2</v>
      </c>
      <c r="G111">
        <f>VLOOKUP(A111,'[5]shown_tract_nonwhite_share2010 '!$A$1:$C$393,3,0)</f>
        <v>0.54649999999999999</v>
      </c>
      <c r="H111">
        <f>VLOOKUP(A111,'[6]shown_tract_median_rent2016 (1)'!$A$1:$C$319,3,0)</f>
        <v>1340</v>
      </c>
      <c r="I111">
        <f>VLOOKUP(A111,[7]shown_tract_singleparent_share2!$A$1:$C$319,3,0)</f>
        <v>0.42549999999999999</v>
      </c>
    </row>
    <row r="112" spans="1:9" hidden="1" x14ac:dyDescent="0.2"/>
    <row r="113" spans="1:9" x14ac:dyDescent="0.2">
      <c r="A113">
        <v>24005430800</v>
      </c>
      <c r="B113" t="s">
        <v>25</v>
      </c>
      <c r="C113">
        <f>VLOOKUP(A113,'[1]shown_tract_kir_rP_gP_pall (2)'!$A$1:$C$319,3,0)</f>
        <v>31115</v>
      </c>
      <c r="D113">
        <f>VLOOKUP(A113,'[2]shown_tract_jail_rP_gP_pall (13'!$A$1:$C$393,3,0)</f>
        <v>2.5999999999999999E-3</v>
      </c>
      <c r="E113">
        <f>VLOOKUP(A113,[3]shown_tract_teenbirth_rP_gF_pal!$A$1:$C$393,3,0)</f>
        <v>0.1535</v>
      </c>
      <c r="F113">
        <f>VLOOKUP(A113,'[4]shown_tract_poor_share2016 (1)'!$A$1:$C$393,3,0)</f>
        <v>8.0699999999999994E-2</v>
      </c>
      <c r="G113">
        <f>VLOOKUP(A113,'[5]shown_tract_nonwhite_share2010 '!$A$1:$C$393,3,0)</f>
        <v>0.14330000000000001</v>
      </c>
      <c r="H113">
        <f>VLOOKUP(A113,'[6]shown_tract_median_rent2016 (1)'!$A$1:$C$319,3,0)</f>
        <v>1141</v>
      </c>
      <c r="I113">
        <f>VLOOKUP(A113,[7]shown_tract_singleparent_share2!$A$1:$C$319,3,0)</f>
        <v>0.38350000000000001</v>
      </c>
    </row>
    <row r="114" spans="1:9" hidden="1" x14ac:dyDescent="0.2"/>
    <row r="115" spans="1:9" hidden="1" x14ac:dyDescent="0.2"/>
    <row r="116" spans="1:9" x14ac:dyDescent="0.2">
      <c r="A116">
        <v>24005420500</v>
      </c>
      <c r="B116" t="s">
        <v>4</v>
      </c>
      <c r="C116">
        <f>VLOOKUP(A116,'[1]shown_tract_kir_rP_gP_pall (2)'!$A$1:$C$319,3,0)</f>
        <v>29589</v>
      </c>
      <c r="D116">
        <f>VLOOKUP(A116,'[2]shown_tract_jail_rP_gP_pall (13'!$A$1:$C$393,3,0)</f>
        <v>3.3E-3</v>
      </c>
      <c r="E116">
        <f>VLOOKUP(A116,[3]shown_tract_teenbirth_rP_gF_pal!$A$1:$C$393,3,0)</f>
        <v>0.16370000000000001</v>
      </c>
      <c r="F116">
        <f>VLOOKUP(A116,'[4]shown_tract_poor_share2016 (1)'!$A$1:$C$393,3,0)</f>
        <v>8.3699999999999997E-2</v>
      </c>
      <c r="G116">
        <f>VLOOKUP(A116,'[5]shown_tract_nonwhite_share2010 '!$A$1:$C$393,3,0)</f>
        <v>0.19919999999999999</v>
      </c>
      <c r="H116">
        <f>VLOOKUP(A116,'[6]shown_tract_median_rent2016 (1)'!$A$1:$C$319,3,0)</f>
        <v>1117</v>
      </c>
      <c r="I116">
        <f>VLOOKUP(A116,[7]shown_tract_singleparent_share2!$A$1:$C$319,3,0)</f>
        <v>0.31879999999999997</v>
      </c>
    </row>
    <row r="117" spans="1:9" x14ac:dyDescent="0.2">
      <c r="A117">
        <v>24005420200</v>
      </c>
      <c r="B117" t="s">
        <v>24</v>
      </c>
      <c r="C117">
        <f>VLOOKUP(A117,'[1]shown_tract_kir_rP_gP_pall (2)'!$A$1:$C$319,3,0)</f>
        <v>32036</v>
      </c>
      <c r="D117">
        <f>VLOOKUP(A117,'[2]shown_tract_jail_rP_gP_pall (13'!$A$1:$C$393,3,0)</f>
        <v>9.9000000000000008E-3</v>
      </c>
      <c r="E117">
        <f>VLOOKUP(A117,[3]shown_tract_teenbirth_rP_gF_pal!$A$1:$C$393,3,0)</f>
        <v>0.1114</v>
      </c>
      <c r="F117">
        <f>VLOOKUP(A117,'[4]shown_tract_poor_share2016 (1)'!$A$1:$C$393,3,0)</f>
        <v>6.2399999999999997E-2</v>
      </c>
      <c r="G117">
        <f>VLOOKUP(A117,'[5]shown_tract_nonwhite_share2010 '!$A$1:$C$393,3,0)</f>
        <v>7.9799999999999996E-2</v>
      </c>
      <c r="H117">
        <f>VLOOKUP(A117,'[6]shown_tract_median_rent2016 (1)'!$A$1:$C$319,3,0)</f>
        <v>1056</v>
      </c>
      <c r="I117">
        <f>VLOOKUP(A117,[7]shown_tract_singleparent_share2!$A$1:$C$319,3,0)</f>
        <v>0.36170000000000002</v>
      </c>
    </row>
    <row r="118" spans="1:9" x14ac:dyDescent="0.2">
      <c r="A118">
        <v>24005492102</v>
      </c>
      <c r="B118" t="s">
        <v>16</v>
      </c>
      <c r="C118">
        <f>VLOOKUP(A118,'[1]shown_tract_kir_rP_gP_pall (2)'!$A$1:$C$319,3,0)</f>
        <v>32408</v>
      </c>
      <c r="D118">
        <f>VLOOKUP(A118,'[2]shown_tract_jail_rP_gP_pall (13'!$A$1:$C$393,3,0)</f>
        <v>9.9000000000000008E-3</v>
      </c>
      <c r="E118">
        <f>VLOOKUP(A118,[3]shown_tract_teenbirth_rP_gF_pal!$A$1:$C$393,3,0)</f>
        <v>0.18290000000000001</v>
      </c>
      <c r="F118">
        <f>VLOOKUP(A118,'[4]shown_tract_poor_share2016 (1)'!$A$1:$C$393,3,0)</f>
        <v>3.39E-2</v>
      </c>
      <c r="G118">
        <f>VLOOKUP(A118,'[5]shown_tract_nonwhite_share2010 '!$A$1:$C$393,3,0)</f>
        <v>0.20930000000000001</v>
      </c>
      <c r="H118">
        <f>VLOOKUP(A118,'[6]shown_tract_median_rent2016 (1)'!$A$1:$C$319,3,0)</f>
        <v>0</v>
      </c>
      <c r="I118">
        <f>VLOOKUP(A118,[7]shown_tract_singleparent_share2!$A$1:$C$319,3,0)</f>
        <v>0.27689999999999998</v>
      </c>
    </row>
    <row r="119" spans="1:9" x14ac:dyDescent="0.2">
      <c r="A119">
        <v>24005440702</v>
      </c>
      <c r="B119" t="s">
        <v>21</v>
      </c>
      <c r="C119">
        <f>VLOOKUP(A119,'[1]shown_tract_kir_rP_gP_pall (2)'!$A$1:$C$319,3,0)</f>
        <v>28852</v>
      </c>
      <c r="D119">
        <f>VLOOKUP(A119,'[2]shown_tract_jail_rP_gP_pall (13'!$A$1:$C$393,3,0)</f>
        <v>1.89E-2</v>
      </c>
      <c r="E119">
        <f>VLOOKUP(A119,[3]shown_tract_teenbirth_rP_gF_pal!$A$1:$C$393,3,0)</f>
        <v>0.16950000000000001</v>
      </c>
      <c r="F119">
        <f>VLOOKUP(A119,'[4]shown_tract_poor_share2016 (1)'!$A$1:$C$393,3,0)</f>
        <v>3.95E-2</v>
      </c>
      <c r="G119">
        <f>VLOOKUP(A119,'[5]shown_tract_nonwhite_share2010 '!$A$1:$C$393,3,0)</f>
        <v>0.35189999999999999</v>
      </c>
      <c r="H119">
        <f>VLOOKUP(A119,'[6]shown_tract_median_rent2016 (1)'!$A$1:$C$319,3,0)</f>
        <v>1428</v>
      </c>
      <c r="I119">
        <f>VLOOKUP(A119,[7]shown_tract_singleparent_share2!$A$1:$C$319,3,0)</f>
        <v>0.33900000000000002</v>
      </c>
    </row>
    <row r="120" spans="1:9" hidden="1" x14ac:dyDescent="0.2"/>
    <row r="121" spans="1:9" x14ac:dyDescent="0.2">
      <c r="A121">
        <v>24003750202</v>
      </c>
      <c r="B121" t="s">
        <v>34</v>
      </c>
      <c r="C121">
        <f>VLOOKUP(A121,'[1]shown_tract_kir_rP_gP_pall (2)'!$A$1:$C$319,3,0)</f>
        <v>29299</v>
      </c>
      <c r="D121">
        <f>VLOOKUP(A121,'[2]shown_tract_jail_rP_gP_pall (13'!$A$1:$C$393,3,0)</f>
        <v>1.3899999999999999E-2</v>
      </c>
      <c r="E121">
        <f>VLOOKUP(A121,[3]shown_tract_teenbirth_rP_gF_pal!$A$1:$C$393,3,0)</f>
        <v>0.21990000000000001</v>
      </c>
      <c r="F121">
        <f>VLOOKUP(A121,'[4]shown_tract_poor_share2016 (1)'!$A$1:$C$393,3,0)</f>
        <v>0.1193</v>
      </c>
      <c r="G121">
        <f>VLOOKUP(A121,'[5]shown_tract_nonwhite_share2010 '!$A$1:$C$393,3,0)</f>
        <v>0.18240000000000001</v>
      </c>
      <c r="H121">
        <f>VLOOKUP(A121,'[6]shown_tract_median_rent2016 (1)'!$A$1:$C$319,3,0)</f>
        <v>971</v>
      </c>
      <c r="I121">
        <f>VLOOKUP(A121,[7]shown_tract_singleparent_share2!$A$1:$C$319,3,0)</f>
        <v>0.14460000000000001</v>
      </c>
    </row>
    <row r="122" spans="1:9" x14ac:dyDescent="0.2">
      <c r="A122">
        <v>24005450300</v>
      </c>
      <c r="B122" t="s">
        <v>29</v>
      </c>
      <c r="C122">
        <f>VLOOKUP(A122,'[1]shown_tract_kir_rP_gP_pall (2)'!$A$1:$C$319,3,0)</f>
        <v>30206</v>
      </c>
      <c r="D122">
        <f>VLOOKUP(A122,'[2]shown_tract_jail_rP_gP_pall (13'!$A$1:$C$393,3,0)</f>
        <v>1.5800000000000002E-2</v>
      </c>
      <c r="E122">
        <f>VLOOKUP(A122,[3]shown_tract_teenbirth_rP_gF_pal!$A$1:$C$393,3,0)</f>
        <v>0.1237</v>
      </c>
      <c r="F122">
        <f>VLOOKUP(A122,'[4]shown_tract_poor_share2016 (1)'!$A$1:$C$393,3,0)</f>
        <v>0.13800000000000001</v>
      </c>
      <c r="G122">
        <f>VLOOKUP(A122,'[5]shown_tract_nonwhite_share2010 '!$A$1:$C$393,3,0)</f>
        <v>0.12709999999999999</v>
      </c>
      <c r="H122">
        <f>VLOOKUP(A122,'[6]shown_tract_median_rent2016 (1)'!$A$1:$C$319,3,0)</f>
        <v>597</v>
      </c>
      <c r="I122">
        <f>VLOOKUP(A122,[7]shown_tract_singleparent_share2!$A$1:$C$319,3,0)</f>
        <v>0.3422</v>
      </c>
    </row>
    <row r="123" spans="1:9" x14ac:dyDescent="0.2">
      <c r="A123">
        <v>24005420303</v>
      </c>
      <c r="B123" t="s">
        <v>24</v>
      </c>
      <c r="C123">
        <f>VLOOKUP(A123,'[1]shown_tract_kir_rP_gP_pall (2)'!$A$1:$C$319,3,0)</f>
        <v>28023</v>
      </c>
      <c r="D123">
        <f>VLOOKUP(A123,'[2]shown_tract_jail_rP_gP_pall (13'!$A$1:$C$393,3,0)</f>
        <v>1.3599999999999999E-2</v>
      </c>
      <c r="E123">
        <f>VLOOKUP(A123,[3]shown_tract_teenbirth_rP_gF_pal!$A$1:$C$393,3,0)</f>
        <v>0.14599999999999999</v>
      </c>
      <c r="F123">
        <f>VLOOKUP(A123,'[4]shown_tract_poor_share2016 (1)'!$A$1:$C$393,3,0)</f>
        <v>3.3500000000000002E-2</v>
      </c>
      <c r="G123">
        <f>VLOOKUP(A123,'[5]shown_tract_nonwhite_share2010 '!$A$1:$C$393,3,0)</f>
        <v>5.0999999999999997E-2</v>
      </c>
      <c r="H123">
        <f>VLOOKUP(A123,'[6]shown_tract_median_rent2016 (1)'!$A$1:$C$319,3,0)</f>
        <v>1060</v>
      </c>
      <c r="I123">
        <f>VLOOKUP(A123,[7]shown_tract_singleparent_share2!$A$1:$C$319,3,0)</f>
        <v>0.32519999999999999</v>
      </c>
    </row>
    <row r="124" spans="1:9" x14ac:dyDescent="0.2">
      <c r="A124">
        <v>24005452400</v>
      </c>
      <c r="B124" t="s">
        <v>24</v>
      </c>
      <c r="C124">
        <f>VLOOKUP(A124,'[1]shown_tract_kir_rP_gP_pall (2)'!$A$1:$C$319,3,0)</f>
        <v>30813</v>
      </c>
      <c r="D124">
        <f>VLOOKUP(A124,'[2]shown_tract_jail_rP_gP_pall (13'!$A$1:$C$393,3,0)</f>
        <v>2.1999999999999999E-2</v>
      </c>
      <c r="E124">
        <f>VLOOKUP(A124,[3]shown_tract_teenbirth_rP_gF_pal!$A$1:$C$393,3,0)</f>
        <v>0.252</v>
      </c>
      <c r="F124">
        <f>VLOOKUP(A124,'[4]shown_tract_poor_share2016 (1)'!$A$1:$C$393,3,0)</f>
        <v>4.5900000000000003E-2</v>
      </c>
      <c r="G124">
        <f>VLOOKUP(A124,'[5]shown_tract_nonwhite_share2010 '!$A$1:$C$393,3,0)</f>
        <v>0.12909999999999999</v>
      </c>
      <c r="H124">
        <f>VLOOKUP(A124,'[6]shown_tract_median_rent2016 (1)'!$A$1:$C$319,3,0)</f>
        <v>842</v>
      </c>
      <c r="I124">
        <f>VLOOKUP(A124,[7]shown_tract_singleparent_share2!$A$1:$C$319,3,0)</f>
        <v>0.11509999999999999</v>
      </c>
    </row>
    <row r="125" spans="1:9" x14ac:dyDescent="0.2">
      <c r="A125">
        <v>24510010400</v>
      </c>
      <c r="B125" t="s">
        <v>35</v>
      </c>
      <c r="C125">
        <f>VLOOKUP(A125,'[1]shown_tract_kir_rP_gP_pall (2)'!$A$1:$C$319,3,0)</f>
        <v>29977</v>
      </c>
      <c r="D125">
        <f>VLOOKUP(A125,'[2]shown_tract_jail_rP_gP_pall (13'!$A$1:$C$393,3,0)</f>
        <v>3.2399999999999998E-2</v>
      </c>
      <c r="E125">
        <f>VLOOKUP(A125,[3]shown_tract_teenbirth_rP_gF_pal!$A$1:$C$393,3,0)</f>
        <v>0.20880000000000001</v>
      </c>
      <c r="F125">
        <f>VLOOKUP(A125,'[4]shown_tract_poor_share2016 (1)'!$A$1:$C$393,3,0)</f>
        <v>4.3499999999999997E-2</v>
      </c>
      <c r="G125">
        <f>VLOOKUP(A125,'[5]shown_tract_nonwhite_share2010 '!$A$1:$C$393,3,0)</f>
        <v>0.16239999999999999</v>
      </c>
      <c r="H125">
        <f>VLOOKUP(A125,'[6]shown_tract_median_rent2016 (1)'!$A$1:$C$319,3,0)</f>
        <v>1796</v>
      </c>
      <c r="I125">
        <f>VLOOKUP(A125,[7]shown_tract_singleparent_share2!$A$1:$C$319,3,0)</f>
        <v>0</v>
      </c>
    </row>
    <row r="126" spans="1:9" x14ac:dyDescent="0.2">
      <c r="A126">
        <v>24005401505</v>
      </c>
      <c r="B126" t="s">
        <v>10</v>
      </c>
      <c r="C126">
        <f>VLOOKUP(A126,'[1]shown_tract_kir_rP_gP_pall (2)'!$A$1:$C$319,3,0)</f>
        <v>33398</v>
      </c>
      <c r="D126">
        <f>VLOOKUP(A126,'[2]shown_tract_jail_rP_gP_pall (13'!$A$1:$C$393,3,0)</f>
        <v>1.3299999999999999E-2</v>
      </c>
      <c r="E126">
        <f>VLOOKUP(A126,[3]shown_tract_teenbirth_rP_gF_pal!$A$1:$C$393,3,0)</f>
        <v>0.18740000000000001</v>
      </c>
      <c r="F126">
        <f>VLOOKUP(A126,'[4]shown_tract_poor_share2016 (1)'!$A$1:$C$393,3,0)</f>
        <v>0.11459999999999999</v>
      </c>
      <c r="G126">
        <f>VLOOKUP(A126,'[5]shown_tract_nonwhite_share2010 '!$A$1:$C$393,3,0)</f>
        <v>0.68010000000000004</v>
      </c>
      <c r="H126">
        <f>VLOOKUP(A126,'[6]shown_tract_median_rent2016 (1)'!$A$1:$C$319,3,0)</f>
        <v>533</v>
      </c>
      <c r="I126">
        <f>VLOOKUP(A126,[7]shown_tract_singleparent_share2!$A$1:$C$319,3,0)</f>
        <v>0.1056</v>
      </c>
    </row>
    <row r="127" spans="1:9" hidden="1" x14ac:dyDescent="0.2"/>
    <row r="128" spans="1:9" hidden="1" x14ac:dyDescent="0.2"/>
    <row r="129" spans="1:9" hidden="1" x14ac:dyDescent="0.2"/>
    <row r="130" spans="1:9" x14ac:dyDescent="0.2">
      <c r="A130">
        <v>24005400800</v>
      </c>
      <c r="B130" t="s">
        <v>10</v>
      </c>
      <c r="C130">
        <f>VLOOKUP(A130,'[1]shown_tract_kir_rP_gP_pall (2)'!$A$1:$C$319,3,0)</f>
        <v>32364</v>
      </c>
      <c r="D130">
        <f>VLOOKUP(A130,'[2]shown_tract_jail_rP_gP_pall (13'!$A$1:$C$393,3,0)</f>
        <v>1.7299999999999999E-2</v>
      </c>
      <c r="E130">
        <f>VLOOKUP(A130,[3]shown_tract_teenbirth_rP_gF_pal!$A$1:$C$393,3,0)</f>
        <v>0.20680000000000001</v>
      </c>
      <c r="F130">
        <f>VLOOKUP(A130,'[4]shown_tract_poor_share2016 (1)'!$A$1:$C$393,3,0)</f>
        <v>6.6100000000000006E-2</v>
      </c>
      <c r="G130">
        <f>VLOOKUP(A130,'[5]shown_tract_nonwhite_share2010 '!$A$1:$C$393,3,0)</f>
        <v>0.4738</v>
      </c>
      <c r="H130">
        <f>VLOOKUP(A130,'[6]shown_tract_median_rent2016 (1)'!$A$1:$C$319,3,0)</f>
        <v>1156</v>
      </c>
      <c r="I130">
        <f>VLOOKUP(A130,[7]shown_tract_singleparent_share2!$A$1:$C$319,3,0)</f>
        <v>0.36399999999999999</v>
      </c>
    </row>
    <row r="131" spans="1:9" x14ac:dyDescent="0.2">
      <c r="A131">
        <v>24510272003</v>
      </c>
      <c r="B131" t="s">
        <v>4</v>
      </c>
      <c r="C131">
        <f>VLOOKUP(A131,'[1]shown_tract_kir_rP_gP_pall (2)'!$A$1:$C$319,3,0)</f>
        <v>28544</v>
      </c>
      <c r="D131">
        <f>VLOOKUP(A131,'[2]shown_tract_jail_rP_gP_pall (13'!$A$1:$C$393,3,0)</f>
        <v>6.1999999999999998E-3</v>
      </c>
      <c r="E131">
        <f>VLOOKUP(A131,[3]shown_tract_teenbirth_rP_gF_pal!$A$1:$C$393,3,0)</f>
        <v>0.14219999999999999</v>
      </c>
      <c r="F131">
        <f>VLOOKUP(A131,'[4]shown_tract_poor_share2016 (1)'!$A$1:$C$393,3,0)</f>
        <v>5.1499999999999997E-2</v>
      </c>
      <c r="G131">
        <f>VLOOKUP(A131,'[5]shown_tract_nonwhite_share2010 '!$A$1:$C$393,3,0)</f>
        <v>0.3347</v>
      </c>
      <c r="H131">
        <f>VLOOKUP(A131,'[6]shown_tract_median_rent2016 (1)'!$A$1:$C$319,3,0)</f>
        <v>1130</v>
      </c>
      <c r="I131">
        <f>VLOOKUP(A131,[7]shown_tract_singleparent_share2!$A$1:$C$319,3,0)</f>
        <v>0.40100000000000002</v>
      </c>
    </row>
    <row r="132" spans="1:9" x14ac:dyDescent="0.2">
      <c r="A132">
        <v>24005450100</v>
      </c>
      <c r="B132" t="s">
        <v>21</v>
      </c>
      <c r="C132">
        <f>VLOOKUP(A132,'[1]shown_tract_kir_rP_gP_pall (2)'!$A$1:$C$319,3,0)</f>
        <v>30180</v>
      </c>
      <c r="D132">
        <f>VLOOKUP(A132,'[2]shown_tract_jail_rP_gP_pall (13'!$A$1:$C$393,3,0)</f>
        <v>4.4000000000000003E-3</v>
      </c>
      <c r="E132">
        <f>VLOOKUP(A132,[3]shown_tract_teenbirth_rP_gF_pal!$A$1:$C$393,3,0)</f>
        <v>0.19589999999999999</v>
      </c>
      <c r="F132">
        <f>VLOOKUP(A132,'[4]shown_tract_poor_share2016 (1)'!$A$1:$C$393,3,0)</f>
        <v>0.1014</v>
      </c>
      <c r="G132">
        <f>VLOOKUP(A132,'[5]shown_tract_nonwhite_share2010 '!$A$1:$C$393,3,0)</f>
        <v>0.1497</v>
      </c>
      <c r="H132">
        <f>VLOOKUP(A132,'[6]shown_tract_median_rent2016 (1)'!$A$1:$C$319,3,0)</f>
        <v>685</v>
      </c>
      <c r="I132">
        <f>VLOOKUP(A132,[7]shown_tract_singleparent_share2!$A$1:$C$319,3,0)</f>
        <v>0.3024</v>
      </c>
    </row>
    <row r="133" spans="1:9" x14ac:dyDescent="0.2">
      <c r="A133">
        <v>24005400600</v>
      </c>
      <c r="B133" t="s">
        <v>10</v>
      </c>
      <c r="C133">
        <f>VLOOKUP(A133,'[1]shown_tract_kir_rP_gP_pall (2)'!$A$1:$C$319,3,0)</f>
        <v>30815</v>
      </c>
      <c r="D133">
        <f>VLOOKUP(A133,'[2]shown_tract_jail_rP_gP_pall (13'!$A$1:$C$393,3,0)</f>
        <v>1.1299999999999999E-2</v>
      </c>
      <c r="E133">
        <f>VLOOKUP(A133,[3]shown_tract_teenbirth_rP_gF_pal!$A$1:$C$393,3,0)</f>
        <v>9.0399999999999994E-2</v>
      </c>
      <c r="F133">
        <f>VLOOKUP(A133,'[4]shown_tract_poor_share2016 (1)'!$A$1:$C$393,3,0)</f>
        <v>0.1036</v>
      </c>
      <c r="G133">
        <f>VLOOKUP(A133,'[5]shown_tract_nonwhite_share2010 '!$A$1:$C$393,3,0)</f>
        <v>0.26850000000000002</v>
      </c>
      <c r="H133">
        <f>VLOOKUP(A133,'[6]shown_tract_median_rent2016 (1)'!$A$1:$C$319,3,0)</f>
        <v>967</v>
      </c>
      <c r="I133">
        <f>VLOOKUP(A133,[7]shown_tract_singleparent_share2!$A$1:$C$319,3,0)</f>
        <v>0.26519999999999999</v>
      </c>
    </row>
    <row r="134" spans="1:9" hidden="1" x14ac:dyDescent="0.2"/>
    <row r="135" spans="1:9" hidden="1" x14ac:dyDescent="0.2"/>
    <row r="136" spans="1:9" hidden="1" x14ac:dyDescent="0.2"/>
    <row r="137" spans="1:9" hidden="1" x14ac:dyDescent="0.2"/>
    <row r="138" spans="1:9" x14ac:dyDescent="0.2">
      <c r="A138">
        <v>24005451600</v>
      </c>
      <c r="B138" t="s">
        <v>19</v>
      </c>
      <c r="C138">
        <f>VLOOKUP(A138,'[1]shown_tract_kir_rP_gP_pall (2)'!$A$1:$C$319,3,0)</f>
        <v>30003</v>
      </c>
      <c r="D138">
        <f>VLOOKUP(A138,'[2]shown_tract_jail_rP_gP_pall (13'!$A$1:$C$393,3,0)</f>
        <v>2.1999999999999999E-2</v>
      </c>
      <c r="E138">
        <f>VLOOKUP(A138,[3]shown_tract_teenbirth_rP_gF_pal!$A$1:$C$393,3,0)</f>
        <v>0.1925</v>
      </c>
      <c r="F138">
        <f>VLOOKUP(A138,'[4]shown_tract_poor_share2016 (1)'!$A$1:$C$393,3,0)</f>
        <v>8.3000000000000004E-2</v>
      </c>
      <c r="G138">
        <f>VLOOKUP(A138,'[5]shown_tract_nonwhite_share2010 '!$A$1:$C$393,3,0)</f>
        <v>7.1099999999999997E-2</v>
      </c>
      <c r="H138">
        <f>VLOOKUP(A138,'[6]shown_tract_median_rent2016 (1)'!$A$1:$C$319,3,0)</f>
        <v>1223</v>
      </c>
      <c r="I138">
        <f>VLOOKUP(A138,[7]shown_tract_singleparent_share2!$A$1:$C$319,3,0)</f>
        <v>0.37169999999999997</v>
      </c>
    </row>
    <row r="139" spans="1:9" x14ac:dyDescent="0.2">
      <c r="A139">
        <v>24005420600</v>
      </c>
      <c r="B139" t="s">
        <v>4</v>
      </c>
      <c r="C139">
        <f>VLOOKUP(A139,'[1]shown_tract_kir_rP_gP_pall (2)'!$A$1:$C$319,3,0)</f>
        <v>28423</v>
      </c>
      <c r="D139">
        <f>VLOOKUP(A139,'[2]shown_tract_jail_rP_gP_pall (13'!$A$1:$C$393,3,0)</f>
        <v>1.6400000000000001E-2</v>
      </c>
      <c r="E139">
        <f>VLOOKUP(A139,[3]shown_tract_teenbirth_rP_gF_pal!$A$1:$C$393,3,0)</f>
        <v>0.2248</v>
      </c>
      <c r="F139">
        <f>VLOOKUP(A139,'[4]shown_tract_poor_share2016 (1)'!$A$1:$C$393,3,0)</f>
        <v>0.22919999999999999</v>
      </c>
      <c r="G139">
        <f>VLOOKUP(A139,'[5]shown_tract_nonwhite_share2010 '!$A$1:$C$393,3,0)</f>
        <v>0.18890000000000001</v>
      </c>
      <c r="H139">
        <f>VLOOKUP(A139,'[6]shown_tract_median_rent2016 (1)'!$A$1:$C$319,3,0)</f>
        <v>1228</v>
      </c>
      <c r="I139">
        <f>VLOOKUP(A139,[7]shown_tract_singleparent_share2!$A$1:$C$319,3,0)</f>
        <v>0.58250000000000002</v>
      </c>
    </row>
    <row r="140" spans="1:9" x14ac:dyDescent="0.2">
      <c r="A140">
        <v>24005420100</v>
      </c>
      <c r="B140" t="s">
        <v>24</v>
      </c>
      <c r="C140">
        <f>VLOOKUP(A140,'[1]shown_tract_kir_rP_gP_pall (2)'!$A$1:$C$319,3,0)</f>
        <v>28294</v>
      </c>
      <c r="D140">
        <f>VLOOKUP(A140,'[2]shown_tract_jail_rP_gP_pall (13'!$A$1:$C$393,3,0)</f>
        <v>1.11E-2</v>
      </c>
      <c r="E140">
        <f>VLOOKUP(A140,[3]shown_tract_teenbirth_rP_gF_pal!$A$1:$C$393,3,0)</f>
        <v>0.24060000000000001</v>
      </c>
      <c r="F140">
        <f>VLOOKUP(A140,'[4]shown_tract_poor_share2016 (1)'!$A$1:$C$393,3,0)</f>
        <v>6.7699999999999996E-2</v>
      </c>
      <c r="G140">
        <f>VLOOKUP(A140,'[5]shown_tract_nonwhite_share2010 '!$A$1:$C$393,3,0)</f>
        <v>7.1800000000000003E-2</v>
      </c>
      <c r="H140">
        <f>VLOOKUP(A140,'[6]shown_tract_median_rent2016 (1)'!$A$1:$C$319,3,0)</f>
        <v>1400</v>
      </c>
      <c r="I140">
        <f>VLOOKUP(A140,[7]shown_tract_singleparent_share2!$A$1:$C$319,3,0)</f>
        <v>0.1007</v>
      </c>
    </row>
    <row r="141" spans="1:9" x14ac:dyDescent="0.2">
      <c r="A141">
        <v>24510270402</v>
      </c>
      <c r="B141" t="s">
        <v>36</v>
      </c>
      <c r="C141">
        <f>VLOOKUP(A141,'[1]shown_tract_kir_rP_gP_pall (2)'!$A$1:$C$319,3,0)</f>
        <v>32371</v>
      </c>
      <c r="D141">
        <f>VLOOKUP(A141,'[2]shown_tract_jail_rP_gP_pall (13'!$A$1:$C$393,3,0)</f>
        <v>1.4500000000000001E-2</v>
      </c>
      <c r="E141">
        <f>VLOOKUP(A141,[3]shown_tract_teenbirth_rP_gF_pal!$A$1:$C$393,3,0)</f>
        <v>0.22689999999999999</v>
      </c>
      <c r="F141">
        <f>VLOOKUP(A141,'[4]shown_tract_poor_share2016 (1)'!$A$1:$C$393,3,0)</f>
        <v>9.7600000000000006E-2</v>
      </c>
      <c r="G141">
        <f>VLOOKUP(A141,'[5]shown_tract_nonwhite_share2010 '!$A$1:$C$393,3,0)</f>
        <v>0.56489999999999996</v>
      </c>
      <c r="H141">
        <f>VLOOKUP(A141,'[6]shown_tract_median_rent2016 (1)'!$A$1:$C$319,3,0)</f>
        <v>1006</v>
      </c>
      <c r="I141">
        <f>VLOOKUP(A141,[7]shown_tract_singleparent_share2!$A$1:$C$319,3,0)</f>
        <v>0.18809999999999999</v>
      </c>
    </row>
    <row r="142" spans="1:9" x14ac:dyDescent="0.2">
      <c r="A142">
        <v>24005400701</v>
      </c>
      <c r="B142" t="s">
        <v>10</v>
      </c>
      <c r="C142">
        <f>VLOOKUP(A142,'[1]shown_tract_kir_rP_gP_pall (2)'!$A$1:$C$319,3,0)</f>
        <v>31587</v>
      </c>
      <c r="D142">
        <f>VLOOKUP(A142,'[2]shown_tract_jail_rP_gP_pall (13'!$A$1:$C$393,3,0)</f>
        <v>1.67E-2</v>
      </c>
      <c r="E142">
        <f>VLOOKUP(A142,[3]shown_tract_teenbirth_rP_gF_pal!$A$1:$C$393,3,0)</f>
        <v>0.15</v>
      </c>
      <c r="F142">
        <f>VLOOKUP(A142,'[4]shown_tract_poor_share2016 (1)'!$A$1:$C$393,3,0)</f>
        <v>3.61E-2</v>
      </c>
      <c r="G142">
        <f>VLOOKUP(A142,'[5]shown_tract_nonwhite_share2010 '!$A$1:$C$393,3,0)</f>
        <v>0.4123</v>
      </c>
      <c r="H142">
        <f>VLOOKUP(A142,'[6]shown_tract_median_rent2016 (1)'!$A$1:$C$319,3,0)</f>
        <v>1130</v>
      </c>
      <c r="I142">
        <f>VLOOKUP(A142,[7]shown_tract_singleparent_share2!$A$1:$C$319,3,0)</f>
        <v>0.54379999999999995</v>
      </c>
    </row>
    <row r="143" spans="1:9" x14ac:dyDescent="0.2">
      <c r="A143">
        <v>24005403402</v>
      </c>
      <c r="B143" t="s">
        <v>2</v>
      </c>
      <c r="C143">
        <f>VLOOKUP(A143,'[1]shown_tract_kir_rP_gP_pall (2)'!$A$1:$C$319,3,0)</f>
        <v>31653</v>
      </c>
      <c r="D143">
        <f>VLOOKUP(A143,'[2]shown_tract_jail_rP_gP_pall (13'!$A$1:$C$393,3,0)</f>
        <v>1.9199999999999998E-2</v>
      </c>
      <c r="E143">
        <f>VLOOKUP(A143,[3]shown_tract_teenbirth_rP_gF_pal!$A$1:$C$393,3,0)</f>
        <v>0.215</v>
      </c>
      <c r="F143">
        <f>VLOOKUP(A143,'[4]shown_tract_poor_share2016 (1)'!$A$1:$C$393,3,0)</f>
        <v>0.2301</v>
      </c>
      <c r="G143">
        <f>VLOOKUP(A143,'[5]shown_tract_nonwhite_share2010 '!$A$1:$C$393,3,0)</f>
        <v>0.53959999999999997</v>
      </c>
      <c r="H143">
        <f>VLOOKUP(A143,'[6]shown_tract_median_rent2016 (1)'!$A$1:$C$319,3,0)</f>
        <v>919</v>
      </c>
      <c r="I143">
        <f>VLOOKUP(A143,[7]shown_tract_singleparent_share2!$A$1:$C$319,3,0)</f>
        <v>0.71230000000000004</v>
      </c>
    </row>
    <row r="144" spans="1:9" x14ac:dyDescent="0.2">
      <c r="A144">
        <v>24005420701</v>
      </c>
      <c r="B144" t="s">
        <v>24</v>
      </c>
      <c r="C144">
        <f>VLOOKUP(A144,'[1]shown_tract_kir_rP_gP_pall (2)'!$A$1:$C$319,3,0)</f>
        <v>28706</v>
      </c>
      <c r="D144">
        <f>VLOOKUP(A144,'[2]shown_tract_jail_rP_gP_pall (13'!$A$1:$C$393,3,0)</f>
        <v>1.09E-2</v>
      </c>
      <c r="E144">
        <f>VLOOKUP(A144,[3]shown_tract_teenbirth_rP_gF_pal!$A$1:$C$393,3,0)</f>
        <v>0.20180000000000001</v>
      </c>
      <c r="F144">
        <f>VLOOKUP(A144,'[4]shown_tract_poor_share2016 (1)'!$A$1:$C$393,3,0)</f>
        <v>0.1012</v>
      </c>
      <c r="G144">
        <f>VLOOKUP(A144,'[5]shown_tract_nonwhite_share2010 '!$A$1:$C$393,3,0)</f>
        <v>0.2281</v>
      </c>
      <c r="H144">
        <f>VLOOKUP(A144,'[6]shown_tract_median_rent2016 (1)'!$A$1:$C$319,3,0)</f>
        <v>968</v>
      </c>
      <c r="I144">
        <f>VLOOKUP(A144,[7]shown_tract_singleparent_share2!$A$1:$C$319,3,0)</f>
        <v>0.47289999999999999</v>
      </c>
    </row>
    <row r="145" spans="1:9" x14ac:dyDescent="0.2">
      <c r="A145">
        <v>24510240100</v>
      </c>
      <c r="B145" t="s">
        <v>37</v>
      </c>
      <c r="C145">
        <f>VLOOKUP(A145,'[1]shown_tract_kir_rP_gP_pall (2)'!$A$1:$C$319,3,0)</f>
        <v>28528</v>
      </c>
      <c r="D145">
        <f>VLOOKUP(A145,'[2]shown_tract_jail_rP_gP_pall (13'!$A$1:$C$393,3,0)</f>
        <v>3.0499999999999999E-2</v>
      </c>
      <c r="E145">
        <f>VLOOKUP(A145,[3]shown_tract_teenbirth_rP_gF_pal!$A$1:$C$393,3,0)</f>
        <v>0.25569999999999998</v>
      </c>
      <c r="F145">
        <f>VLOOKUP(A145,'[4]shown_tract_poor_share2016 (1)'!$A$1:$C$393,3,0)</f>
        <v>4.87E-2</v>
      </c>
      <c r="G145">
        <f>VLOOKUP(A145,'[5]shown_tract_nonwhite_share2010 '!$A$1:$C$393,3,0)</f>
        <v>7.7799999999999994E-2</v>
      </c>
      <c r="H145">
        <f>VLOOKUP(A145,'[6]shown_tract_median_rent2016 (1)'!$A$1:$C$319,3,0)</f>
        <v>1984</v>
      </c>
      <c r="I145">
        <f>VLOOKUP(A145,[7]shown_tract_singleparent_share2!$A$1:$C$319,3,0)</f>
        <v>0.12709999999999999</v>
      </c>
    </row>
    <row r="146" spans="1:9" x14ac:dyDescent="0.2">
      <c r="A146">
        <v>24510270502</v>
      </c>
      <c r="B146" t="s">
        <v>23</v>
      </c>
      <c r="C146">
        <f>VLOOKUP(A146,'[1]shown_tract_kir_rP_gP_pall (2)'!$A$1:$C$319,3,0)</f>
        <v>31310</v>
      </c>
      <c r="D146">
        <f>VLOOKUP(A146,'[2]shown_tract_jail_rP_gP_pall (13'!$A$1:$C$393,3,0)</f>
        <v>1.0800000000000001E-2</v>
      </c>
      <c r="E146">
        <f>VLOOKUP(A146,[3]shown_tract_teenbirth_rP_gF_pal!$A$1:$C$393,3,0)</f>
        <v>0.16789999999999999</v>
      </c>
      <c r="F146">
        <f>VLOOKUP(A146,'[4]shown_tract_poor_share2016 (1)'!$A$1:$C$393,3,0)</f>
        <v>0.1341</v>
      </c>
      <c r="G146">
        <f>VLOOKUP(A146,'[5]shown_tract_nonwhite_share2010 '!$A$1:$C$393,3,0)</f>
        <v>0.56179999999999997</v>
      </c>
      <c r="H146">
        <f>VLOOKUP(A146,'[6]shown_tract_median_rent2016 (1)'!$A$1:$C$319,3,0)</f>
        <v>876</v>
      </c>
      <c r="I146">
        <f>VLOOKUP(A146,[7]shown_tract_singleparent_share2!$A$1:$C$319,3,0)</f>
        <v>0.44440000000000002</v>
      </c>
    </row>
    <row r="147" spans="1:9" hidden="1" x14ac:dyDescent="0.2"/>
    <row r="148" spans="1:9" x14ac:dyDescent="0.2">
      <c r="A148">
        <v>24510270804</v>
      </c>
      <c r="B148" t="s">
        <v>38</v>
      </c>
      <c r="C148">
        <f>VLOOKUP(A148,'[1]shown_tract_kir_rP_gP_pall (2)'!$A$1:$C$319,3,0)</f>
        <v>30017</v>
      </c>
      <c r="D148">
        <f>VLOOKUP(A148,'[2]shown_tract_jail_rP_gP_pall (13'!$A$1:$C$393,3,0)</f>
        <v>2.18E-2</v>
      </c>
      <c r="E148">
        <f>VLOOKUP(A148,[3]shown_tract_teenbirth_rP_gF_pal!$A$1:$C$393,3,0)</f>
        <v>0.24329999999999999</v>
      </c>
      <c r="F148">
        <f>VLOOKUP(A148,'[4]shown_tract_poor_share2016 (1)'!$A$1:$C$393,3,0)</f>
        <v>0.18390000000000001</v>
      </c>
      <c r="G148">
        <f>VLOOKUP(A148,'[5]shown_tract_nonwhite_share2010 '!$A$1:$C$393,3,0)</f>
        <v>0.54890000000000005</v>
      </c>
      <c r="H148">
        <f>VLOOKUP(A148,'[6]shown_tract_median_rent2016 (1)'!$A$1:$C$319,3,0)</f>
        <v>956</v>
      </c>
      <c r="I148">
        <f>VLOOKUP(A148,[7]shown_tract_singleparent_share2!$A$1:$C$319,3,0)</f>
        <v>0.45450000000000002</v>
      </c>
    </row>
    <row r="149" spans="1:9" x14ac:dyDescent="0.2">
      <c r="A149">
        <v>24005420800</v>
      </c>
      <c r="B149" t="s">
        <v>24</v>
      </c>
      <c r="C149">
        <f>VLOOKUP(A149,'[1]shown_tract_kir_rP_gP_pall (2)'!$A$1:$C$319,3,0)</f>
        <v>29817</v>
      </c>
      <c r="D149">
        <f>VLOOKUP(A149,'[2]shown_tract_jail_rP_gP_pall (13'!$A$1:$C$393,3,0)</f>
        <v>9.7999999999999997E-3</v>
      </c>
      <c r="E149">
        <f>VLOOKUP(A149,[3]shown_tract_teenbirth_rP_gF_pal!$A$1:$C$393,3,0)</f>
        <v>0.183</v>
      </c>
      <c r="F149">
        <f>VLOOKUP(A149,'[4]shown_tract_poor_share2016 (1)'!$A$1:$C$393,3,0)</f>
        <v>0.15210000000000001</v>
      </c>
      <c r="G149">
        <f>VLOOKUP(A149,'[5]shown_tract_nonwhite_share2010 '!$A$1:$C$393,3,0)</f>
        <v>0.15459999999999999</v>
      </c>
      <c r="H149">
        <f>VLOOKUP(A149,'[6]shown_tract_median_rent2016 (1)'!$A$1:$C$319,3,0)</f>
        <v>1028</v>
      </c>
      <c r="I149">
        <f>VLOOKUP(A149,[7]shown_tract_singleparent_share2!$A$1:$C$319,3,0)</f>
        <v>0.60450000000000004</v>
      </c>
    </row>
    <row r="150" spans="1:9" hidden="1" x14ac:dyDescent="0.2"/>
    <row r="151" spans="1:9" x14ac:dyDescent="0.2">
      <c r="A151">
        <v>24005450200</v>
      </c>
      <c r="B151" t="s">
        <v>29</v>
      </c>
      <c r="C151">
        <f>VLOOKUP(A151,'[1]shown_tract_kir_rP_gP_pall (2)'!$A$1:$C$319,3,0)</f>
        <v>28863</v>
      </c>
      <c r="D151">
        <f>VLOOKUP(A151,'[2]shown_tract_jail_rP_gP_pall (13'!$A$1:$C$393,3,0)</f>
        <v>2.58E-2</v>
      </c>
      <c r="E151">
        <f>VLOOKUP(A151,[3]shown_tract_teenbirth_rP_gF_pal!$A$1:$C$393,3,0)</f>
        <v>0.19570000000000001</v>
      </c>
      <c r="F151">
        <f>VLOOKUP(A151,'[4]shown_tract_poor_share2016 (1)'!$A$1:$C$393,3,0)</f>
        <v>4.2299999999999997E-2</v>
      </c>
      <c r="G151">
        <f>VLOOKUP(A151,'[5]shown_tract_nonwhite_share2010 '!$A$1:$C$393,3,0)</f>
        <v>8.9499999999999996E-2</v>
      </c>
      <c r="H151">
        <f>VLOOKUP(A151,'[6]shown_tract_median_rent2016 (1)'!$A$1:$C$319,3,0)</f>
        <v>784</v>
      </c>
      <c r="I151">
        <f>VLOOKUP(A151,[7]shown_tract_singleparent_share2!$A$1:$C$319,3,0)</f>
        <v>0.48870000000000002</v>
      </c>
    </row>
    <row r="152" spans="1:9" x14ac:dyDescent="0.2">
      <c r="A152">
        <v>24005420900</v>
      </c>
      <c r="B152" t="s">
        <v>24</v>
      </c>
      <c r="C152">
        <f>VLOOKUP(A152,'[1]shown_tract_kir_rP_gP_pall (2)'!$A$1:$C$319,3,0)</f>
        <v>30337</v>
      </c>
      <c r="D152">
        <f>VLOOKUP(A152,'[2]shown_tract_jail_rP_gP_pall (13'!$A$1:$C$393,3,0)</f>
        <v>6.3E-3</v>
      </c>
      <c r="E152">
        <f>VLOOKUP(A152,[3]shown_tract_teenbirth_rP_gF_pal!$A$1:$C$393,3,0)</f>
        <v>0.2104</v>
      </c>
      <c r="F152">
        <f>VLOOKUP(A152,'[4]shown_tract_poor_share2016 (1)'!$A$1:$C$393,3,0)</f>
        <v>0.25650000000000001</v>
      </c>
      <c r="G152">
        <f>VLOOKUP(A152,'[5]shown_tract_nonwhite_share2010 '!$A$1:$C$393,3,0)</f>
        <v>0.21310000000000001</v>
      </c>
      <c r="H152">
        <f>VLOOKUP(A152,'[6]shown_tract_median_rent2016 (1)'!$A$1:$C$319,3,0)</f>
        <v>868</v>
      </c>
      <c r="I152">
        <f>VLOOKUP(A152,[7]shown_tract_singleparent_share2!$A$1:$C$319,3,0)</f>
        <v>0.55249999999999999</v>
      </c>
    </row>
    <row r="153" spans="1:9" hidden="1" x14ac:dyDescent="0.2"/>
    <row r="154" spans="1:9" x14ac:dyDescent="0.2">
      <c r="A154">
        <v>24005452000</v>
      </c>
      <c r="B154" t="s">
        <v>31</v>
      </c>
      <c r="C154">
        <f>VLOOKUP(A154,'[1]shown_tract_kir_rP_gP_pall (2)'!$A$1:$C$319,3,0)</f>
        <v>28669</v>
      </c>
      <c r="D154">
        <f>VLOOKUP(A154,'[2]shown_tract_jail_rP_gP_pall (13'!$A$1:$C$393,3,0)</f>
        <v>3.1800000000000002E-2</v>
      </c>
      <c r="E154">
        <f>VLOOKUP(A154,[3]shown_tract_teenbirth_rP_gF_pal!$A$1:$C$393,3,0)</f>
        <v>0.19689999999999999</v>
      </c>
      <c r="F154">
        <f>VLOOKUP(A154,'[4]shown_tract_poor_share2016 (1)'!$A$1:$C$393,3,0)</f>
        <v>8.3500000000000005E-2</v>
      </c>
      <c r="G154">
        <f>VLOOKUP(A154,'[5]shown_tract_nonwhite_share2010 '!$A$1:$C$393,3,0)</f>
        <v>0.11890000000000001</v>
      </c>
      <c r="H154">
        <f>VLOOKUP(A154,'[6]shown_tract_median_rent2016 (1)'!$A$1:$C$319,3,0)</f>
        <v>466</v>
      </c>
      <c r="I154">
        <f>VLOOKUP(A154,[7]shown_tract_singleparent_share2!$A$1:$C$319,3,0)</f>
        <v>0.27179999999999999</v>
      </c>
    </row>
    <row r="155" spans="1:9" x14ac:dyDescent="0.2">
      <c r="A155">
        <v>24005421200</v>
      </c>
      <c r="B155" t="s">
        <v>24</v>
      </c>
      <c r="C155">
        <f>VLOOKUP(A155,'[1]shown_tract_kir_rP_gP_pall (2)'!$A$1:$C$319,3,0)</f>
        <v>26996</v>
      </c>
      <c r="D155">
        <f>VLOOKUP(A155,'[2]shown_tract_jail_rP_gP_pall (13'!$A$1:$C$393,3,0)</f>
        <v>3.44E-2</v>
      </c>
      <c r="E155">
        <f>VLOOKUP(A155,[3]shown_tract_teenbirth_rP_gF_pal!$A$1:$C$393,3,0)</f>
        <v>0.14660000000000001</v>
      </c>
      <c r="F155">
        <f>VLOOKUP(A155,'[4]shown_tract_poor_share2016 (1)'!$A$1:$C$393,3,0)</f>
        <v>0.13500000000000001</v>
      </c>
      <c r="G155">
        <f>VLOOKUP(A155,'[5]shown_tract_nonwhite_share2010 '!$A$1:$C$393,3,0)</f>
        <v>0.13270000000000001</v>
      </c>
      <c r="H155">
        <f>VLOOKUP(A155,'[6]shown_tract_median_rent2016 (1)'!$A$1:$C$319,3,0)</f>
        <v>894</v>
      </c>
      <c r="I155">
        <f>VLOOKUP(A155,[7]shown_tract_singleparent_share2!$A$1:$C$319,3,0)</f>
        <v>0.60960000000000003</v>
      </c>
    </row>
    <row r="156" spans="1:9" x14ac:dyDescent="0.2">
      <c r="A156">
        <v>24510250103</v>
      </c>
      <c r="B156" t="s">
        <v>39</v>
      </c>
      <c r="C156">
        <f>VLOOKUP(A156,'[1]shown_tract_kir_rP_gP_pall (2)'!$A$1:$C$319,3,0)</f>
        <v>28314</v>
      </c>
      <c r="D156">
        <f>VLOOKUP(A156,'[2]shown_tract_jail_rP_gP_pall (13'!$A$1:$C$393,3,0)</f>
        <v>1.34E-2</v>
      </c>
      <c r="E156">
        <f>VLOOKUP(A156,[3]shown_tract_teenbirth_rP_gF_pal!$A$1:$C$393,3,0)</f>
        <v>0.17810000000000001</v>
      </c>
      <c r="F156">
        <f>VLOOKUP(A156,'[4]shown_tract_poor_share2016 (1)'!$A$1:$C$393,3,0)</f>
        <v>0.1865</v>
      </c>
      <c r="G156">
        <f>VLOOKUP(A156,'[5]shown_tract_nonwhite_share2010 '!$A$1:$C$393,3,0)</f>
        <v>0.29630000000000001</v>
      </c>
      <c r="H156">
        <f>VLOOKUP(A156,'[6]shown_tract_median_rent2016 (1)'!$A$1:$C$319,3,0)</f>
        <v>594</v>
      </c>
      <c r="I156">
        <f>VLOOKUP(A156,[7]shown_tract_singleparent_share2!$A$1:$C$319,3,0)</f>
        <v>0.43219999999999997</v>
      </c>
    </row>
    <row r="157" spans="1:9" x14ac:dyDescent="0.2">
      <c r="A157">
        <v>24005450400</v>
      </c>
      <c r="B157" t="s">
        <v>29</v>
      </c>
      <c r="C157">
        <f>VLOOKUP(A157,'[1]shown_tract_kir_rP_gP_pall (2)'!$A$1:$C$319,3,0)</f>
        <v>28369</v>
      </c>
      <c r="D157">
        <f>VLOOKUP(A157,'[2]shown_tract_jail_rP_gP_pall (13'!$A$1:$C$393,3,0)</f>
        <v>2.5499999999999998E-2</v>
      </c>
      <c r="E157">
        <f>VLOOKUP(A157,[3]shown_tract_teenbirth_rP_gF_pal!$A$1:$C$393,3,0)</f>
        <v>0.29480000000000001</v>
      </c>
      <c r="F157">
        <f>VLOOKUP(A157,'[4]shown_tract_poor_share2016 (1)'!$A$1:$C$393,3,0)</f>
        <v>0.12909999999999999</v>
      </c>
      <c r="G157">
        <f>VLOOKUP(A157,'[5]shown_tract_nonwhite_share2010 '!$A$1:$C$393,3,0)</f>
        <v>0.12330000000000001</v>
      </c>
      <c r="H157">
        <f>VLOOKUP(A157,'[6]shown_tract_median_rent2016 (1)'!$A$1:$C$319,3,0)</f>
        <v>1156</v>
      </c>
      <c r="I157">
        <f>VLOOKUP(A157,[7]shown_tract_singleparent_share2!$A$1:$C$319,3,0)</f>
        <v>0.38919999999999999</v>
      </c>
    </row>
    <row r="158" spans="1:9" x14ac:dyDescent="0.2">
      <c r="A158">
        <v>24510270302</v>
      </c>
      <c r="B158" t="s">
        <v>40</v>
      </c>
      <c r="C158">
        <f>VLOOKUP(A158,'[1]shown_tract_kir_rP_gP_pall (2)'!$A$1:$C$319,3,0)</f>
        <v>32647</v>
      </c>
      <c r="D158">
        <f>VLOOKUP(A158,'[2]shown_tract_jail_rP_gP_pall (13'!$A$1:$C$393,3,0)</f>
        <v>8.0000000000000004E-4</v>
      </c>
      <c r="E158">
        <f>VLOOKUP(A158,[3]shown_tract_teenbirth_rP_gF_pal!$A$1:$C$393,3,0)</f>
        <v>0.2016</v>
      </c>
      <c r="F158">
        <f>VLOOKUP(A158,'[4]shown_tract_poor_share2016 (1)'!$A$1:$C$393,3,0)</f>
        <v>0.12180000000000001</v>
      </c>
      <c r="G158">
        <f>VLOOKUP(A158,'[5]shown_tract_nonwhite_share2010 '!$A$1:$C$393,3,0)</f>
        <v>0.58560000000000001</v>
      </c>
      <c r="H158">
        <f>VLOOKUP(A158,'[6]shown_tract_median_rent2016 (1)'!$A$1:$C$319,3,0)</f>
        <v>881</v>
      </c>
      <c r="I158">
        <f>VLOOKUP(A158,[7]shown_tract_singleparent_share2!$A$1:$C$319,3,0)</f>
        <v>0.25359999999999999</v>
      </c>
    </row>
    <row r="159" spans="1:9" x14ac:dyDescent="0.2">
      <c r="A159">
        <v>24005430900</v>
      </c>
      <c r="B159" t="s">
        <v>4</v>
      </c>
      <c r="C159">
        <f>VLOOKUP(A159,'[1]shown_tract_kir_rP_gP_pall (2)'!$A$1:$C$319,3,0)</f>
        <v>27911</v>
      </c>
      <c r="D159">
        <f>VLOOKUP(A159,'[2]shown_tract_jail_rP_gP_pall (13'!$A$1:$C$393,3,0)</f>
        <v>1.6400000000000001E-2</v>
      </c>
      <c r="E159">
        <f>VLOOKUP(A159,[3]shown_tract_teenbirth_rP_gF_pal!$A$1:$C$393,3,0)</f>
        <v>0.22720000000000001</v>
      </c>
      <c r="F159">
        <f>VLOOKUP(A159,'[4]shown_tract_poor_share2016 (1)'!$A$1:$C$393,3,0)</f>
        <v>0.1678</v>
      </c>
      <c r="G159">
        <f>VLOOKUP(A159,'[5]shown_tract_nonwhite_share2010 '!$A$1:$C$393,3,0)</f>
        <v>0.51849999999999996</v>
      </c>
      <c r="H159">
        <f>VLOOKUP(A159,'[6]shown_tract_median_rent2016 (1)'!$A$1:$C$319,3,0)</f>
        <v>984</v>
      </c>
      <c r="I159">
        <f>VLOOKUP(A159,[7]shown_tract_singleparent_share2!$A$1:$C$319,3,0)</f>
        <v>0.45300000000000001</v>
      </c>
    </row>
    <row r="160" spans="1:9" x14ac:dyDescent="0.2">
      <c r="A160">
        <v>24005430104</v>
      </c>
      <c r="B160" t="s">
        <v>41</v>
      </c>
      <c r="C160">
        <f>VLOOKUP(A160,'[1]shown_tract_kir_rP_gP_pall (2)'!$A$1:$C$319,3,0)</f>
        <v>29071</v>
      </c>
      <c r="D160">
        <f>VLOOKUP(A160,'[2]shown_tract_jail_rP_gP_pall (13'!$A$1:$C$393,3,0)</f>
        <v>8.6E-3</v>
      </c>
      <c r="E160">
        <f>VLOOKUP(A160,[3]shown_tract_teenbirth_rP_gF_pal!$A$1:$C$393,3,0)</f>
        <v>0.18590000000000001</v>
      </c>
      <c r="F160">
        <f>VLOOKUP(A160,'[4]shown_tract_poor_share2016 (1)'!$A$1:$C$393,3,0)</f>
        <v>0.1027</v>
      </c>
      <c r="G160">
        <f>VLOOKUP(A160,'[5]shown_tract_nonwhite_share2010 '!$A$1:$C$393,3,0)</f>
        <v>0.153</v>
      </c>
      <c r="H160">
        <f>VLOOKUP(A160,'[6]shown_tract_median_rent2016 (1)'!$A$1:$C$319,3,0)</f>
        <v>1554</v>
      </c>
      <c r="I160">
        <f>VLOOKUP(A160,[7]shown_tract_singleparent_share2!$A$1:$C$319,3,0)</f>
        <v>0.38100000000000001</v>
      </c>
    </row>
    <row r="161" spans="1:9" hidden="1" x14ac:dyDescent="0.2"/>
    <row r="162" spans="1:9" hidden="1" x14ac:dyDescent="0.2"/>
    <row r="163" spans="1:9" x14ac:dyDescent="0.2">
      <c r="A163">
        <v>24005452500</v>
      </c>
      <c r="B163" t="s">
        <v>24</v>
      </c>
      <c r="C163">
        <f>VLOOKUP(A163,'[1]shown_tract_kir_rP_gP_pall (2)'!$A$1:$C$319,3,0)</f>
        <v>27437</v>
      </c>
      <c r="D163">
        <f>VLOOKUP(A163,'[2]shown_tract_jail_rP_gP_pall (13'!$A$1:$C$393,3,0)</f>
        <v>3.1600000000000003E-2</v>
      </c>
      <c r="E163">
        <f>VLOOKUP(A163,[3]shown_tract_teenbirth_rP_gF_pal!$A$1:$C$393,3,0)</f>
        <v>0.2127</v>
      </c>
      <c r="F163">
        <f>VLOOKUP(A163,'[4]shown_tract_poor_share2016 (1)'!$A$1:$C$393,3,0)</f>
        <v>9.9000000000000005E-2</v>
      </c>
      <c r="G163">
        <f>VLOOKUP(A163,'[5]shown_tract_nonwhite_share2010 '!$A$1:$C$393,3,0)</f>
        <v>0.1061</v>
      </c>
      <c r="H163">
        <f>VLOOKUP(A163,'[6]shown_tract_median_rent2016 (1)'!$A$1:$C$319,3,0)</f>
        <v>1387</v>
      </c>
      <c r="I163">
        <f>VLOOKUP(A163,[7]shown_tract_singleparent_share2!$A$1:$C$319,3,0)</f>
        <v>0.42559999999999998</v>
      </c>
    </row>
    <row r="164" spans="1:9" hidden="1" x14ac:dyDescent="0.2"/>
    <row r="165" spans="1:9" x14ac:dyDescent="0.2">
      <c r="A165">
        <v>24005451300</v>
      </c>
      <c r="B165" t="s">
        <v>19</v>
      </c>
      <c r="C165">
        <f>VLOOKUP(A165,'[1]shown_tract_kir_rP_gP_pall (2)'!$A$1:$C$319,3,0)</f>
        <v>28691</v>
      </c>
      <c r="D165">
        <f>VLOOKUP(A165,'[2]shown_tract_jail_rP_gP_pall (13'!$A$1:$C$393,3,0)</f>
        <v>1.66E-2</v>
      </c>
      <c r="E165">
        <f>VLOOKUP(A165,[3]shown_tract_teenbirth_rP_gF_pal!$A$1:$C$393,3,0)</f>
        <v>0.30449999999999999</v>
      </c>
      <c r="F165">
        <f>VLOOKUP(A165,'[4]shown_tract_poor_share2016 (1)'!$A$1:$C$393,3,0)</f>
        <v>0.19270000000000001</v>
      </c>
      <c r="G165">
        <f>VLOOKUP(A165,'[5]shown_tract_nonwhite_share2010 '!$A$1:$C$393,3,0)</f>
        <v>0.28439999999999999</v>
      </c>
      <c r="H165">
        <f>VLOOKUP(A165,'[6]shown_tract_median_rent2016 (1)'!$A$1:$C$319,3,0)</f>
        <v>990</v>
      </c>
      <c r="I165">
        <f>VLOOKUP(A165,[7]shown_tract_singleparent_share2!$A$1:$C$319,3,0)</f>
        <v>0.36220000000000002</v>
      </c>
    </row>
    <row r="166" spans="1:9" hidden="1" x14ac:dyDescent="0.2"/>
    <row r="167" spans="1:9" x14ac:dyDescent="0.2">
      <c r="A167">
        <v>24510261100</v>
      </c>
      <c r="B167" t="s">
        <v>35</v>
      </c>
      <c r="C167">
        <f>VLOOKUP(A167,'[1]shown_tract_kir_rP_gP_pall (2)'!$A$1:$C$319,3,0)</f>
        <v>27541</v>
      </c>
      <c r="D167">
        <f>VLOOKUP(A167,'[2]shown_tract_jail_rP_gP_pall (13'!$A$1:$C$393,3,0)</f>
        <v>1E-3</v>
      </c>
      <c r="E167">
        <f>VLOOKUP(A167,[3]shown_tract_teenbirth_rP_gF_pal!$A$1:$C$393,3,0)</f>
        <v>0.29899999999999999</v>
      </c>
      <c r="F167">
        <f>VLOOKUP(A167,'[4]shown_tract_poor_share2016 (1)'!$A$1:$C$393,3,0)</f>
        <v>0.104</v>
      </c>
      <c r="G167">
        <f>VLOOKUP(A167,'[5]shown_tract_nonwhite_share2010 '!$A$1:$C$393,3,0)</f>
        <v>0.16350000000000001</v>
      </c>
      <c r="H167">
        <f>VLOOKUP(A167,'[6]shown_tract_median_rent2016 (1)'!$A$1:$C$319,3,0)</f>
        <v>1230</v>
      </c>
      <c r="I167">
        <f>VLOOKUP(A167,[7]shown_tract_singleparent_share2!$A$1:$C$319,3,0)</f>
        <v>0.1079</v>
      </c>
    </row>
    <row r="168" spans="1:9" x14ac:dyDescent="0.2">
      <c r="A168">
        <v>24005420402</v>
      </c>
      <c r="B168" t="s">
        <v>24</v>
      </c>
      <c r="C168">
        <f>VLOOKUP(A168,'[1]shown_tract_kir_rP_gP_pall (2)'!$A$1:$C$319,3,0)</f>
        <v>28245</v>
      </c>
      <c r="D168">
        <f>VLOOKUP(A168,'[2]shown_tract_jail_rP_gP_pall (13'!$A$1:$C$393,3,0)</f>
        <v>3.3500000000000002E-2</v>
      </c>
      <c r="E168">
        <f>VLOOKUP(A168,[3]shown_tract_teenbirth_rP_gF_pal!$A$1:$C$393,3,0)</f>
        <v>0.2515</v>
      </c>
      <c r="F168">
        <f>VLOOKUP(A168,'[4]shown_tract_poor_share2016 (1)'!$A$1:$C$393,3,0)</f>
        <v>8.7599999999999997E-2</v>
      </c>
      <c r="G168">
        <f>VLOOKUP(A168,'[5]shown_tract_nonwhite_share2010 '!$A$1:$C$393,3,0)</f>
        <v>0.1002</v>
      </c>
      <c r="H168">
        <f>VLOOKUP(A168,'[6]shown_tract_median_rent2016 (1)'!$A$1:$C$319,3,0)</f>
        <v>1314</v>
      </c>
      <c r="I168">
        <f>VLOOKUP(A168,[7]shown_tract_singleparent_share2!$A$1:$C$319,3,0)</f>
        <v>0.3155</v>
      </c>
    </row>
    <row r="169" spans="1:9" hidden="1" x14ac:dyDescent="0.2"/>
    <row r="170" spans="1:9" x14ac:dyDescent="0.2">
      <c r="A170">
        <v>24510270101</v>
      </c>
      <c r="B170" t="s">
        <v>42</v>
      </c>
      <c r="C170">
        <f>VLOOKUP(A170,'[1]shown_tract_kir_rP_gP_pall (2)'!$A$1:$C$319,3,0)</f>
        <v>30012</v>
      </c>
      <c r="D170">
        <f>VLOOKUP(A170,'[2]shown_tract_jail_rP_gP_pall (13'!$A$1:$C$393,3,0)</f>
        <v>2.47E-2</v>
      </c>
      <c r="E170">
        <f>VLOOKUP(A170,[3]shown_tract_teenbirth_rP_gF_pal!$A$1:$C$393,3,0)</f>
        <v>0.255</v>
      </c>
      <c r="F170">
        <f>VLOOKUP(A170,'[4]shown_tract_poor_share2016 (1)'!$A$1:$C$393,3,0)</f>
        <v>0.28989999999999999</v>
      </c>
      <c r="G170">
        <f>VLOOKUP(A170,'[5]shown_tract_nonwhite_share2010 '!$A$1:$C$393,3,0)</f>
        <v>0.5665</v>
      </c>
      <c r="H170">
        <f>VLOOKUP(A170,'[6]shown_tract_median_rent2016 (1)'!$A$1:$C$319,3,0)</f>
        <v>900</v>
      </c>
      <c r="I170">
        <f>VLOOKUP(A170,[7]shown_tract_singleparent_share2!$A$1:$C$319,3,0)</f>
        <v>0.58330000000000004</v>
      </c>
    </row>
    <row r="171" spans="1:9" x14ac:dyDescent="0.2">
      <c r="A171">
        <v>24005421102</v>
      </c>
      <c r="B171" t="s">
        <v>24</v>
      </c>
      <c r="C171">
        <f>VLOOKUP(A171,'[1]shown_tract_kir_rP_gP_pall (2)'!$A$1:$C$319,3,0)</f>
        <v>27266</v>
      </c>
      <c r="D171">
        <f>VLOOKUP(A171,'[2]shown_tract_jail_rP_gP_pall (13'!$A$1:$C$393,3,0)</f>
        <v>1.6E-2</v>
      </c>
      <c r="E171">
        <f>VLOOKUP(A171,[3]shown_tract_teenbirth_rP_gF_pal!$A$1:$C$393,3,0)</f>
        <v>0.16869999999999999</v>
      </c>
      <c r="F171">
        <f>VLOOKUP(A171,'[4]shown_tract_poor_share2016 (1)'!$A$1:$C$393,3,0)</f>
        <v>0.17599999999999999</v>
      </c>
      <c r="G171">
        <f>VLOOKUP(A171,'[5]shown_tract_nonwhite_share2010 '!$A$1:$C$393,3,0)</f>
        <v>0.15720000000000001</v>
      </c>
      <c r="H171">
        <f>VLOOKUP(A171,'[6]shown_tract_median_rent2016 (1)'!$A$1:$C$319,3,0)</f>
        <v>1340</v>
      </c>
      <c r="I171">
        <f>VLOOKUP(A171,[7]shown_tract_singleparent_share2!$A$1:$C$319,3,0)</f>
        <v>0.59150000000000003</v>
      </c>
    </row>
    <row r="172" spans="1:9" x14ac:dyDescent="0.2">
      <c r="A172">
        <v>24005440300</v>
      </c>
      <c r="B172" t="s">
        <v>12</v>
      </c>
      <c r="C172">
        <f>VLOOKUP(A172,'[1]shown_tract_kir_rP_gP_pall (2)'!$A$1:$C$319,3,0)</f>
        <v>30188</v>
      </c>
      <c r="D172">
        <f>VLOOKUP(A172,'[2]shown_tract_jail_rP_gP_pall (13'!$A$1:$C$393,3,0)</f>
        <v>1.6299999999999999E-2</v>
      </c>
      <c r="E172">
        <f>VLOOKUP(A172,[3]shown_tract_teenbirth_rP_gF_pal!$A$1:$C$393,3,0)</f>
        <v>0.1343</v>
      </c>
      <c r="F172">
        <f>VLOOKUP(A172,'[4]shown_tract_poor_share2016 (1)'!$A$1:$C$393,3,0)</f>
        <v>0.1384</v>
      </c>
      <c r="G172">
        <f>VLOOKUP(A172,'[5]shown_tract_nonwhite_share2010 '!$A$1:$C$393,3,0)</f>
        <v>0.435</v>
      </c>
      <c r="H172">
        <f>VLOOKUP(A172,'[6]shown_tract_median_rent2016 (1)'!$A$1:$C$319,3,0)</f>
        <v>1147</v>
      </c>
      <c r="I172">
        <f>VLOOKUP(A172,[7]shown_tract_singleparent_share2!$A$1:$C$319,3,0)</f>
        <v>0.40489999999999998</v>
      </c>
    </row>
    <row r="173" spans="1:9" x14ac:dyDescent="0.2">
      <c r="A173">
        <v>24510271101</v>
      </c>
      <c r="B173" t="s">
        <v>43</v>
      </c>
      <c r="C173">
        <f>VLOOKUP(A173,'[1]shown_tract_kir_rP_gP_pall (2)'!$A$1:$C$319,3,0)</f>
        <v>28958</v>
      </c>
      <c r="D173">
        <f>VLOOKUP(A173,'[2]shown_tract_jail_rP_gP_pall (13'!$A$1:$C$393,3,0)</f>
        <v>1.2699999999999999E-2</v>
      </c>
      <c r="E173">
        <f>VLOOKUP(A173,[3]shown_tract_teenbirth_rP_gF_pal!$A$1:$C$393,3,0)</f>
        <v>0.1457</v>
      </c>
      <c r="F173">
        <f>VLOOKUP(A173,'[4]shown_tract_poor_share2016 (1)'!$A$1:$C$393,3,0)</f>
        <v>0.27389999999999998</v>
      </c>
      <c r="G173">
        <f>VLOOKUP(A173,'[5]shown_tract_nonwhite_share2010 '!$A$1:$C$393,3,0)</f>
        <v>0.44529999999999997</v>
      </c>
      <c r="H173">
        <f>VLOOKUP(A173,'[6]shown_tract_median_rent2016 (1)'!$A$1:$C$319,3,0)</f>
        <v>847</v>
      </c>
      <c r="I173">
        <f>VLOOKUP(A173,[7]shown_tract_singleparent_share2!$A$1:$C$319,3,0)</f>
        <v>0.36299999999999999</v>
      </c>
    </row>
    <row r="174" spans="1:9" x14ac:dyDescent="0.2">
      <c r="A174">
        <v>24510010100</v>
      </c>
      <c r="B174" t="s">
        <v>35</v>
      </c>
      <c r="C174">
        <f>VLOOKUP(A174,'[1]shown_tract_kir_rP_gP_pall (2)'!$A$1:$C$319,3,0)</f>
        <v>28566</v>
      </c>
      <c r="D174">
        <f>VLOOKUP(A174,'[2]shown_tract_jail_rP_gP_pall (13'!$A$1:$C$393,3,0)</f>
        <v>2.8000000000000001E-2</v>
      </c>
      <c r="E174">
        <f>VLOOKUP(A174,[3]shown_tract_teenbirth_rP_gF_pal!$A$1:$C$393,3,0)</f>
        <v>0.23219999999999999</v>
      </c>
      <c r="F174">
        <f>VLOOKUP(A174,'[4]shown_tract_poor_share2016 (1)'!$A$1:$C$393,3,0)</f>
        <v>0.1047</v>
      </c>
      <c r="G174">
        <f>VLOOKUP(A174,'[5]shown_tract_nonwhite_share2010 '!$A$1:$C$393,3,0)</f>
        <v>0.11219999999999999</v>
      </c>
      <c r="H174">
        <f>VLOOKUP(A174,'[6]shown_tract_median_rent2016 (1)'!$A$1:$C$319,3,0)</f>
        <v>1770</v>
      </c>
      <c r="I174">
        <f>VLOOKUP(A174,[7]shown_tract_singleparent_share2!$A$1:$C$319,3,0)</f>
        <v>0.31900000000000001</v>
      </c>
    </row>
    <row r="175" spans="1:9" x14ac:dyDescent="0.2">
      <c r="A175">
        <v>24005403100</v>
      </c>
      <c r="B175" t="s">
        <v>44</v>
      </c>
      <c r="C175">
        <f>VLOOKUP(A175,'[1]shown_tract_kir_rP_gP_pall (2)'!$A$1:$C$319,3,0)</f>
        <v>31558</v>
      </c>
      <c r="D175">
        <f>VLOOKUP(A175,'[2]shown_tract_jail_rP_gP_pall (13'!$A$1:$C$393,3,0)</f>
        <v>6.6E-3</v>
      </c>
      <c r="E175">
        <f>VLOOKUP(A175,[3]shown_tract_teenbirth_rP_gF_pal!$A$1:$C$393,3,0)</f>
        <v>0.20610000000000001</v>
      </c>
      <c r="F175">
        <f>VLOOKUP(A175,'[4]shown_tract_poor_share2016 (1)'!$A$1:$C$393,3,0)</f>
        <v>8.9499999999999996E-2</v>
      </c>
      <c r="G175">
        <f>VLOOKUP(A175,'[5]shown_tract_nonwhite_share2010 '!$A$1:$C$393,3,0)</f>
        <v>0.70760000000000001</v>
      </c>
      <c r="H175">
        <f>VLOOKUP(A175,'[6]shown_tract_median_rent2016 (1)'!$A$1:$C$319,3,0)</f>
        <v>1836</v>
      </c>
      <c r="I175">
        <f>VLOOKUP(A175,[7]shown_tract_singleparent_share2!$A$1:$C$319,3,0)</f>
        <v>0.70209999999999995</v>
      </c>
    </row>
    <row r="176" spans="1:9" x14ac:dyDescent="0.2">
      <c r="A176">
        <v>24510270600</v>
      </c>
      <c r="B176" t="s">
        <v>45</v>
      </c>
      <c r="C176">
        <f>VLOOKUP(A176,'[1]shown_tract_kir_rP_gP_pall (2)'!$A$1:$C$319,3,0)</f>
        <v>30776</v>
      </c>
      <c r="D176">
        <f>VLOOKUP(A176,'[2]shown_tract_jail_rP_gP_pall (13'!$A$1:$C$393,3,0)</f>
        <v>1.29E-2</v>
      </c>
      <c r="E176">
        <f>VLOOKUP(A176,[3]shown_tract_teenbirth_rP_gF_pal!$A$1:$C$393,3,0)</f>
        <v>0.1883</v>
      </c>
      <c r="F176">
        <f>VLOOKUP(A176,'[4]shown_tract_poor_share2016 (1)'!$A$1:$C$393,3,0)</f>
        <v>0.13250000000000001</v>
      </c>
      <c r="G176">
        <f>VLOOKUP(A176,'[5]shown_tract_nonwhite_share2010 '!$A$1:$C$393,3,0)</f>
        <v>0.62409999999999999</v>
      </c>
      <c r="H176">
        <f>VLOOKUP(A176,'[6]shown_tract_median_rent2016 (1)'!$A$1:$C$319,3,0)</f>
        <v>853</v>
      </c>
      <c r="I176">
        <f>VLOOKUP(A176,[7]shown_tract_singleparent_share2!$A$1:$C$319,3,0)</f>
        <v>0.37030000000000002</v>
      </c>
    </row>
    <row r="177" spans="1:9" x14ac:dyDescent="0.2">
      <c r="A177">
        <v>24005430200</v>
      </c>
      <c r="B177" t="s">
        <v>46</v>
      </c>
      <c r="C177">
        <f>VLOOKUP(A177,'[1]shown_tract_kir_rP_gP_pall (2)'!$A$1:$C$319,3,0)</f>
        <v>26372</v>
      </c>
      <c r="D177">
        <f>VLOOKUP(A177,'[2]shown_tract_jail_rP_gP_pall (13'!$A$1:$C$393,3,0)</f>
        <v>2.7699999999999999E-2</v>
      </c>
      <c r="E177">
        <f>VLOOKUP(A177,[3]shown_tract_teenbirth_rP_gF_pal!$A$1:$C$393,3,0)</f>
        <v>0.22289999999999999</v>
      </c>
      <c r="F177">
        <f>VLOOKUP(A177,'[4]shown_tract_poor_share2016 (1)'!$A$1:$C$393,3,0)</f>
        <v>0.11600000000000001</v>
      </c>
      <c r="G177">
        <f>VLOOKUP(A177,'[5]shown_tract_nonwhite_share2010 '!$A$1:$C$393,3,0)</f>
        <v>0.24790000000000001</v>
      </c>
      <c r="H177">
        <f>VLOOKUP(A177,'[6]shown_tract_median_rent2016 (1)'!$A$1:$C$319,3,0)</f>
        <v>1072</v>
      </c>
      <c r="I177">
        <f>VLOOKUP(A177,[7]shown_tract_singleparent_share2!$A$1:$C$319,3,0)</f>
        <v>0.5534</v>
      </c>
    </row>
    <row r="178" spans="1:9" x14ac:dyDescent="0.2">
      <c r="A178">
        <v>24510272006</v>
      </c>
      <c r="B178" t="s">
        <v>47</v>
      </c>
      <c r="C178">
        <f>VLOOKUP(A178,'[1]shown_tract_kir_rP_gP_pall (2)'!$A$1:$C$319,3,0)</f>
        <v>27663</v>
      </c>
      <c r="D178">
        <f>VLOOKUP(A178,'[2]shown_tract_jail_rP_gP_pall (13'!$A$1:$C$393,3,0)</f>
        <v>1.0999999999999999E-2</v>
      </c>
      <c r="E178">
        <f>VLOOKUP(A178,[3]shown_tract_teenbirth_rP_gF_pal!$A$1:$C$393,3,0)</f>
        <v>0.24429999999999999</v>
      </c>
      <c r="F178">
        <f>VLOOKUP(A178,'[4]shown_tract_poor_share2016 (1)'!$A$1:$C$393,3,0)</f>
        <v>0.1963</v>
      </c>
      <c r="G178">
        <f>VLOOKUP(A178,'[5]shown_tract_nonwhite_share2010 '!$A$1:$C$393,3,0)</f>
        <v>0.50560000000000005</v>
      </c>
      <c r="H178">
        <f>VLOOKUP(A178,'[6]shown_tract_median_rent2016 (1)'!$A$1:$C$319,3,0)</f>
        <v>852</v>
      </c>
      <c r="I178">
        <f>VLOOKUP(A178,[7]shown_tract_singleparent_share2!$A$1:$C$319,3,0)</f>
        <v>0.39050000000000001</v>
      </c>
    </row>
    <row r="179" spans="1:9" hidden="1" x14ac:dyDescent="0.2"/>
    <row r="180" spans="1:9" hidden="1" x14ac:dyDescent="0.2"/>
    <row r="181" spans="1:9" x14ac:dyDescent="0.2">
      <c r="A181">
        <v>24510130700</v>
      </c>
      <c r="B181" t="s">
        <v>48</v>
      </c>
      <c r="C181">
        <f>VLOOKUP(A181,'[1]shown_tract_kir_rP_gP_pall (2)'!$A$1:$C$319,3,0)</f>
        <v>27631</v>
      </c>
      <c r="D181">
        <f>VLOOKUP(A181,'[2]shown_tract_jail_rP_gP_pall (13'!$A$1:$C$393,3,0)</f>
        <v>7.7000000000000002E-3</v>
      </c>
      <c r="E181">
        <f>VLOOKUP(A181,[3]shown_tract_teenbirth_rP_gF_pal!$A$1:$C$393,3,0)</f>
        <v>0.2571</v>
      </c>
      <c r="F181">
        <f>VLOOKUP(A181,'[4]shown_tract_poor_share2016 (1)'!$A$1:$C$393,3,0)</f>
        <v>5.9299999999999999E-2</v>
      </c>
      <c r="G181">
        <f>VLOOKUP(A181,'[5]shown_tract_nonwhite_share2010 '!$A$1:$C$393,3,0)</f>
        <v>0.182</v>
      </c>
      <c r="H181">
        <f>VLOOKUP(A181,'[6]shown_tract_median_rent2016 (1)'!$A$1:$C$319,3,0)</f>
        <v>947</v>
      </c>
      <c r="I181">
        <f>VLOOKUP(A181,[7]shown_tract_singleparent_share2!$A$1:$C$319,3,0)</f>
        <v>3.4599999999999999E-2</v>
      </c>
    </row>
    <row r="182" spans="1:9" x14ac:dyDescent="0.2">
      <c r="A182">
        <v>24510120201</v>
      </c>
      <c r="B182" t="s">
        <v>4</v>
      </c>
      <c r="C182">
        <f>VLOOKUP(A182,'[1]shown_tract_kir_rP_gP_pall (2)'!$A$1:$C$319,3,0)</f>
        <v>27931</v>
      </c>
      <c r="D182">
        <f>VLOOKUP(A182,'[2]shown_tract_jail_rP_gP_pall (13'!$A$1:$C$393,3,0)</f>
        <v>3.3E-3</v>
      </c>
      <c r="E182">
        <f>VLOOKUP(A182,[3]shown_tract_teenbirth_rP_gF_pal!$A$1:$C$393,3,0)</f>
        <v>0.29570000000000002</v>
      </c>
      <c r="F182">
        <f>VLOOKUP(A182,'[4]shown_tract_poor_share2016 (1)'!$A$1:$C$393,3,0)</f>
        <v>0.21479999999999999</v>
      </c>
      <c r="G182">
        <f>VLOOKUP(A182,'[5]shown_tract_nonwhite_share2010 '!$A$1:$C$393,3,0)</f>
        <v>0.32269999999999999</v>
      </c>
      <c r="H182">
        <f>VLOOKUP(A182,'[6]shown_tract_median_rent2016 (1)'!$A$1:$C$319,3,0)</f>
        <v>1147</v>
      </c>
      <c r="I182">
        <f>VLOOKUP(A182,[7]shown_tract_singleparent_share2!$A$1:$C$319,3,0)</f>
        <v>0.18459999999999999</v>
      </c>
    </row>
    <row r="183" spans="1:9" x14ac:dyDescent="0.2">
      <c r="A183">
        <v>24005420302</v>
      </c>
      <c r="B183" t="s">
        <v>24</v>
      </c>
      <c r="C183">
        <f>VLOOKUP(A183,'[1]shown_tract_kir_rP_gP_pall (2)'!$A$1:$C$319,3,0)</f>
        <v>27040</v>
      </c>
      <c r="D183">
        <f>VLOOKUP(A183,'[2]shown_tract_jail_rP_gP_pall (13'!$A$1:$C$393,3,0)</f>
        <v>4.7399999999999998E-2</v>
      </c>
      <c r="E183">
        <f>VLOOKUP(A183,[3]shown_tract_teenbirth_rP_gF_pal!$A$1:$C$393,3,0)</f>
        <v>0.17369999999999999</v>
      </c>
      <c r="F183">
        <f>VLOOKUP(A183,'[4]shown_tract_poor_share2016 (1)'!$A$1:$C$393,3,0)</f>
        <v>0.12540000000000001</v>
      </c>
      <c r="G183">
        <f>VLOOKUP(A183,'[5]shown_tract_nonwhite_share2010 '!$A$1:$C$393,3,0)</f>
        <v>0.16189999999999999</v>
      </c>
      <c r="H183">
        <f>VLOOKUP(A183,'[6]shown_tract_median_rent2016 (1)'!$A$1:$C$319,3,0)</f>
        <v>1174</v>
      </c>
      <c r="I183">
        <f>VLOOKUP(A183,[7]shown_tract_singleparent_share2!$A$1:$C$319,3,0)</f>
        <v>0.50980000000000003</v>
      </c>
    </row>
    <row r="184" spans="1:9" x14ac:dyDescent="0.2">
      <c r="A184">
        <v>24510130805</v>
      </c>
      <c r="B184" t="s">
        <v>49</v>
      </c>
      <c r="C184">
        <f>VLOOKUP(A184,'[1]shown_tract_kir_rP_gP_pall (2)'!$A$1:$C$319,3,0)</f>
        <v>35573</v>
      </c>
      <c r="D184">
        <f>VLOOKUP(A184,'[2]shown_tract_jail_rP_gP_pall (13'!$A$1:$C$393,3,0)</f>
        <v>0</v>
      </c>
      <c r="E184">
        <f>VLOOKUP(A184,[3]shown_tract_teenbirth_rP_gF_pal!$A$1:$C$393,3,0)</f>
        <v>0.23980000000000001</v>
      </c>
      <c r="F184">
        <f>VLOOKUP(A184,'[4]shown_tract_poor_share2016 (1)'!$A$1:$C$393,3,0)</f>
        <v>0.13769999999999999</v>
      </c>
      <c r="G184">
        <f>VLOOKUP(A184,'[5]shown_tract_nonwhite_share2010 '!$A$1:$C$393,3,0)</f>
        <v>0.84060000000000001</v>
      </c>
      <c r="H184">
        <f>VLOOKUP(A184,'[6]shown_tract_median_rent2016 (1)'!$A$1:$C$319,3,0)</f>
        <v>766</v>
      </c>
      <c r="I184">
        <f>VLOOKUP(A184,[7]shown_tract_singleparent_share2!$A$1:$C$319,3,0)</f>
        <v>0.55769999999999997</v>
      </c>
    </row>
    <row r="185" spans="1:9" x14ac:dyDescent="0.2">
      <c r="A185">
        <v>24005450501</v>
      </c>
      <c r="B185" t="s">
        <v>29</v>
      </c>
      <c r="C185">
        <f>VLOOKUP(A185,'[1]shown_tract_kir_rP_gP_pall (2)'!$A$1:$C$319,3,0)</f>
        <v>26745</v>
      </c>
      <c r="D185">
        <f>VLOOKUP(A185,'[2]shown_tract_jail_rP_gP_pall (13'!$A$1:$C$393,3,0)</f>
        <v>6.6E-3</v>
      </c>
      <c r="E185">
        <f>VLOOKUP(A185,[3]shown_tract_teenbirth_rP_gF_pal!$A$1:$C$393,3,0)</f>
        <v>0.2351</v>
      </c>
      <c r="F185">
        <f>VLOOKUP(A185,'[4]shown_tract_poor_share2016 (1)'!$A$1:$C$393,3,0)</f>
        <v>0.1381</v>
      </c>
      <c r="G185">
        <f>VLOOKUP(A185,'[5]shown_tract_nonwhite_share2010 '!$A$1:$C$393,3,0)</f>
        <v>0.23069999999999999</v>
      </c>
      <c r="H185">
        <f>VLOOKUP(A185,'[6]shown_tract_median_rent2016 (1)'!$A$1:$C$319,3,0)</f>
        <v>784</v>
      </c>
      <c r="I185">
        <f>VLOOKUP(A185,[7]shown_tract_singleparent_share2!$A$1:$C$319,3,0)</f>
        <v>0.41899999999999998</v>
      </c>
    </row>
    <row r="186" spans="1:9" x14ac:dyDescent="0.2">
      <c r="A186">
        <v>24510270200</v>
      </c>
      <c r="B186" t="s">
        <v>50</v>
      </c>
      <c r="C186">
        <f>VLOOKUP(A186,'[1]shown_tract_kir_rP_gP_pall (2)'!$A$1:$C$319,3,0)</f>
        <v>31128</v>
      </c>
      <c r="D186">
        <f>VLOOKUP(A186,'[2]shown_tract_jail_rP_gP_pall (13'!$A$1:$C$393,3,0)</f>
        <v>1.7399999999999999E-2</v>
      </c>
      <c r="E186">
        <f>VLOOKUP(A186,[3]shown_tract_teenbirth_rP_gF_pal!$A$1:$C$393,3,0)</f>
        <v>0.26</v>
      </c>
      <c r="F186">
        <f>VLOOKUP(A186,'[4]shown_tract_poor_share2016 (1)'!$A$1:$C$393,3,0)</f>
        <v>9.7100000000000006E-2</v>
      </c>
      <c r="G186">
        <f>VLOOKUP(A186,'[5]shown_tract_nonwhite_share2010 '!$A$1:$C$393,3,0)</f>
        <v>0.48430000000000001</v>
      </c>
      <c r="H186">
        <f>VLOOKUP(A186,'[6]shown_tract_median_rent2016 (1)'!$A$1:$C$319,3,0)</f>
        <v>980</v>
      </c>
      <c r="I186">
        <f>VLOOKUP(A186,[7]shown_tract_singleparent_share2!$A$1:$C$319,3,0)</f>
        <v>0.33329999999999999</v>
      </c>
    </row>
    <row r="187" spans="1:9" x14ac:dyDescent="0.2">
      <c r="A187">
        <v>24005440701</v>
      </c>
      <c r="B187" t="s">
        <v>21</v>
      </c>
      <c r="C187">
        <f>VLOOKUP(A187,'[1]shown_tract_kir_rP_gP_pall (2)'!$A$1:$C$319,3,0)</f>
        <v>28461</v>
      </c>
      <c r="D187">
        <f>VLOOKUP(A187,'[2]shown_tract_jail_rP_gP_pall (13'!$A$1:$C$393,3,0)</f>
        <v>2.3199999999999998E-2</v>
      </c>
      <c r="E187">
        <f>VLOOKUP(A187,[3]shown_tract_teenbirth_rP_gF_pal!$A$1:$C$393,3,0)</f>
        <v>0.23050000000000001</v>
      </c>
      <c r="F187">
        <f>VLOOKUP(A187,'[4]shown_tract_poor_share2016 (1)'!$A$1:$C$393,3,0)</f>
        <v>0.1013</v>
      </c>
      <c r="G187">
        <f>VLOOKUP(A187,'[5]shown_tract_nonwhite_share2010 '!$A$1:$C$393,3,0)</f>
        <v>0.64459999999999995</v>
      </c>
      <c r="H187">
        <f>VLOOKUP(A187,'[6]shown_tract_median_rent2016 (1)'!$A$1:$C$319,3,0)</f>
        <v>1110</v>
      </c>
      <c r="I187">
        <f>VLOOKUP(A187,[7]shown_tract_singleparent_share2!$A$1:$C$319,3,0)</f>
        <v>0.58009999999999995</v>
      </c>
    </row>
    <row r="188" spans="1:9" x14ac:dyDescent="0.2">
      <c r="A188">
        <v>24510272007</v>
      </c>
      <c r="B188" t="s">
        <v>51</v>
      </c>
      <c r="C188">
        <f>VLOOKUP(A188,'[1]shown_tract_kir_rP_gP_pall (2)'!$A$1:$C$319,3,0)</f>
        <v>25872</v>
      </c>
      <c r="D188">
        <f>VLOOKUP(A188,'[2]shown_tract_jail_rP_gP_pall (13'!$A$1:$C$393,3,0)</f>
        <v>1.61E-2</v>
      </c>
      <c r="E188">
        <f>VLOOKUP(A188,[3]shown_tract_teenbirth_rP_gF_pal!$A$1:$C$393,3,0)</f>
        <v>0.19739999999999999</v>
      </c>
      <c r="F188">
        <f>VLOOKUP(A188,'[4]shown_tract_poor_share2016 (1)'!$A$1:$C$393,3,0)</f>
        <v>0.23449999999999999</v>
      </c>
      <c r="G188">
        <f>VLOOKUP(A188,'[5]shown_tract_nonwhite_share2010 '!$A$1:$C$393,3,0)</f>
        <v>0.66269999999999996</v>
      </c>
      <c r="H188">
        <f>VLOOKUP(A188,'[6]shown_tract_median_rent2016 (1)'!$A$1:$C$319,3,0)</f>
        <v>1105</v>
      </c>
      <c r="I188">
        <f>VLOOKUP(A188,[7]shown_tract_singleparent_share2!$A$1:$C$319,3,0)</f>
        <v>0.5746</v>
      </c>
    </row>
    <row r="189" spans="1:9" x14ac:dyDescent="0.2">
      <c r="A189">
        <v>24510280403</v>
      </c>
      <c r="B189" t="s">
        <v>52</v>
      </c>
      <c r="C189">
        <f>VLOOKUP(A189,'[1]shown_tract_kir_rP_gP_pall (2)'!$A$1:$C$319,3,0)</f>
        <v>30115</v>
      </c>
      <c r="D189">
        <f>VLOOKUP(A189,'[2]shown_tract_jail_rP_gP_pall (13'!$A$1:$C$393,3,0)</f>
        <v>1.37E-2</v>
      </c>
      <c r="E189">
        <f>VLOOKUP(A189,[3]shown_tract_teenbirth_rP_gF_pal!$A$1:$C$393,3,0)</f>
        <v>0.2863</v>
      </c>
      <c r="F189">
        <f>VLOOKUP(A189,'[4]shown_tract_poor_share2016 (1)'!$A$1:$C$393,3,0)</f>
        <v>6.9400000000000003E-2</v>
      </c>
      <c r="G189">
        <f>VLOOKUP(A189,'[5]shown_tract_nonwhite_share2010 '!$A$1:$C$393,3,0)</f>
        <v>0.74909999999999999</v>
      </c>
      <c r="H189">
        <f>VLOOKUP(A189,'[6]shown_tract_median_rent2016 (1)'!$A$1:$C$319,3,0)</f>
        <v>1003</v>
      </c>
      <c r="I189">
        <f>VLOOKUP(A189,[7]shown_tract_singleparent_share2!$A$1:$C$319,3,0)</f>
        <v>0.58979999999999999</v>
      </c>
    </row>
    <row r="190" spans="1:9" x14ac:dyDescent="0.2">
      <c r="A190">
        <v>24003750203</v>
      </c>
      <c r="B190" t="s">
        <v>4</v>
      </c>
      <c r="C190">
        <f>VLOOKUP(A190,'[1]shown_tract_kir_rP_gP_pall (2)'!$A$1:$C$319,3,0)</f>
        <v>28109</v>
      </c>
      <c r="D190">
        <f>VLOOKUP(A190,'[2]shown_tract_jail_rP_gP_pall (13'!$A$1:$C$393,3,0)</f>
        <v>2.9999999999999997E-4</v>
      </c>
      <c r="E190">
        <f>VLOOKUP(A190,[3]shown_tract_teenbirth_rP_gF_pal!$A$1:$C$393,3,0)</f>
        <v>0.33050000000000002</v>
      </c>
      <c r="F190">
        <f>VLOOKUP(A190,'[4]shown_tract_poor_share2016 (1)'!$A$1:$C$393,3,0)</f>
        <v>2.9899999999999999E-2</v>
      </c>
      <c r="G190">
        <f>VLOOKUP(A190,'[5]shown_tract_nonwhite_share2010 '!$A$1:$C$393,3,0)</f>
        <v>0.24129999999999999</v>
      </c>
      <c r="H190">
        <f>VLOOKUP(A190,'[6]shown_tract_median_rent2016 (1)'!$A$1:$C$319,3,0)</f>
        <v>1594</v>
      </c>
      <c r="I190">
        <f>VLOOKUP(A190,[7]shown_tract_singleparent_share2!$A$1:$C$319,3,0)</f>
        <v>0.16869999999999999</v>
      </c>
    </row>
    <row r="191" spans="1:9" hidden="1" x14ac:dyDescent="0.2"/>
    <row r="192" spans="1:9" x14ac:dyDescent="0.2">
      <c r="A192">
        <v>24510140100</v>
      </c>
      <c r="B192" t="s">
        <v>53</v>
      </c>
      <c r="C192">
        <f>VLOOKUP(A192,'[1]shown_tract_kir_rP_gP_pall (2)'!$A$1:$C$319,3,0)</f>
        <v>28926</v>
      </c>
      <c r="D192">
        <f>VLOOKUP(A192,'[2]shown_tract_jail_rP_gP_pall (13'!$A$1:$C$393,3,0)</f>
        <v>5.11E-2</v>
      </c>
      <c r="E192">
        <f>VLOOKUP(A192,[3]shown_tract_teenbirth_rP_gF_pal!$A$1:$C$393,3,0)</f>
        <v>0.30919999999999997</v>
      </c>
      <c r="F192">
        <f>VLOOKUP(A192,'[4]shown_tract_poor_share2016 (1)'!$A$1:$C$393,3,0)</f>
        <v>0.17680000000000001</v>
      </c>
      <c r="G192">
        <f>VLOOKUP(A192,'[5]shown_tract_nonwhite_share2010 '!$A$1:$C$393,3,0)</f>
        <v>0.45579999999999998</v>
      </c>
      <c r="H192">
        <f>VLOOKUP(A192,'[6]shown_tract_median_rent2016 (1)'!$A$1:$C$319,3,0)</f>
        <v>848</v>
      </c>
      <c r="I192">
        <f>VLOOKUP(A192,[7]shown_tract_singleparent_share2!$A$1:$C$319,3,0)</f>
        <v>0</v>
      </c>
    </row>
    <row r="193" spans="1:9" x14ac:dyDescent="0.2">
      <c r="A193">
        <v>24510240400</v>
      </c>
      <c r="B193" t="s">
        <v>54</v>
      </c>
      <c r="C193">
        <f>VLOOKUP(A193,'[1]shown_tract_kir_rP_gP_pall (2)'!$A$1:$C$319,3,0)</f>
        <v>27057</v>
      </c>
      <c r="D193">
        <f>VLOOKUP(A193,'[2]shown_tract_jail_rP_gP_pall (13'!$A$1:$C$393,3,0)</f>
        <v>0.02</v>
      </c>
      <c r="E193">
        <f>VLOOKUP(A193,[3]shown_tract_teenbirth_rP_gF_pal!$A$1:$C$393,3,0)</f>
        <v>0.24160000000000001</v>
      </c>
      <c r="F193">
        <f>VLOOKUP(A193,'[4]shown_tract_poor_share2016 (1)'!$A$1:$C$393,3,0)</f>
        <v>1.6799999999999999E-2</v>
      </c>
      <c r="G193">
        <f>VLOOKUP(A193,'[5]shown_tract_nonwhite_share2010 '!$A$1:$C$393,3,0)</f>
        <v>9.6799999999999997E-2</v>
      </c>
      <c r="H193">
        <f>VLOOKUP(A193,'[6]shown_tract_median_rent2016 (1)'!$A$1:$C$319,3,0)</f>
        <v>1902</v>
      </c>
      <c r="I193">
        <f>VLOOKUP(A193,[7]shown_tract_singleparent_share2!$A$1:$C$319,3,0)</f>
        <v>8.6800000000000002E-2</v>
      </c>
    </row>
    <row r="194" spans="1:9" x14ac:dyDescent="0.2">
      <c r="A194">
        <v>24005401301</v>
      </c>
      <c r="B194" t="s">
        <v>55</v>
      </c>
      <c r="C194">
        <f>VLOOKUP(A194,'[1]shown_tract_kir_rP_gP_pall (2)'!$A$1:$C$319,3,0)</f>
        <v>29678</v>
      </c>
      <c r="D194">
        <f>VLOOKUP(A194,'[2]shown_tract_jail_rP_gP_pall (13'!$A$1:$C$393,3,0)</f>
        <v>2.47E-2</v>
      </c>
      <c r="E194">
        <f>VLOOKUP(A194,[3]shown_tract_teenbirth_rP_gF_pal!$A$1:$C$393,3,0)</f>
        <v>0.2455</v>
      </c>
      <c r="F194">
        <f>VLOOKUP(A194,'[4]shown_tract_poor_share2016 (1)'!$A$1:$C$393,3,0)</f>
        <v>4.8300000000000003E-2</v>
      </c>
      <c r="G194">
        <f>VLOOKUP(A194,'[5]shown_tract_nonwhite_share2010 '!$A$1:$C$393,3,0)</f>
        <v>0.80030000000000001</v>
      </c>
      <c r="H194">
        <f>VLOOKUP(A194,'[6]shown_tract_median_rent2016 (1)'!$A$1:$C$319,3,0)</f>
        <v>1391</v>
      </c>
      <c r="I194">
        <f>VLOOKUP(A194,[7]shown_tract_singleparent_share2!$A$1:$C$319,3,0)</f>
        <v>0.45369999999999999</v>
      </c>
    </row>
    <row r="195" spans="1:9" hidden="1" x14ac:dyDescent="0.2"/>
    <row r="196" spans="1:9" x14ac:dyDescent="0.2">
      <c r="A196">
        <v>24003750201</v>
      </c>
      <c r="B196" t="s">
        <v>56</v>
      </c>
      <c r="C196">
        <f>VLOOKUP(A196,'[1]shown_tract_kir_rP_gP_pall (2)'!$A$1:$C$319,3,0)</f>
        <v>29204</v>
      </c>
      <c r="D196">
        <f>VLOOKUP(A196,'[2]shown_tract_jail_rP_gP_pall (13'!$A$1:$C$393,3,0)</f>
        <v>2.24E-2</v>
      </c>
      <c r="E196">
        <f>VLOOKUP(A196,[3]shown_tract_teenbirth_rP_gF_pal!$A$1:$C$393,3,0)</f>
        <v>0.24660000000000001</v>
      </c>
      <c r="F196">
        <f>VLOOKUP(A196,'[4]shown_tract_poor_share2016 (1)'!$A$1:$C$393,3,0)</f>
        <v>0.158</v>
      </c>
      <c r="G196">
        <f>VLOOKUP(A196,'[5]shown_tract_nonwhite_share2010 '!$A$1:$C$393,3,0)</f>
        <v>0.36670000000000003</v>
      </c>
      <c r="H196">
        <f>VLOOKUP(A196,'[6]shown_tract_median_rent2016 (1)'!$A$1:$C$319,3,0)</f>
        <v>1120</v>
      </c>
      <c r="I196">
        <f>VLOOKUP(A196,[7]shown_tract_singleparent_share2!$A$1:$C$319,3,0)</f>
        <v>0.58499999999999996</v>
      </c>
    </row>
    <row r="197" spans="1:9" x14ac:dyDescent="0.2">
      <c r="A197">
        <v>24510260501</v>
      </c>
      <c r="B197" t="s">
        <v>57</v>
      </c>
      <c r="C197">
        <f>VLOOKUP(A197,'[1]shown_tract_kir_rP_gP_pall (2)'!$A$1:$C$319,3,0)</f>
        <v>26814</v>
      </c>
      <c r="D197">
        <f>VLOOKUP(A197,'[2]shown_tract_jail_rP_gP_pall (13'!$A$1:$C$393,3,0)</f>
        <v>2.75E-2</v>
      </c>
      <c r="E197">
        <f>VLOOKUP(A197,[3]shown_tract_teenbirth_rP_gF_pal!$A$1:$C$393,3,0)</f>
        <v>0.19</v>
      </c>
      <c r="F197">
        <f>VLOOKUP(A197,'[4]shown_tract_poor_share2016 (1)'!$A$1:$C$393,3,0)</f>
        <v>0.11219999999999999</v>
      </c>
      <c r="G197">
        <f>VLOOKUP(A197,'[5]shown_tract_nonwhite_share2010 '!$A$1:$C$393,3,0)</f>
        <v>0.3836</v>
      </c>
      <c r="H197">
        <f>VLOOKUP(A197,'[6]shown_tract_median_rent2016 (1)'!$A$1:$C$319,3,0)</f>
        <v>1061</v>
      </c>
      <c r="I197">
        <f>VLOOKUP(A197,[7]shown_tract_singleparent_share2!$A$1:$C$319,3,0)</f>
        <v>0.44700000000000001</v>
      </c>
    </row>
    <row r="198" spans="1:9" hidden="1" x14ac:dyDescent="0.2"/>
    <row r="199" spans="1:9" x14ac:dyDescent="0.2">
      <c r="A199">
        <v>24005491402</v>
      </c>
      <c r="B199" t="s">
        <v>16</v>
      </c>
      <c r="C199">
        <f>VLOOKUP(A199,'[1]shown_tract_kir_rP_gP_pall (2)'!$A$1:$C$319,3,0)</f>
        <v>28515</v>
      </c>
      <c r="D199">
        <f>VLOOKUP(A199,'[2]shown_tract_jail_rP_gP_pall (13'!$A$1:$C$393,3,0)</f>
        <v>1.47E-2</v>
      </c>
      <c r="E199">
        <f>VLOOKUP(A199,[3]shown_tract_teenbirth_rP_gF_pal!$A$1:$C$393,3,0)</f>
        <v>0.31280000000000002</v>
      </c>
      <c r="F199">
        <f>VLOOKUP(A199,'[4]shown_tract_poor_share2016 (1)'!$A$1:$C$393,3,0)</f>
        <v>0.1431</v>
      </c>
      <c r="G199">
        <f>VLOOKUP(A199,'[5]shown_tract_nonwhite_share2010 '!$A$1:$C$393,3,0)</f>
        <v>0.67559999999999998</v>
      </c>
      <c r="H199">
        <f>VLOOKUP(A199,'[6]shown_tract_median_rent2016 (1)'!$A$1:$C$319,3,0)</f>
        <v>1109</v>
      </c>
      <c r="I199">
        <f>VLOOKUP(A199,[7]shown_tract_singleparent_share2!$A$1:$C$319,3,0)</f>
        <v>0.51929999999999998</v>
      </c>
    </row>
    <row r="200" spans="1:9" x14ac:dyDescent="0.2">
      <c r="A200">
        <v>24005451500</v>
      </c>
      <c r="B200" t="s">
        <v>19</v>
      </c>
      <c r="C200">
        <f>VLOOKUP(A200,'[1]shown_tract_kir_rP_gP_pall (2)'!$A$1:$C$319,3,0)</f>
        <v>27001</v>
      </c>
      <c r="D200">
        <f>VLOOKUP(A200,'[2]shown_tract_jail_rP_gP_pall (13'!$A$1:$C$393,3,0)</f>
        <v>2.2800000000000001E-2</v>
      </c>
      <c r="E200">
        <f>VLOOKUP(A200,[3]shown_tract_teenbirth_rP_gF_pal!$A$1:$C$393,3,0)</f>
        <v>0.2984</v>
      </c>
      <c r="F200">
        <f>VLOOKUP(A200,'[4]shown_tract_poor_share2016 (1)'!$A$1:$C$393,3,0)</f>
        <v>8.8300000000000003E-2</v>
      </c>
      <c r="G200">
        <f>VLOOKUP(A200,'[5]shown_tract_nonwhite_share2010 '!$A$1:$C$393,3,0)</f>
        <v>0.30559999999999998</v>
      </c>
      <c r="H200">
        <f>VLOOKUP(A200,'[6]shown_tract_median_rent2016 (1)'!$A$1:$C$319,3,0)</f>
        <v>1224</v>
      </c>
      <c r="I200">
        <f>VLOOKUP(A200,[7]shown_tract_singleparent_share2!$A$1:$C$319,3,0)</f>
        <v>0.57020000000000004</v>
      </c>
    </row>
    <row r="201" spans="1:9" x14ac:dyDescent="0.2">
      <c r="A201">
        <v>24005451100</v>
      </c>
      <c r="B201" t="s">
        <v>29</v>
      </c>
      <c r="C201">
        <f>VLOOKUP(A201,'[1]shown_tract_kir_rP_gP_pall (2)'!$A$1:$C$319,3,0)</f>
        <v>27540</v>
      </c>
      <c r="D201">
        <f>VLOOKUP(A201,'[2]shown_tract_jail_rP_gP_pall (13'!$A$1:$C$393,3,0)</f>
        <v>1.2500000000000001E-2</v>
      </c>
      <c r="E201">
        <f>VLOOKUP(A201,[3]shown_tract_teenbirth_rP_gF_pal!$A$1:$C$393,3,0)</f>
        <v>0.20100000000000001</v>
      </c>
      <c r="F201">
        <f>VLOOKUP(A201,'[4]shown_tract_poor_share2016 (1)'!$A$1:$C$393,3,0)</f>
        <v>0.1142</v>
      </c>
      <c r="G201">
        <f>VLOOKUP(A201,'[5]shown_tract_nonwhite_share2010 '!$A$1:$C$393,3,0)</f>
        <v>0.55259999999999998</v>
      </c>
      <c r="H201">
        <f>VLOOKUP(A201,'[6]shown_tract_median_rent2016 (1)'!$A$1:$C$319,3,0)</f>
        <v>1664</v>
      </c>
      <c r="I201">
        <f>VLOOKUP(A201,[7]shown_tract_singleparent_share2!$A$1:$C$319,3,0)</f>
        <v>0.22589999999999999</v>
      </c>
    </row>
    <row r="202" spans="1:9" x14ac:dyDescent="0.2">
      <c r="A202">
        <v>24510270301</v>
      </c>
      <c r="B202" t="s">
        <v>50</v>
      </c>
      <c r="C202">
        <f>VLOOKUP(A202,'[1]shown_tract_kir_rP_gP_pall (2)'!$A$1:$C$319,3,0)</f>
        <v>28209</v>
      </c>
      <c r="D202">
        <f>VLOOKUP(A202,'[2]shown_tract_jail_rP_gP_pall (13'!$A$1:$C$393,3,0)</f>
        <v>2.4E-2</v>
      </c>
      <c r="E202">
        <f>VLOOKUP(A202,[3]shown_tract_teenbirth_rP_gF_pal!$A$1:$C$393,3,0)</f>
        <v>0.21759999999999999</v>
      </c>
      <c r="F202">
        <f>VLOOKUP(A202,'[4]shown_tract_poor_share2016 (1)'!$A$1:$C$393,3,0)</f>
        <v>0.11260000000000001</v>
      </c>
      <c r="G202">
        <f>VLOOKUP(A202,'[5]shown_tract_nonwhite_share2010 '!$A$1:$C$393,3,0)</f>
        <v>0.67190000000000005</v>
      </c>
      <c r="H202">
        <f>VLOOKUP(A202,'[6]shown_tract_median_rent2016 (1)'!$A$1:$C$319,3,0)</f>
        <v>1169</v>
      </c>
      <c r="I202">
        <f>VLOOKUP(A202,[7]shown_tract_singleparent_share2!$A$1:$C$319,3,0)</f>
        <v>0.31850000000000001</v>
      </c>
    </row>
    <row r="203" spans="1:9" x14ac:dyDescent="0.2">
      <c r="A203">
        <v>24510270102</v>
      </c>
      <c r="B203" t="s">
        <v>40</v>
      </c>
      <c r="C203">
        <f>VLOOKUP(A203,'[1]shown_tract_kir_rP_gP_pall (2)'!$A$1:$C$319,3,0)</f>
        <v>29343</v>
      </c>
      <c r="D203">
        <f>VLOOKUP(A203,'[2]shown_tract_jail_rP_gP_pall (13'!$A$1:$C$393,3,0)</f>
        <v>1.8599999999999998E-2</v>
      </c>
      <c r="E203">
        <f>VLOOKUP(A203,[3]shown_tract_teenbirth_rP_gF_pal!$A$1:$C$393,3,0)</f>
        <v>0.29399999999999998</v>
      </c>
      <c r="F203">
        <f>VLOOKUP(A203,'[4]shown_tract_poor_share2016 (1)'!$A$1:$C$393,3,0)</f>
        <v>8.9200000000000002E-2</v>
      </c>
      <c r="G203">
        <f>VLOOKUP(A203,'[5]shown_tract_nonwhite_share2010 '!$A$1:$C$393,3,0)</f>
        <v>0.7581</v>
      </c>
      <c r="H203">
        <f>VLOOKUP(A203,'[6]shown_tract_median_rent2016 (1)'!$A$1:$C$319,3,0)</f>
        <v>1573</v>
      </c>
      <c r="I203">
        <f>VLOOKUP(A203,[7]shown_tract_singleparent_share2!$A$1:$C$319,3,0)</f>
        <v>0.46379999999999999</v>
      </c>
    </row>
    <row r="204" spans="1:9" x14ac:dyDescent="0.2">
      <c r="A204">
        <v>24510130803</v>
      </c>
      <c r="B204" t="s">
        <v>58</v>
      </c>
      <c r="C204">
        <f>VLOOKUP(A204,'[1]shown_tract_kir_rP_gP_pall (2)'!$A$1:$C$319,3,0)</f>
        <v>29004</v>
      </c>
      <c r="D204">
        <f>VLOOKUP(A204,'[2]shown_tract_jail_rP_gP_pall (13'!$A$1:$C$393,3,0)</f>
        <v>1.01E-2</v>
      </c>
      <c r="E204">
        <f>VLOOKUP(A204,[3]shown_tract_teenbirth_rP_gF_pal!$A$1:$C$393,3,0)</f>
        <v>0.1646</v>
      </c>
      <c r="F204">
        <f>VLOOKUP(A204,'[4]shown_tract_poor_share2016 (1)'!$A$1:$C$393,3,0)</f>
        <v>9.1200000000000003E-2</v>
      </c>
      <c r="G204">
        <f>VLOOKUP(A204,'[5]shown_tract_nonwhite_share2010 '!$A$1:$C$393,3,0)</f>
        <v>0.26529999999999998</v>
      </c>
      <c r="H204">
        <f>VLOOKUP(A204,'[6]shown_tract_median_rent2016 (1)'!$A$1:$C$319,3,0)</f>
        <v>1122</v>
      </c>
      <c r="I204">
        <f>VLOOKUP(A204,[7]shown_tract_singleparent_share2!$A$1:$C$319,3,0)</f>
        <v>0.39860000000000001</v>
      </c>
    </row>
    <row r="205" spans="1:9" x14ac:dyDescent="0.2">
      <c r="A205">
        <v>24005401101</v>
      </c>
      <c r="B205" t="s">
        <v>55</v>
      </c>
      <c r="C205">
        <f>VLOOKUP(A205,'[1]shown_tract_kir_rP_gP_pall (2)'!$A$1:$C$319,3,0)</f>
        <v>29384</v>
      </c>
      <c r="D205">
        <f>VLOOKUP(A205,'[2]shown_tract_jail_rP_gP_pall (13'!$A$1:$C$393,3,0)</f>
        <v>1.72E-2</v>
      </c>
      <c r="E205">
        <f>VLOOKUP(A205,[3]shown_tract_teenbirth_rP_gF_pal!$A$1:$C$393,3,0)</f>
        <v>0.26279999999999998</v>
      </c>
      <c r="F205">
        <f>VLOOKUP(A205,'[4]shown_tract_poor_share2016 (1)'!$A$1:$C$393,3,0)</f>
        <v>0.1162</v>
      </c>
      <c r="G205">
        <f>VLOOKUP(A205,'[5]shown_tract_nonwhite_share2010 '!$A$1:$C$393,3,0)</f>
        <v>0.79300000000000004</v>
      </c>
      <c r="H205">
        <f>VLOOKUP(A205,'[6]shown_tract_median_rent2016 (1)'!$A$1:$C$319,3,0)</f>
        <v>1351</v>
      </c>
      <c r="I205">
        <f>VLOOKUP(A205,[7]shown_tract_singleparent_share2!$A$1:$C$319,3,0)</f>
        <v>0.30559999999999998</v>
      </c>
    </row>
    <row r="206" spans="1:9" x14ac:dyDescent="0.2">
      <c r="A206">
        <v>24005421101</v>
      </c>
      <c r="B206" t="s">
        <v>4</v>
      </c>
      <c r="C206">
        <f>VLOOKUP(A206,'[1]shown_tract_kir_rP_gP_pall (2)'!$A$1:$C$319,3,0)</f>
        <v>25013</v>
      </c>
      <c r="D206">
        <f>VLOOKUP(A206,'[2]shown_tract_jail_rP_gP_pall (13'!$A$1:$C$393,3,0)</f>
        <v>1.4200000000000001E-2</v>
      </c>
      <c r="E206">
        <f>VLOOKUP(A206,[3]shown_tract_teenbirth_rP_gF_pal!$A$1:$C$393,3,0)</f>
        <v>0.21540000000000001</v>
      </c>
      <c r="F206">
        <f>VLOOKUP(A206,'[4]shown_tract_poor_share2016 (1)'!$A$1:$C$393,3,0)</f>
        <v>0.1376</v>
      </c>
      <c r="G206">
        <f>VLOOKUP(A206,'[5]shown_tract_nonwhite_share2010 '!$A$1:$C$393,3,0)</f>
        <v>0.254</v>
      </c>
      <c r="H206">
        <f>VLOOKUP(A206,'[6]shown_tract_median_rent2016 (1)'!$A$1:$C$319,3,0)</f>
        <v>848</v>
      </c>
      <c r="I206">
        <f>VLOOKUP(A206,[7]shown_tract_singleparent_share2!$A$1:$C$319,3,0)</f>
        <v>0.29239999999999999</v>
      </c>
    </row>
    <row r="207" spans="1:9" x14ac:dyDescent="0.2">
      <c r="A207">
        <v>24510130600</v>
      </c>
      <c r="B207" t="s">
        <v>48</v>
      </c>
      <c r="C207">
        <f>VLOOKUP(A207,'[1]shown_tract_kir_rP_gP_pall (2)'!$A$1:$C$319,3,0)</f>
        <v>25718</v>
      </c>
      <c r="D207">
        <f>VLOOKUP(A207,'[2]shown_tract_jail_rP_gP_pall (13'!$A$1:$C$393,3,0)</f>
        <v>2.58E-2</v>
      </c>
      <c r="E207">
        <f>VLOOKUP(A207,[3]shown_tract_teenbirth_rP_gF_pal!$A$1:$C$393,3,0)</f>
        <v>0.34289999999999998</v>
      </c>
      <c r="F207">
        <f>VLOOKUP(A207,'[4]shown_tract_poor_share2016 (1)'!$A$1:$C$393,3,0)</f>
        <v>0.1043</v>
      </c>
      <c r="G207">
        <f>VLOOKUP(A207,'[5]shown_tract_nonwhite_share2010 '!$A$1:$C$393,3,0)</f>
        <v>0.123</v>
      </c>
      <c r="H207">
        <f>VLOOKUP(A207,'[6]shown_tract_median_rent2016 (1)'!$A$1:$C$319,3,0)</f>
        <v>1375</v>
      </c>
      <c r="I207">
        <f>VLOOKUP(A207,[7]shown_tract_singleparent_share2!$A$1:$C$319,3,0)</f>
        <v>0.2492</v>
      </c>
    </row>
    <row r="208" spans="1:9" x14ac:dyDescent="0.2">
      <c r="A208">
        <v>24005451402</v>
      </c>
      <c r="B208" t="s">
        <v>19</v>
      </c>
      <c r="C208">
        <f>VLOOKUP(A208,'[1]shown_tract_kir_rP_gP_pall (2)'!$A$1:$C$319,3,0)</f>
        <v>24946</v>
      </c>
      <c r="D208">
        <f>VLOOKUP(A208,'[2]shown_tract_jail_rP_gP_pall (13'!$A$1:$C$393,3,0)</f>
        <v>1.9699999999999999E-2</v>
      </c>
      <c r="E208">
        <f>VLOOKUP(A208,[3]shown_tract_teenbirth_rP_gF_pal!$A$1:$C$393,3,0)</f>
        <v>0.31709999999999999</v>
      </c>
      <c r="F208">
        <f>VLOOKUP(A208,'[4]shown_tract_poor_share2016 (1)'!$A$1:$C$393,3,0)</f>
        <v>0.1588</v>
      </c>
      <c r="G208">
        <f>VLOOKUP(A208,'[5]shown_tract_nonwhite_share2010 '!$A$1:$C$393,3,0)</f>
        <v>0.55569999999999997</v>
      </c>
      <c r="H208">
        <f>VLOOKUP(A208,'[6]shown_tract_median_rent2016 (1)'!$A$1:$C$319,3,0)</f>
        <v>1094</v>
      </c>
      <c r="I208">
        <f>VLOOKUP(A208,[7]shown_tract_singleparent_share2!$A$1:$C$319,3,0)</f>
        <v>0.32569999999999999</v>
      </c>
    </row>
    <row r="209" spans="1:9" x14ac:dyDescent="0.2">
      <c r="A209">
        <v>24003750102</v>
      </c>
      <c r="B209" t="s">
        <v>4</v>
      </c>
      <c r="C209">
        <f>VLOOKUP(A209,'[1]shown_tract_kir_rP_gP_pall (2)'!$A$1:$C$319,3,0)</f>
        <v>24781</v>
      </c>
      <c r="D209">
        <f>VLOOKUP(A209,'[2]shown_tract_jail_rP_gP_pall (13'!$A$1:$C$393,3,0)</f>
        <v>2.3300000000000001E-2</v>
      </c>
      <c r="E209">
        <f>VLOOKUP(A209,[3]shown_tract_teenbirth_rP_gF_pal!$A$1:$C$393,3,0)</f>
        <v>0.30349999999999999</v>
      </c>
      <c r="F209">
        <f>VLOOKUP(A209,'[4]shown_tract_poor_share2016 (1)'!$A$1:$C$393,3,0)</f>
        <v>0.1913</v>
      </c>
      <c r="G209">
        <f>VLOOKUP(A209,'[5]shown_tract_nonwhite_share2010 '!$A$1:$C$393,3,0)</f>
        <v>0.29959999999999998</v>
      </c>
      <c r="H209">
        <f>VLOOKUP(A209,'[6]shown_tract_median_rent2016 (1)'!$A$1:$C$319,3,0)</f>
        <v>1299</v>
      </c>
      <c r="I209">
        <f>VLOOKUP(A209,[7]shown_tract_singleparent_share2!$A$1:$C$319,3,0)</f>
        <v>0.4365</v>
      </c>
    </row>
    <row r="210" spans="1:9" hidden="1" x14ac:dyDescent="0.2"/>
    <row r="211" spans="1:9" hidden="1" x14ac:dyDescent="0.2"/>
    <row r="212" spans="1:9" x14ac:dyDescent="0.2">
      <c r="A212">
        <v>24005401102</v>
      </c>
      <c r="B212" t="s">
        <v>59</v>
      </c>
      <c r="C212">
        <f>VLOOKUP(A212,'[1]shown_tract_kir_rP_gP_pall (2)'!$A$1:$C$319,3,0)</f>
        <v>28800</v>
      </c>
      <c r="D212">
        <f>VLOOKUP(A212,'[2]shown_tract_jail_rP_gP_pall (13'!$A$1:$C$393,3,0)</f>
        <v>3.4000000000000002E-2</v>
      </c>
      <c r="E212">
        <f>VLOOKUP(A212,[3]shown_tract_teenbirth_rP_gF_pal!$A$1:$C$393,3,0)</f>
        <v>0.3594</v>
      </c>
      <c r="F212">
        <f>VLOOKUP(A212,'[4]shown_tract_poor_share2016 (1)'!$A$1:$C$393,3,0)</f>
        <v>0.15</v>
      </c>
      <c r="G212">
        <f>VLOOKUP(A212,'[5]shown_tract_nonwhite_share2010 '!$A$1:$C$393,3,0)</f>
        <v>0.84719999999999995</v>
      </c>
      <c r="H212">
        <f>VLOOKUP(A212,'[6]shown_tract_median_rent2016 (1)'!$A$1:$C$319,3,0)</f>
        <v>1103</v>
      </c>
      <c r="I212">
        <f>VLOOKUP(A212,[7]shown_tract_singleparent_share2!$A$1:$C$319,3,0)</f>
        <v>0.41099999999999998</v>
      </c>
    </row>
    <row r="213" spans="1:9" x14ac:dyDescent="0.2">
      <c r="A213">
        <v>24005402403</v>
      </c>
      <c r="B213" t="s">
        <v>60</v>
      </c>
      <c r="C213">
        <f>VLOOKUP(A213,'[1]shown_tract_kir_rP_gP_pall (2)'!$A$1:$C$319,3,0)</f>
        <v>31968</v>
      </c>
      <c r="D213">
        <f>VLOOKUP(A213,'[2]shown_tract_jail_rP_gP_pall (13'!$A$1:$C$393,3,0)</f>
        <v>1.9199999999999998E-2</v>
      </c>
      <c r="E213">
        <f>VLOOKUP(A213,[3]shown_tract_teenbirth_rP_gF_pal!$A$1:$C$393,3,0)</f>
        <v>0.24660000000000001</v>
      </c>
      <c r="F213">
        <f>VLOOKUP(A213,'[4]shown_tract_poor_share2016 (1)'!$A$1:$C$393,3,0)</f>
        <v>0.10249999999999999</v>
      </c>
      <c r="G213">
        <f>VLOOKUP(A213,'[5]shown_tract_nonwhite_share2010 '!$A$1:$C$393,3,0)</f>
        <v>0.9466</v>
      </c>
      <c r="H213">
        <f>VLOOKUP(A213,'[6]shown_tract_median_rent2016 (1)'!$A$1:$C$319,3,0)</f>
        <v>890</v>
      </c>
      <c r="I213">
        <f>VLOOKUP(A213,[7]shown_tract_singleparent_share2!$A$1:$C$319,3,0)</f>
        <v>0.43149999999999999</v>
      </c>
    </row>
    <row r="214" spans="1:9" x14ac:dyDescent="0.2">
      <c r="A214">
        <v>24510260605</v>
      </c>
      <c r="B214" t="s">
        <v>61</v>
      </c>
      <c r="C214">
        <f>VLOOKUP(A214,'[1]shown_tract_kir_rP_gP_pall (2)'!$A$1:$C$319,3,0)</f>
        <v>25520</v>
      </c>
      <c r="D214">
        <f>VLOOKUP(A214,'[2]shown_tract_jail_rP_gP_pall (13'!$A$1:$C$393,3,0)</f>
        <v>1.8599999999999998E-2</v>
      </c>
      <c r="E214">
        <f>VLOOKUP(A214,[3]shown_tract_teenbirth_rP_gF_pal!$A$1:$C$393,3,0)</f>
        <v>0.29160000000000003</v>
      </c>
      <c r="F214">
        <f>VLOOKUP(A214,'[4]shown_tract_poor_share2016 (1)'!$A$1:$C$393,3,0)</f>
        <v>0.26750000000000002</v>
      </c>
      <c r="G214">
        <f>VLOOKUP(A214,'[5]shown_tract_nonwhite_share2010 '!$A$1:$C$393,3,0)</f>
        <v>0.43419999999999997</v>
      </c>
      <c r="H214">
        <f>VLOOKUP(A214,'[6]shown_tract_median_rent2016 (1)'!$A$1:$C$319,3,0)</f>
        <v>951</v>
      </c>
      <c r="I214">
        <f>VLOOKUP(A214,[7]shown_tract_singleparent_share2!$A$1:$C$319,3,0)</f>
        <v>0.43630000000000002</v>
      </c>
    </row>
    <row r="215" spans="1:9" x14ac:dyDescent="0.2">
      <c r="A215">
        <v>24510260101</v>
      </c>
      <c r="B215" t="s">
        <v>62</v>
      </c>
      <c r="C215">
        <f>VLOOKUP(A215,'[1]shown_tract_kir_rP_gP_pall (2)'!$A$1:$C$319,3,0)</f>
        <v>27213</v>
      </c>
      <c r="D215">
        <f>VLOOKUP(A215,'[2]shown_tract_jail_rP_gP_pall (13'!$A$1:$C$393,3,0)</f>
        <v>3.2000000000000001E-2</v>
      </c>
      <c r="E215">
        <f>VLOOKUP(A215,[3]shown_tract_teenbirth_rP_gF_pal!$A$1:$C$393,3,0)</f>
        <v>0.33139999999999997</v>
      </c>
      <c r="F215">
        <f>VLOOKUP(A215,'[4]shown_tract_poor_share2016 (1)'!$A$1:$C$393,3,0)</f>
        <v>0.18720000000000001</v>
      </c>
      <c r="G215">
        <f>VLOOKUP(A215,'[5]shown_tract_nonwhite_share2010 '!$A$1:$C$393,3,0)</f>
        <v>0.67210000000000003</v>
      </c>
      <c r="H215">
        <f>VLOOKUP(A215,'[6]shown_tract_median_rent2016 (1)'!$A$1:$C$319,3,0)</f>
        <v>1012</v>
      </c>
      <c r="I215">
        <f>VLOOKUP(A215,[7]shown_tract_singleparent_share2!$A$1:$C$319,3,0)</f>
        <v>0.60540000000000005</v>
      </c>
    </row>
    <row r="216" spans="1:9" x14ac:dyDescent="0.2">
      <c r="A216">
        <v>24510130804</v>
      </c>
      <c r="B216" t="s">
        <v>48</v>
      </c>
      <c r="C216">
        <f>VLOOKUP(A216,'[1]shown_tract_kir_rP_gP_pall (2)'!$A$1:$C$319,3,0)</f>
        <v>22770</v>
      </c>
      <c r="D216">
        <f>VLOOKUP(A216,'[2]shown_tract_jail_rP_gP_pall (13'!$A$1:$C$393,3,0)</f>
        <v>1.4200000000000001E-2</v>
      </c>
      <c r="E216">
        <f>VLOOKUP(A216,[3]shown_tract_teenbirth_rP_gF_pal!$A$1:$C$393,3,0)</f>
        <v>0.33929999999999999</v>
      </c>
      <c r="F216">
        <f>VLOOKUP(A216,'[4]shown_tract_poor_share2016 (1)'!$A$1:$C$393,3,0)</f>
        <v>0.15590000000000001</v>
      </c>
      <c r="G216">
        <f>VLOOKUP(A216,'[5]shown_tract_nonwhite_share2010 '!$A$1:$C$393,3,0)</f>
        <v>0.1555</v>
      </c>
      <c r="H216">
        <f>VLOOKUP(A216,'[6]shown_tract_median_rent2016 (1)'!$A$1:$C$319,3,0)</f>
        <v>1125</v>
      </c>
      <c r="I216">
        <f>VLOOKUP(A216,[7]shown_tract_singleparent_share2!$A$1:$C$319,3,0)</f>
        <v>0.63490000000000002</v>
      </c>
    </row>
    <row r="217" spans="1:9" x14ac:dyDescent="0.2">
      <c r="A217">
        <v>24005420301</v>
      </c>
      <c r="B217" t="s">
        <v>24</v>
      </c>
      <c r="C217">
        <f>VLOOKUP(A217,'[1]shown_tract_kir_rP_gP_pall (2)'!$A$1:$C$319,3,0)</f>
        <v>26408</v>
      </c>
      <c r="D217">
        <f>VLOOKUP(A217,'[2]shown_tract_jail_rP_gP_pall (13'!$A$1:$C$393,3,0)</f>
        <v>2.0199999999999999E-2</v>
      </c>
      <c r="E217">
        <f>VLOOKUP(A217,[3]shown_tract_teenbirth_rP_gF_pal!$A$1:$C$393,3,0)</f>
        <v>0.24149999999999999</v>
      </c>
      <c r="F217">
        <f>VLOOKUP(A217,'[4]shown_tract_poor_share2016 (1)'!$A$1:$C$393,3,0)</f>
        <v>0.23</v>
      </c>
      <c r="G217">
        <f>VLOOKUP(A217,'[5]shown_tract_nonwhite_share2010 '!$A$1:$C$393,3,0)</f>
        <v>0.19869999999999999</v>
      </c>
      <c r="H217">
        <f>VLOOKUP(A217,'[6]shown_tract_median_rent2016 (1)'!$A$1:$C$319,3,0)</f>
        <v>918</v>
      </c>
      <c r="I217">
        <f>VLOOKUP(A217,[7]shown_tract_singleparent_share2!$A$1:$C$319,3,0)</f>
        <v>0.68869999999999998</v>
      </c>
    </row>
    <row r="218" spans="1:9" x14ac:dyDescent="0.2">
      <c r="A218">
        <v>24510270702</v>
      </c>
      <c r="B218" t="s">
        <v>45</v>
      </c>
      <c r="C218">
        <f>VLOOKUP(A218,'[1]shown_tract_kir_rP_gP_pall (2)'!$A$1:$C$319,3,0)</f>
        <v>27141</v>
      </c>
      <c r="D218">
        <f>VLOOKUP(A218,'[2]shown_tract_jail_rP_gP_pall (13'!$A$1:$C$393,3,0)</f>
        <v>3.0499999999999999E-2</v>
      </c>
      <c r="E218">
        <f>VLOOKUP(A218,[3]shown_tract_teenbirth_rP_gF_pal!$A$1:$C$393,3,0)</f>
        <v>0.3024</v>
      </c>
      <c r="F218">
        <f>VLOOKUP(A218,'[4]shown_tract_poor_share2016 (1)'!$A$1:$C$393,3,0)</f>
        <v>0.1278</v>
      </c>
      <c r="G218">
        <f>VLOOKUP(A218,'[5]shown_tract_nonwhite_share2010 '!$A$1:$C$393,3,0)</f>
        <v>0.74070000000000003</v>
      </c>
      <c r="H218">
        <f>VLOOKUP(A218,'[6]shown_tract_median_rent2016 (1)'!$A$1:$C$319,3,0)</f>
        <v>940</v>
      </c>
      <c r="I218">
        <f>VLOOKUP(A218,[7]shown_tract_singleparent_share2!$A$1:$C$319,3,0)</f>
        <v>0.92789999999999995</v>
      </c>
    </row>
    <row r="219" spans="1:9" x14ac:dyDescent="0.2">
      <c r="A219">
        <v>24510230200</v>
      </c>
      <c r="B219" t="s">
        <v>63</v>
      </c>
      <c r="C219">
        <f>VLOOKUP(A219,'[1]shown_tract_kir_rP_gP_pall (2)'!$A$1:$C$319,3,0)</f>
        <v>24138</v>
      </c>
      <c r="D219">
        <f>VLOOKUP(A219,'[2]shown_tract_jail_rP_gP_pall (13'!$A$1:$C$393,3,0)</f>
        <v>3.56E-2</v>
      </c>
      <c r="E219">
        <f>VLOOKUP(A219,[3]shown_tract_teenbirth_rP_gF_pal!$A$1:$C$393,3,0)</f>
        <v>0.3009</v>
      </c>
      <c r="F219">
        <f>VLOOKUP(A219,'[4]shown_tract_poor_share2016 (1)'!$A$1:$C$393,3,0)</f>
        <v>7.0300000000000001E-2</v>
      </c>
      <c r="G219">
        <f>VLOOKUP(A219,'[5]shown_tract_nonwhite_share2010 '!$A$1:$C$393,3,0)</f>
        <v>0.1183</v>
      </c>
      <c r="H219">
        <f>VLOOKUP(A219,'[6]shown_tract_median_rent2016 (1)'!$A$1:$C$319,3,0)</f>
        <v>1718</v>
      </c>
      <c r="I219">
        <f>VLOOKUP(A219,[7]shown_tract_singleparent_share2!$A$1:$C$319,3,0)</f>
        <v>0</v>
      </c>
    </row>
    <row r="220" spans="1:9" x14ac:dyDescent="0.2">
      <c r="A220">
        <v>24005420401</v>
      </c>
      <c r="B220" t="s">
        <v>24</v>
      </c>
      <c r="C220">
        <f>VLOOKUP(A220,'[1]shown_tract_kir_rP_gP_pall (2)'!$A$1:$C$319,3,0)</f>
        <v>25926</v>
      </c>
      <c r="D220">
        <f>VLOOKUP(A220,'[2]shown_tract_jail_rP_gP_pall (13'!$A$1:$C$393,3,0)</f>
        <v>2.4799999999999999E-2</v>
      </c>
      <c r="E220">
        <f>VLOOKUP(A220,[3]shown_tract_teenbirth_rP_gF_pal!$A$1:$C$393,3,0)</f>
        <v>0.2482</v>
      </c>
      <c r="F220">
        <f>VLOOKUP(A220,'[4]shown_tract_poor_share2016 (1)'!$A$1:$C$393,3,0)</f>
        <v>0.15</v>
      </c>
      <c r="G220">
        <f>VLOOKUP(A220,'[5]shown_tract_nonwhite_share2010 '!$A$1:$C$393,3,0)</f>
        <v>0.25269999999999998</v>
      </c>
      <c r="H220">
        <f>VLOOKUP(A220,'[6]shown_tract_median_rent2016 (1)'!$A$1:$C$319,3,0)</f>
        <v>1250</v>
      </c>
      <c r="I220">
        <f>VLOOKUP(A220,[7]shown_tract_singleparent_share2!$A$1:$C$319,3,0)</f>
        <v>0.42320000000000002</v>
      </c>
    </row>
    <row r="221" spans="1:9" hidden="1" x14ac:dyDescent="0.2"/>
    <row r="222" spans="1:9" hidden="1" x14ac:dyDescent="0.2"/>
    <row r="223" spans="1:9" hidden="1" x14ac:dyDescent="0.2"/>
    <row r="224" spans="1:9" x14ac:dyDescent="0.2">
      <c r="A224">
        <v>24005441000</v>
      </c>
      <c r="B224" t="s">
        <v>4</v>
      </c>
      <c r="C224">
        <f>VLOOKUP(A224,'[1]shown_tract_kir_rP_gP_pall (2)'!$A$1:$C$319,3,0)</f>
        <v>27180</v>
      </c>
      <c r="D224">
        <f>VLOOKUP(A224,'[2]shown_tract_jail_rP_gP_pall (13'!$A$1:$C$393,3,0)</f>
        <v>3.5400000000000001E-2</v>
      </c>
      <c r="E224">
        <f>VLOOKUP(A224,[3]shown_tract_teenbirth_rP_gF_pal!$A$1:$C$393,3,0)</f>
        <v>0.32350000000000001</v>
      </c>
      <c r="F224">
        <f>VLOOKUP(A224,'[4]shown_tract_poor_share2016 (1)'!$A$1:$C$393,3,0)</f>
        <v>5.6899999999999999E-2</v>
      </c>
      <c r="G224">
        <f>VLOOKUP(A224,'[5]shown_tract_nonwhite_share2010 '!$A$1:$C$393,3,0)</f>
        <v>0.79630000000000001</v>
      </c>
      <c r="H224">
        <f>VLOOKUP(A224,'[6]shown_tract_median_rent2016 (1)'!$A$1:$C$319,3,0)</f>
        <v>1324</v>
      </c>
      <c r="I224">
        <f>VLOOKUP(A224,[7]shown_tract_singleparent_share2!$A$1:$C$319,3,0)</f>
        <v>0.35470000000000002</v>
      </c>
    </row>
    <row r="225" spans="1:9" x14ac:dyDescent="0.2">
      <c r="A225">
        <v>24005492300</v>
      </c>
      <c r="B225" t="s">
        <v>29</v>
      </c>
      <c r="C225">
        <f>VLOOKUP(A225,'[1]shown_tract_kir_rP_gP_pall (2)'!$A$1:$C$319,3,0)</f>
        <v>24131</v>
      </c>
      <c r="D225">
        <f>VLOOKUP(A225,'[2]shown_tract_jail_rP_gP_pall (13'!$A$1:$C$393,3,0)</f>
        <v>1.7999999999999999E-2</v>
      </c>
      <c r="E225">
        <f>VLOOKUP(A225,[3]shown_tract_teenbirth_rP_gF_pal!$A$1:$C$393,3,0)</f>
        <v>0.28139999999999998</v>
      </c>
      <c r="F225">
        <f>VLOOKUP(A225,'[4]shown_tract_poor_share2016 (1)'!$A$1:$C$393,3,0)</f>
        <v>0.1024</v>
      </c>
      <c r="G225">
        <f>VLOOKUP(A225,'[5]shown_tract_nonwhite_share2010 '!$A$1:$C$393,3,0)</f>
        <v>0.2185</v>
      </c>
      <c r="H225">
        <f>VLOOKUP(A225,'[6]shown_tract_median_rent2016 (1)'!$A$1:$C$319,3,0)</f>
        <v>1179</v>
      </c>
      <c r="I225">
        <f>VLOOKUP(A225,[7]shown_tract_singleparent_share2!$A$1:$C$319,3,0)</f>
        <v>0.4017</v>
      </c>
    </row>
    <row r="226" spans="1:9" x14ac:dyDescent="0.2">
      <c r="A226">
        <v>24003750101</v>
      </c>
      <c r="B226" t="s">
        <v>34</v>
      </c>
      <c r="C226">
        <f>VLOOKUP(A226,'[1]shown_tract_kir_rP_gP_pall (2)'!$A$1:$C$319,3,0)</f>
        <v>24486</v>
      </c>
      <c r="D226">
        <f>VLOOKUP(A226,'[2]shown_tract_jail_rP_gP_pall (13'!$A$1:$C$393,3,0)</f>
        <v>1.3299999999999999E-2</v>
      </c>
      <c r="E226">
        <f>VLOOKUP(A226,[3]shown_tract_teenbirth_rP_gF_pal!$A$1:$C$393,3,0)</f>
        <v>0.29520000000000002</v>
      </c>
      <c r="F226">
        <f>VLOOKUP(A226,'[4]shown_tract_poor_share2016 (1)'!$A$1:$C$393,3,0)</f>
        <v>0.24010000000000001</v>
      </c>
      <c r="G226">
        <f>VLOOKUP(A226,'[5]shown_tract_nonwhite_share2010 '!$A$1:$C$393,3,0)</f>
        <v>0.31900000000000001</v>
      </c>
      <c r="H226">
        <f>VLOOKUP(A226,'[6]shown_tract_median_rent2016 (1)'!$A$1:$C$319,3,0)</f>
        <v>1118</v>
      </c>
      <c r="I226">
        <f>VLOOKUP(A226,[7]shown_tract_singleparent_share2!$A$1:$C$319,3,0)</f>
        <v>0.3599</v>
      </c>
    </row>
    <row r="227" spans="1:9" x14ac:dyDescent="0.2">
      <c r="A227">
        <v>24510270401</v>
      </c>
      <c r="B227" t="s">
        <v>36</v>
      </c>
      <c r="C227">
        <f>VLOOKUP(A227,'[1]shown_tract_kir_rP_gP_pall (2)'!$A$1:$C$319,3,0)</f>
        <v>27033</v>
      </c>
      <c r="D227">
        <f>VLOOKUP(A227,'[2]shown_tract_jail_rP_gP_pall (13'!$A$1:$C$393,3,0)</f>
        <v>2.5399999999999999E-2</v>
      </c>
      <c r="E227">
        <f>VLOOKUP(A227,[3]shown_tract_teenbirth_rP_gF_pal!$A$1:$C$393,3,0)</f>
        <v>0.29749999999999999</v>
      </c>
      <c r="F227">
        <f>VLOOKUP(A227,'[4]shown_tract_poor_share2016 (1)'!$A$1:$C$393,3,0)</f>
        <v>0.14779999999999999</v>
      </c>
      <c r="G227">
        <f>VLOOKUP(A227,'[5]shown_tract_nonwhite_share2010 '!$A$1:$C$393,3,0)</f>
        <v>0.72230000000000005</v>
      </c>
      <c r="H227">
        <f>VLOOKUP(A227,'[6]shown_tract_median_rent2016 (1)'!$A$1:$C$319,3,0)</f>
        <v>942</v>
      </c>
      <c r="I227">
        <f>VLOOKUP(A227,[7]shown_tract_singleparent_share2!$A$1:$C$319,3,0)</f>
        <v>0.7127</v>
      </c>
    </row>
    <row r="228" spans="1:9" x14ac:dyDescent="0.2">
      <c r="A228">
        <v>24005403201</v>
      </c>
      <c r="B228" t="s">
        <v>64</v>
      </c>
      <c r="C228">
        <f>VLOOKUP(A228,'[1]shown_tract_kir_rP_gP_pall (2)'!$A$1:$C$319,3,0)</f>
        <v>29333</v>
      </c>
      <c r="D228">
        <f>VLOOKUP(A228,'[2]shown_tract_jail_rP_gP_pall (13'!$A$1:$C$393,3,0)</f>
        <v>2.1899999999999999E-2</v>
      </c>
      <c r="E228">
        <f>VLOOKUP(A228,[3]shown_tract_teenbirth_rP_gF_pal!$A$1:$C$393,3,0)</f>
        <v>0.18390000000000001</v>
      </c>
      <c r="F228">
        <f>VLOOKUP(A228,'[4]shown_tract_poor_share2016 (1)'!$A$1:$C$393,3,0)</f>
        <v>7.17E-2</v>
      </c>
      <c r="G228">
        <f>VLOOKUP(A228,'[5]shown_tract_nonwhite_share2010 '!$A$1:$C$393,3,0)</f>
        <v>0.90859999999999996</v>
      </c>
      <c r="H228">
        <f>VLOOKUP(A228,'[6]shown_tract_median_rent2016 (1)'!$A$1:$C$319,3,0)</f>
        <v>1505</v>
      </c>
      <c r="I228">
        <f>VLOOKUP(A228,[7]shown_tract_singleparent_share2!$A$1:$C$319,3,0)</f>
        <v>0.38740000000000002</v>
      </c>
    </row>
    <row r="229" spans="1:9" x14ac:dyDescent="0.2">
      <c r="A229">
        <v>24510250206</v>
      </c>
      <c r="B229" t="s">
        <v>65</v>
      </c>
      <c r="C229">
        <f>VLOOKUP(A229,'[1]shown_tract_kir_rP_gP_pall (2)'!$A$1:$C$319,3,0)</f>
        <v>25518</v>
      </c>
      <c r="D229">
        <f>VLOOKUP(A229,'[2]shown_tract_jail_rP_gP_pall (13'!$A$1:$C$393,3,0)</f>
        <v>1.6E-2</v>
      </c>
      <c r="E229">
        <f>VLOOKUP(A229,[3]shown_tract_teenbirth_rP_gF_pal!$A$1:$C$393,3,0)</f>
        <v>0.24829999999999999</v>
      </c>
      <c r="F229">
        <f>VLOOKUP(A229,'[4]shown_tract_poor_share2016 (1)'!$A$1:$C$393,3,0)</f>
        <v>0.20630000000000001</v>
      </c>
      <c r="G229">
        <f>VLOOKUP(A229,'[5]shown_tract_nonwhite_share2010 '!$A$1:$C$393,3,0)</f>
        <v>0.23669999999999999</v>
      </c>
      <c r="H229">
        <f>VLOOKUP(A229,'[6]shown_tract_median_rent2016 (1)'!$A$1:$C$319,3,0)</f>
        <v>954</v>
      </c>
      <c r="I229">
        <f>VLOOKUP(A229,[7]shown_tract_singleparent_share2!$A$1:$C$319,3,0)</f>
        <v>0.21210000000000001</v>
      </c>
    </row>
    <row r="230" spans="1:9" hidden="1" x14ac:dyDescent="0.2"/>
    <row r="231" spans="1:9" x14ac:dyDescent="0.2">
      <c r="A231">
        <v>24510010300</v>
      </c>
      <c r="B231" t="s">
        <v>35</v>
      </c>
      <c r="C231">
        <f>VLOOKUP(A231,'[1]shown_tract_kir_rP_gP_pall (2)'!$A$1:$C$319,3,0)</f>
        <v>24983</v>
      </c>
      <c r="D231">
        <f>VLOOKUP(A231,'[2]shown_tract_jail_rP_gP_pall (13'!$A$1:$C$393,3,0)</f>
        <v>2.5899999999999999E-2</v>
      </c>
      <c r="E231">
        <f>VLOOKUP(A231,[3]shown_tract_teenbirth_rP_gF_pal!$A$1:$C$393,3,0)</f>
        <v>0.27779999999999999</v>
      </c>
      <c r="F231">
        <f>VLOOKUP(A231,'[4]shown_tract_poor_share2016 (1)'!$A$1:$C$393,3,0)</f>
        <v>6.0100000000000001E-2</v>
      </c>
      <c r="G231">
        <f>VLOOKUP(A231,'[5]shown_tract_nonwhite_share2010 '!$A$1:$C$393,3,0)</f>
        <v>0.14860000000000001</v>
      </c>
      <c r="H231">
        <f>VLOOKUP(A231,'[6]shown_tract_median_rent2016 (1)'!$A$1:$C$319,3,0)</f>
        <v>1897</v>
      </c>
      <c r="I231">
        <f>VLOOKUP(A231,[7]shown_tract_singleparent_share2!$A$1:$C$319,3,0)</f>
        <v>8.6400000000000005E-2</v>
      </c>
    </row>
    <row r="232" spans="1:9" x14ac:dyDescent="0.2">
      <c r="A232">
        <v>24005401302</v>
      </c>
      <c r="B232" t="s">
        <v>60</v>
      </c>
      <c r="C232">
        <f>VLOOKUP(A232,'[1]shown_tract_kir_rP_gP_pall (2)'!$A$1:$C$319,3,0)</f>
        <v>26999</v>
      </c>
      <c r="D232">
        <f>VLOOKUP(A232,'[2]shown_tract_jail_rP_gP_pall (13'!$A$1:$C$393,3,0)</f>
        <v>3.9300000000000002E-2</v>
      </c>
      <c r="E232">
        <f>VLOOKUP(A232,[3]shown_tract_teenbirth_rP_gF_pal!$A$1:$C$393,3,0)</f>
        <v>0.22950000000000001</v>
      </c>
      <c r="F232">
        <f>VLOOKUP(A232,'[4]shown_tract_poor_share2016 (1)'!$A$1:$C$393,3,0)</f>
        <v>6.5100000000000005E-2</v>
      </c>
      <c r="G232">
        <f>VLOOKUP(A232,'[5]shown_tract_nonwhite_share2010 '!$A$1:$C$393,3,0)</f>
        <v>0.86229999999999996</v>
      </c>
      <c r="H232">
        <f>VLOOKUP(A232,'[6]shown_tract_median_rent2016 (1)'!$A$1:$C$319,3,0)</f>
        <v>828</v>
      </c>
      <c r="I232">
        <f>VLOOKUP(A232,[7]shown_tract_singleparent_share2!$A$1:$C$319,3,0)</f>
        <v>0.59419999999999995</v>
      </c>
    </row>
    <row r="233" spans="1:9" hidden="1" x14ac:dyDescent="0.2"/>
    <row r="234" spans="1:9" hidden="1" x14ac:dyDescent="0.2"/>
    <row r="235" spans="1:9" hidden="1" x14ac:dyDescent="0.2"/>
    <row r="236" spans="1:9" x14ac:dyDescent="0.2">
      <c r="A236">
        <v>24510240300</v>
      </c>
      <c r="B236" t="s">
        <v>22</v>
      </c>
      <c r="C236">
        <f>VLOOKUP(A236,'[1]shown_tract_kir_rP_gP_pall (2)'!$A$1:$C$319,3,0)</f>
        <v>20985</v>
      </c>
      <c r="D236">
        <f>VLOOKUP(A236,'[2]shown_tract_jail_rP_gP_pall (13'!$A$1:$C$393,3,0)</f>
        <v>3.1E-2</v>
      </c>
      <c r="E236">
        <f>VLOOKUP(A236,[3]shown_tract_teenbirth_rP_gF_pal!$A$1:$C$393,3,0)</f>
        <v>0.20730000000000001</v>
      </c>
      <c r="F236">
        <f>VLOOKUP(A236,'[4]shown_tract_poor_share2016 (1)'!$A$1:$C$393,3,0)</f>
        <v>7.6700000000000004E-2</v>
      </c>
      <c r="G236">
        <f>VLOOKUP(A236,'[5]shown_tract_nonwhite_share2010 '!$A$1:$C$393,3,0)</f>
        <v>0.1023</v>
      </c>
      <c r="H236">
        <f>VLOOKUP(A236,'[6]shown_tract_median_rent2016 (1)'!$A$1:$C$319,3,0)</f>
        <v>1741</v>
      </c>
      <c r="I236">
        <f>VLOOKUP(A236,[7]shown_tract_singleparent_share2!$A$1:$C$319,3,0)</f>
        <v>0</v>
      </c>
    </row>
    <row r="237" spans="1:9" x14ac:dyDescent="0.2">
      <c r="A237">
        <v>24510010500</v>
      </c>
      <c r="B237" t="s">
        <v>66</v>
      </c>
      <c r="C237">
        <f>VLOOKUP(A237,'[1]shown_tract_kir_rP_gP_pall (2)'!$A$1:$C$319,3,0)</f>
        <v>26226</v>
      </c>
      <c r="D237">
        <f>VLOOKUP(A237,'[2]shown_tract_jail_rP_gP_pall (13'!$A$1:$C$393,3,0)</f>
        <v>3.4799999999999998E-2</v>
      </c>
      <c r="E237">
        <f>VLOOKUP(A237,[3]shown_tract_teenbirth_rP_gF_pal!$A$1:$C$393,3,0)</f>
        <v>0.31869999999999998</v>
      </c>
      <c r="F237">
        <f>VLOOKUP(A237,'[4]shown_tract_poor_share2016 (1)'!$A$1:$C$393,3,0)</f>
        <v>7.8200000000000006E-2</v>
      </c>
      <c r="G237">
        <f>VLOOKUP(A237,'[5]shown_tract_nonwhite_share2010 '!$A$1:$C$393,3,0)</f>
        <v>0.2152</v>
      </c>
      <c r="H237">
        <f>VLOOKUP(A237,'[6]shown_tract_median_rent2016 (1)'!$A$1:$C$319,3,0)</f>
        <v>1492</v>
      </c>
      <c r="I237">
        <f>VLOOKUP(A237,[7]shown_tract_singleparent_share2!$A$1:$C$319,3,0)</f>
        <v>0.29730000000000001</v>
      </c>
    </row>
    <row r="238" spans="1:9" x14ac:dyDescent="0.2">
      <c r="A238">
        <v>24005401200</v>
      </c>
      <c r="B238" t="s">
        <v>55</v>
      </c>
      <c r="C238">
        <f>VLOOKUP(A238,'[1]shown_tract_kir_rP_gP_pall (2)'!$A$1:$C$319,3,0)</f>
        <v>27260</v>
      </c>
      <c r="D238">
        <f>VLOOKUP(A238,'[2]shown_tract_jail_rP_gP_pall (13'!$A$1:$C$393,3,0)</f>
        <v>3.5499999999999997E-2</v>
      </c>
      <c r="E238">
        <f>VLOOKUP(A238,[3]shown_tract_teenbirth_rP_gF_pal!$A$1:$C$393,3,0)</f>
        <v>0.20369999999999999</v>
      </c>
      <c r="F238">
        <f>VLOOKUP(A238,'[4]shown_tract_poor_share2016 (1)'!$A$1:$C$393,3,0)</f>
        <v>7.7499999999999999E-2</v>
      </c>
      <c r="G238">
        <f>VLOOKUP(A238,'[5]shown_tract_nonwhite_share2010 '!$A$1:$C$393,3,0)</f>
        <v>0.77949999999999997</v>
      </c>
      <c r="H238">
        <f>VLOOKUP(A238,'[6]shown_tract_median_rent2016 (1)'!$A$1:$C$319,3,0)</f>
        <v>1141</v>
      </c>
      <c r="I238">
        <f>VLOOKUP(A238,[7]shown_tract_singleparent_share2!$A$1:$C$319,3,0)</f>
        <v>0.46200000000000002</v>
      </c>
    </row>
    <row r="239" spans="1:9" x14ac:dyDescent="0.2">
      <c r="A239">
        <v>24005430300</v>
      </c>
      <c r="B239" t="s">
        <v>41</v>
      </c>
      <c r="C239">
        <f>VLOOKUP(A239,'[1]shown_tract_kir_rP_gP_pall (2)'!$A$1:$C$319,3,0)</f>
        <v>23559</v>
      </c>
      <c r="D239">
        <f>VLOOKUP(A239,'[2]shown_tract_jail_rP_gP_pall (13'!$A$1:$C$393,3,0)</f>
        <v>3.5200000000000002E-2</v>
      </c>
      <c r="E239">
        <f>VLOOKUP(A239,[3]shown_tract_teenbirth_rP_gF_pal!$A$1:$C$393,3,0)</f>
        <v>0.26200000000000001</v>
      </c>
      <c r="F239">
        <f>VLOOKUP(A239,'[4]shown_tract_poor_share2016 (1)'!$A$1:$C$393,3,0)</f>
        <v>0.316</v>
      </c>
      <c r="G239">
        <f>VLOOKUP(A239,'[5]shown_tract_nonwhite_share2010 '!$A$1:$C$393,3,0)</f>
        <v>0.42499999999999999</v>
      </c>
      <c r="H239">
        <f>VLOOKUP(A239,'[6]shown_tract_median_rent2016 (1)'!$A$1:$C$319,3,0)</f>
        <v>1073</v>
      </c>
      <c r="I239">
        <f>VLOOKUP(A239,[7]shown_tract_singleparent_share2!$A$1:$C$319,3,0)</f>
        <v>0.78249999999999997</v>
      </c>
    </row>
    <row r="240" spans="1:9" x14ac:dyDescent="0.2">
      <c r="A240">
        <v>24510040100</v>
      </c>
      <c r="B240" t="s">
        <v>67</v>
      </c>
      <c r="C240">
        <f>VLOOKUP(A240,'[1]shown_tract_kir_rP_gP_pall (2)'!$A$1:$C$319,3,0)</f>
        <v>27593</v>
      </c>
      <c r="D240">
        <f>VLOOKUP(A240,'[2]shown_tract_jail_rP_gP_pall (13'!$A$1:$C$393,3,0)</f>
        <v>3.5099999999999999E-2</v>
      </c>
      <c r="E240">
        <f>VLOOKUP(A240,[3]shown_tract_teenbirth_rP_gF_pal!$A$1:$C$393,3,0)</f>
        <v>0.31440000000000001</v>
      </c>
      <c r="F240">
        <f>VLOOKUP(A240,'[4]shown_tract_poor_share2016 (1)'!$A$1:$C$393,3,0)</f>
        <v>0.26579999999999998</v>
      </c>
      <c r="G240">
        <f>VLOOKUP(A240,'[5]shown_tract_nonwhite_share2010 '!$A$1:$C$393,3,0)</f>
        <v>0.53969999999999996</v>
      </c>
      <c r="H240">
        <f>VLOOKUP(A240,'[6]shown_tract_median_rent2016 (1)'!$A$1:$C$319,3,0)</f>
        <v>1445</v>
      </c>
      <c r="I240">
        <f>VLOOKUP(A240,[7]shown_tract_singleparent_share2!$A$1:$C$319,3,0)</f>
        <v>0</v>
      </c>
    </row>
    <row r="241" spans="1:9" x14ac:dyDescent="0.2">
      <c r="A241">
        <v>24005451401</v>
      </c>
      <c r="B241" t="s">
        <v>19</v>
      </c>
      <c r="C241">
        <f>VLOOKUP(A241,'[1]shown_tract_kir_rP_gP_pall (2)'!$A$1:$C$319,3,0)</f>
        <v>23621</v>
      </c>
      <c r="D241">
        <f>VLOOKUP(A241,'[2]shown_tract_jail_rP_gP_pall (13'!$A$1:$C$393,3,0)</f>
        <v>4.0899999999999999E-2</v>
      </c>
      <c r="E241">
        <f>VLOOKUP(A241,[3]shown_tract_teenbirth_rP_gF_pal!$A$1:$C$393,3,0)</f>
        <v>0.31469999999999998</v>
      </c>
      <c r="F241">
        <f>VLOOKUP(A241,'[4]shown_tract_poor_share2016 (1)'!$A$1:$C$393,3,0)</f>
        <v>0.1537</v>
      </c>
      <c r="G241">
        <f>VLOOKUP(A241,'[5]shown_tract_nonwhite_share2010 '!$A$1:$C$393,3,0)</f>
        <v>0.70209999999999995</v>
      </c>
      <c r="H241">
        <f>VLOOKUP(A241,'[6]shown_tract_median_rent2016 (1)'!$A$1:$C$319,3,0)</f>
        <v>1278</v>
      </c>
      <c r="I241">
        <f>VLOOKUP(A241,[7]shown_tract_singleparent_share2!$A$1:$C$319,3,0)</f>
        <v>0.49859999999999999</v>
      </c>
    </row>
    <row r="242" spans="1:9" hidden="1" x14ac:dyDescent="0.2"/>
    <row r="243" spans="1:9" x14ac:dyDescent="0.2">
      <c r="A243">
        <v>24510260900</v>
      </c>
      <c r="B243" t="s">
        <v>4</v>
      </c>
      <c r="C243">
        <f>VLOOKUP(A243,'[1]shown_tract_kir_rP_gP_pall (2)'!$A$1:$C$319,3,0)</f>
        <v>25060</v>
      </c>
      <c r="D243">
        <f>VLOOKUP(A243,'[2]shown_tract_jail_rP_gP_pall (13'!$A$1:$C$393,3,0)</f>
        <v>2.92E-2</v>
      </c>
      <c r="E243">
        <f>VLOOKUP(A243,[3]shown_tract_teenbirth_rP_gF_pal!$A$1:$C$393,3,0)</f>
        <v>0.1749</v>
      </c>
      <c r="F243">
        <f>VLOOKUP(A243,'[4]shown_tract_poor_share2016 (1)'!$A$1:$C$393,3,0)</f>
        <v>7.9699999999999993E-2</v>
      </c>
      <c r="G243">
        <f>VLOOKUP(A243,'[5]shown_tract_nonwhite_share2010 '!$A$1:$C$393,3,0)</f>
        <v>0.1976</v>
      </c>
      <c r="H243">
        <f>VLOOKUP(A243,'[6]shown_tract_median_rent2016 (1)'!$A$1:$C$319,3,0)</f>
        <v>2070</v>
      </c>
      <c r="I243">
        <f>VLOOKUP(A243,[7]shown_tract_singleparent_share2!$A$1:$C$319,3,0)</f>
        <v>0.30070000000000002</v>
      </c>
    </row>
    <row r="244" spans="1:9" x14ac:dyDescent="0.2">
      <c r="A244">
        <v>24005452300</v>
      </c>
      <c r="B244" t="s">
        <v>4</v>
      </c>
      <c r="C244">
        <f>VLOOKUP(A244,'[1]shown_tract_kir_rP_gP_pall (2)'!$A$1:$C$319,3,0)</f>
        <v>23964</v>
      </c>
      <c r="D244">
        <f>VLOOKUP(A244,'[2]shown_tract_jail_rP_gP_pall (13'!$A$1:$C$393,3,0)</f>
        <v>2.8400000000000002E-2</v>
      </c>
      <c r="E244">
        <f>VLOOKUP(A244,[3]shown_tract_teenbirth_rP_gF_pal!$A$1:$C$393,3,0)</f>
        <v>0.2114</v>
      </c>
      <c r="F244">
        <f>VLOOKUP(A244,'[4]shown_tract_poor_share2016 (1)'!$A$1:$C$393,3,0)</f>
        <v>8.0399999999999999E-2</v>
      </c>
      <c r="G244">
        <f>VLOOKUP(A244,'[5]shown_tract_nonwhite_share2010 '!$A$1:$C$393,3,0)</f>
        <v>0.29220000000000002</v>
      </c>
      <c r="H244">
        <f>VLOOKUP(A244,'[6]shown_tract_median_rent2016 (1)'!$A$1:$C$319,3,0)</f>
        <v>1175</v>
      </c>
      <c r="I244">
        <f>VLOOKUP(A244,[7]shown_tract_singleparent_share2!$A$1:$C$319,3,0)</f>
        <v>0.39529999999999998</v>
      </c>
    </row>
    <row r="245" spans="1:9" x14ac:dyDescent="0.2">
      <c r="A245">
        <v>24510130806</v>
      </c>
      <c r="B245" t="s">
        <v>68</v>
      </c>
      <c r="C245">
        <f>VLOOKUP(A245,'[1]shown_tract_kir_rP_gP_pall (2)'!$A$1:$C$319,3,0)</f>
        <v>25508</v>
      </c>
      <c r="D245">
        <f>VLOOKUP(A245,'[2]shown_tract_jail_rP_gP_pall (13'!$A$1:$C$393,3,0)</f>
        <v>1.66E-2</v>
      </c>
      <c r="E245">
        <f>VLOOKUP(A245,[3]shown_tract_teenbirth_rP_gF_pal!$A$1:$C$393,3,0)</f>
        <v>0.30719999999999997</v>
      </c>
      <c r="F245">
        <f>VLOOKUP(A245,'[4]shown_tract_poor_share2016 (1)'!$A$1:$C$393,3,0)</f>
        <v>0.1159</v>
      </c>
      <c r="G245">
        <f>VLOOKUP(A245,'[5]shown_tract_nonwhite_share2010 '!$A$1:$C$393,3,0)</f>
        <v>0.33610000000000001</v>
      </c>
      <c r="H245">
        <f>VLOOKUP(A245,'[6]shown_tract_median_rent2016 (1)'!$A$1:$C$319,3,0)</f>
        <v>1665</v>
      </c>
      <c r="I245">
        <f>VLOOKUP(A245,[7]shown_tract_singleparent_share2!$A$1:$C$319,3,0)</f>
        <v>0.5222</v>
      </c>
    </row>
    <row r="246" spans="1:9" x14ac:dyDescent="0.2">
      <c r="A246">
        <v>24510260700</v>
      </c>
      <c r="B246" t="s">
        <v>69</v>
      </c>
      <c r="C246">
        <f>VLOOKUP(A246,'[1]shown_tract_kir_rP_gP_pall (2)'!$A$1:$C$319,3,0)</f>
        <v>24042</v>
      </c>
      <c r="D246">
        <f>VLOOKUP(A246,'[2]shown_tract_jail_rP_gP_pall (13'!$A$1:$C$393,3,0)</f>
        <v>2.8799999999999999E-2</v>
      </c>
      <c r="E246">
        <f>VLOOKUP(A246,[3]shown_tract_teenbirth_rP_gF_pal!$A$1:$C$393,3,0)</f>
        <v>0.23089999999999999</v>
      </c>
      <c r="F246">
        <f>VLOOKUP(A246,'[4]shown_tract_poor_share2016 (1)'!$A$1:$C$393,3,0)</f>
        <v>0.2243</v>
      </c>
      <c r="G246">
        <f>VLOOKUP(A246,'[5]shown_tract_nonwhite_share2010 '!$A$1:$C$393,3,0)</f>
        <v>0.48049999999999998</v>
      </c>
      <c r="H246">
        <f>VLOOKUP(A246,'[6]shown_tract_median_rent2016 (1)'!$A$1:$C$319,3,0)</f>
        <v>1288</v>
      </c>
      <c r="I246">
        <f>VLOOKUP(A246,[7]shown_tract_singleparent_share2!$A$1:$C$319,3,0)</f>
        <v>0.44</v>
      </c>
    </row>
    <row r="247" spans="1:9" x14ac:dyDescent="0.2">
      <c r="A247">
        <v>24510270903</v>
      </c>
      <c r="B247" t="s">
        <v>70</v>
      </c>
      <c r="C247">
        <f>VLOOKUP(A247,'[1]shown_tract_kir_rP_gP_pall (2)'!$A$1:$C$319,3,0)</f>
        <v>27612</v>
      </c>
      <c r="D247">
        <f>VLOOKUP(A247,'[2]shown_tract_jail_rP_gP_pall (13'!$A$1:$C$393,3,0)</f>
        <v>3.7699999999999997E-2</v>
      </c>
      <c r="E247">
        <f>VLOOKUP(A247,[3]shown_tract_teenbirth_rP_gF_pal!$A$1:$C$393,3,0)</f>
        <v>0.34520000000000001</v>
      </c>
      <c r="F247">
        <f>VLOOKUP(A247,'[4]shown_tract_poor_share2016 (1)'!$A$1:$C$393,3,0)</f>
        <v>0.19550000000000001</v>
      </c>
      <c r="G247">
        <f>VLOOKUP(A247,'[5]shown_tract_nonwhite_share2010 '!$A$1:$C$393,3,0)</f>
        <v>0.9214</v>
      </c>
      <c r="H247">
        <f>VLOOKUP(A247,'[6]shown_tract_median_rent2016 (1)'!$A$1:$C$319,3,0)</f>
        <v>935</v>
      </c>
      <c r="I247">
        <f>VLOOKUP(A247,[7]shown_tract_singleparent_share2!$A$1:$C$319,3,0)</f>
        <v>0.69789999999999996</v>
      </c>
    </row>
    <row r="248" spans="1:9" x14ac:dyDescent="0.2">
      <c r="A248">
        <v>24005421000</v>
      </c>
      <c r="B248" t="s">
        <v>24</v>
      </c>
      <c r="C248">
        <f>VLOOKUP(A248,'[1]shown_tract_kir_rP_gP_pall (2)'!$A$1:$C$319,3,0)</f>
        <v>24289</v>
      </c>
      <c r="D248">
        <f>VLOOKUP(A248,'[2]shown_tract_jail_rP_gP_pall (13'!$A$1:$C$393,3,0)</f>
        <v>2.41E-2</v>
      </c>
      <c r="E248">
        <f>VLOOKUP(A248,[3]shown_tract_teenbirth_rP_gF_pal!$A$1:$C$393,3,0)</f>
        <v>0.32350000000000001</v>
      </c>
      <c r="F248">
        <f>VLOOKUP(A248,'[4]shown_tract_poor_share2016 (1)'!$A$1:$C$393,3,0)</f>
        <v>0.2427</v>
      </c>
      <c r="G248">
        <f>VLOOKUP(A248,'[5]shown_tract_nonwhite_share2010 '!$A$1:$C$393,3,0)</f>
        <v>0.25929999999999997</v>
      </c>
      <c r="H248">
        <f>VLOOKUP(A248,'[6]shown_tract_median_rent2016 (1)'!$A$1:$C$319,3,0)</f>
        <v>796</v>
      </c>
      <c r="I248">
        <f>VLOOKUP(A248,[7]shown_tract_singleparent_share2!$A$1:$C$319,3,0)</f>
        <v>0.5625</v>
      </c>
    </row>
    <row r="249" spans="1:9" x14ac:dyDescent="0.2">
      <c r="A249">
        <v>24510080101</v>
      </c>
      <c r="B249" t="s">
        <v>71</v>
      </c>
      <c r="C249">
        <f>VLOOKUP(A249,'[1]shown_tract_kir_rP_gP_pall (2)'!$A$1:$C$319,3,0)</f>
        <v>27120</v>
      </c>
      <c r="D249">
        <f>VLOOKUP(A249,'[2]shown_tract_jail_rP_gP_pall (13'!$A$1:$C$393,3,0)</f>
        <v>3.2099999999999997E-2</v>
      </c>
      <c r="E249">
        <f>VLOOKUP(A249,[3]shown_tract_teenbirth_rP_gF_pal!$A$1:$C$393,3,0)</f>
        <v>0.38290000000000002</v>
      </c>
      <c r="F249">
        <f>VLOOKUP(A249,'[4]shown_tract_poor_share2016 (1)'!$A$1:$C$393,3,0)</f>
        <v>0.1469</v>
      </c>
      <c r="G249">
        <f>VLOOKUP(A249,'[5]shown_tract_nonwhite_share2010 '!$A$1:$C$393,3,0)</f>
        <v>0.76600000000000001</v>
      </c>
      <c r="H249">
        <f>VLOOKUP(A249,'[6]shown_tract_median_rent2016 (1)'!$A$1:$C$319,3,0)</f>
        <v>1173</v>
      </c>
      <c r="I249">
        <f>VLOOKUP(A249,[7]shown_tract_singleparent_share2!$A$1:$C$319,3,0)</f>
        <v>0.65100000000000002</v>
      </c>
    </row>
    <row r="250" spans="1:9" x14ac:dyDescent="0.2">
      <c r="A250">
        <v>24510280401</v>
      </c>
      <c r="B250" t="s">
        <v>4</v>
      </c>
      <c r="C250">
        <f>VLOOKUP(A250,'[1]shown_tract_kir_rP_gP_pall (2)'!$A$1:$C$319,3,0)</f>
        <v>29085</v>
      </c>
      <c r="D250">
        <f>VLOOKUP(A250,'[2]shown_tract_jail_rP_gP_pall (13'!$A$1:$C$393,3,0)</f>
        <v>2.3E-2</v>
      </c>
      <c r="E250">
        <f>VLOOKUP(A250,[3]shown_tract_teenbirth_rP_gF_pal!$A$1:$C$393,3,0)</f>
        <v>0.28670000000000001</v>
      </c>
      <c r="F250">
        <f>VLOOKUP(A250,'[4]shown_tract_poor_share2016 (1)'!$A$1:$C$393,3,0)</f>
        <v>0.121</v>
      </c>
      <c r="G250">
        <f>VLOOKUP(A250,'[5]shown_tract_nonwhite_share2010 '!$A$1:$C$393,3,0)</f>
        <v>0.86229999999999996</v>
      </c>
      <c r="H250">
        <f>VLOOKUP(A250,'[6]shown_tract_median_rent2016 (1)'!$A$1:$C$319,3,0)</f>
        <v>798</v>
      </c>
      <c r="I250">
        <f>VLOOKUP(A250,[7]shown_tract_singleparent_share2!$A$1:$C$319,3,0)</f>
        <v>0.34870000000000001</v>
      </c>
    </row>
    <row r="251" spans="1:9" x14ac:dyDescent="0.2">
      <c r="A251">
        <v>24510090200</v>
      </c>
      <c r="B251" t="s">
        <v>72</v>
      </c>
      <c r="C251">
        <f>VLOOKUP(A251,'[1]shown_tract_kir_rP_gP_pall (2)'!$A$1:$C$319,3,0)</f>
        <v>28832</v>
      </c>
      <c r="D251">
        <f>VLOOKUP(A251,'[2]shown_tract_jail_rP_gP_pall (13'!$A$1:$C$393,3,0)</f>
        <v>2.6599999999999999E-2</v>
      </c>
      <c r="E251">
        <f>VLOOKUP(A251,[3]shown_tract_teenbirth_rP_gF_pal!$A$1:$C$393,3,0)</f>
        <v>0.3901</v>
      </c>
      <c r="F251">
        <f>VLOOKUP(A251,'[4]shown_tract_poor_share2016 (1)'!$A$1:$C$393,3,0)</f>
        <v>0.1113</v>
      </c>
      <c r="G251">
        <f>VLOOKUP(A251,'[5]shown_tract_nonwhite_share2010 '!$A$1:$C$393,3,0)</f>
        <v>0.85199999999999998</v>
      </c>
      <c r="H251">
        <f>VLOOKUP(A251,'[6]shown_tract_median_rent2016 (1)'!$A$1:$C$319,3,0)</f>
        <v>1111</v>
      </c>
      <c r="I251">
        <f>VLOOKUP(A251,[7]shown_tract_singleparent_share2!$A$1:$C$319,3,0)</f>
        <v>0.44529999999999997</v>
      </c>
    </row>
    <row r="252" spans="1:9" x14ac:dyDescent="0.2">
      <c r="A252">
        <v>24005450800</v>
      </c>
      <c r="B252" t="s">
        <v>29</v>
      </c>
      <c r="C252">
        <f>VLOOKUP(A252,'[1]shown_tract_kir_rP_gP_pall (2)'!$A$1:$C$319,3,0)</f>
        <v>24447</v>
      </c>
      <c r="D252">
        <f>VLOOKUP(A252,'[2]shown_tract_jail_rP_gP_pall (13'!$A$1:$C$393,3,0)</f>
        <v>3.1199999999999999E-2</v>
      </c>
      <c r="E252">
        <f>VLOOKUP(A252,[3]shown_tract_teenbirth_rP_gF_pal!$A$1:$C$393,3,0)</f>
        <v>0.30509999999999998</v>
      </c>
      <c r="F252">
        <f>VLOOKUP(A252,'[4]shown_tract_poor_share2016 (1)'!$A$1:$C$393,3,0)</f>
        <v>0.22969999999999999</v>
      </c>
      <c r="G252">
        <f>VLOOKUP(A252,'[5]shown_tract_nonwhite_share2010 '!$A$1:$C$393,3,0)</f>
        <v>0.4052</v>
      </c>
      <c r="H252">
        <f>VLOOKUP(A252,'[6]shown_tract_median_rent2016 (1)'!$A$1:$C$319,3,0)</f>
        <v>967</v>
      </c>
      <c r="I252">
        <f>VLOOKUP(A252,[7]shown_tract_singleparent_share2!$A$1:$C$319,3,0)</f>
        <v>0.58050000000000002</v>
      </c>
    </row>
    <row r="253" spans="1:9" x14ac:dyDescent="0.2">
      <c r="A253">
        <v>24005402304</v>
      </c>
      <c r="B253" t="s">
        <v>60</v>
      </c>
      <c r="C253">
        <f>VLOOKUP(A253,'[1]shown_tract_kir_rP_gP_pall (2)'!$A$1:$C$319,3,0)</f>
        <v>28418</v>
      </c>
      <c r="D253">
        <f>VLOOKUP(A253,'[2]shown_tract_jail_rP_gP_pall (13'!$A$1:$C$393,3,0)</f>
        <v>2.9399999999999999E-2</v>
      </c>
      <c r="E253">
        <f>VLOOKUP(A253,[3]shown_tract_teenbirth_rP_gF_pal!$A$1:$C$393,3,0)</f>
        <v>0.36</v>
      </c>
      <c r="F253">
        <f>VLOOKUP(A253,'[4]shown_tract_poor_share2016 (1)'!$A$1:$C$393,3,0)</f>
        <v>4.9099999999999998E-2</v>
      </c>
      <c r="G253">
        <f>VLOOKUP(A253,'[5]shown_tract_nonwhite_share2010 '!$A$1:$C$393,3,0)</f>
        <v>0.96879999999999999</v>
      </c>
      <c r="H253">
        <f>VLOOKUP(A253,'[6]shown_tract_median_rent2016 (1)'!$A$1:$C$319,3,0)</f>
        <v>1206</v>
      </c>
      <c r="I253">
        <f>VLOOKUP(A253,[7]shown_tract_singleparent_share2!$A$1:$C$319,3,0)</f>
        <v>0.48209999999999997</v>
      </c>
    </row>
    <row r="254" spans="1:9" x14ac:dyDescent="0.2">
      <c r="A254">
        <v>24510250303</v>
      </c>
      <c r="B254" t="s">
        <v>65</v>
      </c>
      <c r="C254">
        <f>VLOOKUP(A254,'[1]shown_tract_kir_rP_gP_pall (2)'!$A$1:$C$319,3,0)</f>
        <v>23272</v>
      </c>
      <c r="D254">
        <f>VLOOKUP(A254,'[2]shown_tract_jail_rP_gP_pall (13'!$A$1:$C$393,3,0)</f>
        <v>2.9399999999999999E-2</v>
      </c>
      <c r="E254">
        <f>VLOOKUP(A254,[3]shown_tract_teenbirth_rP_gF_pal!$A$1:$C$393,3,0)</f>
        <v>0.35339999999999999</v>
      </c>
      <c r="F254">
        <f>VLOOKUP(A254,'[4]shown_tract_poor_share2016 (1)'!$A$1:$C$393,3,0)</f>
        <v>0.35549999999999998</v>
      </c>
      <c r="G254">
        <f>VLOOKUP(A254,'[5]shown_tract_nonwhite_share2010 '!$A$1:$C$393,3,0)</f>
        <v>0.27879999999999999</v>
      </c>
      <c r="H254">
        <f>VLOOKUP(A254,'[6]shown_tract_median_rent2016 (1)'!$A$1:$C$319,3,0)</f>
        <v>940</v>
      </c>
      <c r="I254">
        <f>VLOOKUP(A254,[7]shown_tract_singleparent_share2!$A$1:$C$319,3,0)</f>
        <v>0.48480000000000001</v>
      </c>
    </row>
    <row r="255" spans="1:9" x14ac:dyDescent="0.2">
      <c r="A255">
        <v>24510250401</v>
      </c>
      <c r="B255" t="s">
        <v>56</v>
      </c>
      <c r="C255">
        <f>VLOOKUP(A255,'[1]shown_tract_kir_rP_gP_pall (2)'!$A$1:$C$319,3,0)</f>
        <v>22234</v>
      </c>
      <c r="D255">
        <f>VLOOKUP(A255,'[2]shown_tract_jail_rP_gP_pall (13'!$A$1:$C$393,3,0)</f>
        <v>3.39E-2</v>
      </c>
      <c r="E255">
        <f>VLOOKUP(A255,[3]shown_tract_teenbirth_rP_gF_pal!$A$1:$C$393,3,0)</f>
        <v>0.25419999999999998</v>
      </c>
      <c r="F255">
        <f>VLOOKUP(A255,'[4]shown_tract_poor_share2016 (1)'!$A$1:$C$393,3,0)</f>
        <v>0.21990000000000001</v>
      </c>
      <c r="G255">
        <f>VLOOKUP(A255,'[5]shown_tract_nonwhite_share2010 '!$A$1:$C$393,3,0)</f>
        <v>0.44359999999999999</v>
      </c>
      <c r="H255">
        <f>VLOOKUP(A255,'[6]shown_tract_median_rent2016 (1)'!$A$1:$C$319,3,0)</f>
        <v>967</v>
      </c>
      <c r="I255">
        <f>VLOOKUP(A255,[7]shown_tract_singleparent_share2!$A$1:$C$319,3,0)</f>
        <v>0.6885</v>
      </c>
    </row>
    <row r="256" spans="1:9" x14ac:dyDescent="0.2">
      <c r="A256">
        <v>24005491401</v>
      </c>
      <c r="B256" t="s">
        <v>16</v>
      </c>
      <c r="C256">
        <f>VLOOKUP(A256,'[1]shown_tract_kir_rP_gP_pall (2)'!$A$1:$C$319,3,0)</f>
        <v>27391</v>
      </c>
      <c r="D256">
        <f>VLOOKUP(A256,'[2]shown_tract_jail_rP_gP_pall (13'!$A$1:$C$393,3,0)</f>
        <v>2.9600000000000001E-2</v>
      </c>
      <c r="E256">
        <f>VLOOKUP(A256,[3]shown_tract_teenbirth_rP_gF_pal!$A$1:$C$393,3,0)</f>
        <v>0.38</v>
      </c>
      <c r="F256">
        <f>VLOOKUP(A256,'[4]shown_tract_poor_share2016 (1)'!$A$1:$C$393,3,0)</f>
        <v>0.14180000000000001</v>
      </c>
      <c r="G256">
        <f>VLOOKUP(A256,'[5]shown_tract_nonwhite_share2010 '!$A$1:$C$393,3,0)</f>
        <v>0.9</v>
      </c>
      <c r="H256">
        <f>VLOOKUP(A256,'[6]shown_tract_median_rent2016 (1)'!$A$1:$C$319,3,0)</f>
        <v>1095</v>
      </c>
      <c r="I256">
        <f>VLOOKUP(A256,[7]shown_tract_singleparent_share2!$A$1:$C$319,3,0)</f>
        <v>0.74360000000000004</v>
      </c>
    </row>
    <row r="257" spans="1:9" x14ac:dyDescent="0.2">
      <c r="A257">
        <v>24510271900</v>
      </c>
      <c r="B257" t="s">
        <v>47</v>
      </c>
      <c r="C257">
        <f>VLOOKUP(A257,'[1]shown_tract_kir_rP_gP_pall (2)'!$A$1:$C$319,3,0)</f>
        <v>26015</v>
      </c>
      <c r="D257">
        <f>VLOOKUP(A257,'[2]shown_tract_jail_rP_gP_pall (13'!$A$1:$C$393,3,0)</f>
        <v>4.0399999999999998E-2</v>
      </c>
      <c r="E257">
        <f>VLOOKUP(A257,[3]shown_tract_teenbirth_rP_gF_pal!$A$1:$C$393,3,0)</f>
        <v>0.32200000000000001</v>
      </c>
      <c r="F257">
        <f>VLOOKUP(A257,'[4]shown_tract_poor_share2016 (1)'!$A$1:$C$393,3,0)</f>
        <v>0.2616</v>
      </c>
      <c r="G257">
        <f>VLOOKUP(A257,'[5]shown_tract_nonwhite_share2010 '!$A$1:$C$393,3,0)</f>
        <v>0.79510000000000003</v>
      </c>
      <c r="H257">
        <f>VLOOKUP(A257,'[6]shown_tract_median_rent2016 (1)'!$A$1:$C$319,3,0)</f>
        <v>920</v>
      </c>
      <c r="I257">
        <f>VLOOKUP(A257,[7]shown_tract_singleparent_share2!$A$1:$C$319,3,0)</f>
        <v>0.43940000000000001</v>
      </c>
    </row>
    <row r="258" spans="1:9" x14ac:dyDescent="0.2">
      <c r="A258">
        <v>24005402405</v>
      </c>
      <c r="B258" t="s">
        <v>60</v>
      </c>
      <c r="C258">
        <f>VLOOKUP(A258,'[1]shown_tract_kir_rP_gP_pall (2)'!$A$1:$C$319,3,0)</f>
        <v>26757</v>
      </c>
      <c r="D258">
        <f>VLOOKUP(A258,'[2]shown_tract_jail_rP_gP_pall (13'!$A$1:$C$393,3,0)</f>
        <v>3.7499999999999999E-2</v>
      </c>
      <c r="E258">
        <f>VLOOKUP(A258,[3]shown_tract_teenbirth_rP_gF_pal!$A$1:$C$393,3,0)</f>
        <v>0.26919999999999999</v>
      </c>
      <c r="F258">
        <f>VLOOKUP(A258,'[4]shown_tract_poor_share2016 (1)'!$A$1:$C$393,3,0)</f>
        <v>9.5100000000000004E-2</v>
      </c>
      <c r="G258">
        <f>VLOOKUP(A258,'[5]shown_tract_nonwhite_share2010 '!$A$1:$C$393,3,0)</f>
        <v>0.88349999999999995</v>
      </c>
      <c r="H258">
        <f>VLOOKUP(A258,'[6]shown_tract_median_rent2016 (1)'!$A$1:$C$319,3,0)</f>
        <v>1095</v>
      </c>
      <c r="I258">
        <f>VLOOKUP(A258,[7]shown_tract_singleparent_share2!$A$1:$C$319,3,0)</f>
        <v>0.44550000000000001</v>
      </c>
    </row>
    <row r="259" spans="1:9" x14ac:dyDescent="0.2">
      <c r="A259">
        <v>24005430101</v>
      </c>
      <c r="B259" t="s">
        <v>46</v>
      </c>
      <c r="C259">
        <f>VLOOKUP(A259,'[1]shown_tract_kir_rP_gP_pall (2)'!$A$1:$C$319,3,0)</f>
        <v>23360</v>
      </c>
      <c r="D259">
        <f>VLOOKUP(A259,'[2]shown_tract_jail_rP_gP_pall (13'!$A$1:$C$393,3,0)</f>
        <v>2.5700000000000001E-2</v>
      </c>
      <c r="E259">
        <f>VLOOKUP(A259,[3]shown_tract_teenbirth_rP_gF_pal!$A$1:$C$393,3,0)</f>
        <v>0.32600000000000001</v>
      </c>
      <c r="F259">
        <f>VLOOKUP(A259,'[4]shown_tract_poor_share2016 (1)'!$A$1:$C$393,3,0)</f>
        <v>0.3044</v>
      </c>
      <c r="G259">
        <f>VLOOKUP(A259,'[5]shown_tract_nonwhite_share2010 '!$A$1:$C$393,3,0)</f>
        <v>0.59370000000000001</v>
      </c>
      <c r="H259">
        <f>VLOOKUP(A259,'[6]shown_tract_median_rent2016 (1)'!$A$1:$C$319,3,0)</f>
        <v>1039</v>
      </c>
      <c r="I259">
        <f>VLOOKUP(A259,[7]shown_tract_singleparent_share2!$A$1:$C$319,3,0)</f>
        <v>0.48220000000000002</v>
      </c>
    </row>
    <row r="260" spans="1:9" x14ac:dyDescent="0.2">
      <c r="A260">
        <v>24510270802</v>
      </c>
      <c r="B260" t="s">
        <v>73</v>
      </c>
      <c r="C260">
        <f>VLOOKUP(A260,'[1]shown_tract_kir_rP_gP_pall (2)'!$A$1:$C$319,3,0)</f>
        <v>28407</v>
      </c>
      <c r="D260">
        <f>VLOOKUP(A260,'[2]shown_tract_jail_rP_gP_pall (13'!$A$1:$C$393,3,0)</f>
        <v>3.8600000000000002E-2</v>
      </c>
      <c r="E260">
        <f>VLOOKUP(A260,[3]shown_tract_teenbirth_rP_gF_pal!$A$1:$C$393,3,0)</f>
        <v>0.39050000000000001</v>
      </c>
      <c r="F260">
        <f>VLOOKUP(A260,'[4]shown_tract_poor_share2016 (1)'!$A$1:$C$393,3,0)</f>
        <v>0.15909999999999999</v>
      </c>
      <c r="G260">
        <f>VLOOKUP(A260,'[5]shown_tract_nonwhite_share2010 '!$A$1:$C$393,3,0)</f>
        <v>0.9617</v>
      </c>
      <c r="H260">
        <f>VLOOKUP(A260,'[6]shown_tract_median_rent2016 (1)'!$A$1:$C$319,3,0)</f>
        <v>896</v>
      </c>
      <c r="I260">
        <f>VLOOKUP(A260,[7]shown_tract_singleparent_share2!$A$1:$C$319,3,0)</f>
        <v>0.625</v>
      </c>
    </row>
    <row r="261" spans="1:9" x14ac:dyDescent="0.2">
      <c r="A261">
        <v>24510010200</v>
      </c>
      <c r="B261" t="s">
        <v>74</v>
      </c>
      <c r="C261">
        <f>VLOOKUP(A261,'[1]shown_tract_kir_rP_gP_pall (2)'!$A$1:$C$319,3,0)</f>
        <v>24247</v>
      </c>
      <c r="D261">
        <f>VLOOKUP(A261,'[2]shown_tract_jail_rP_gP_pall (13'!$A$1:$C$393,3,0)</f>
        <v>3.5299999999999998E-2</v>
      </c>
      <c r="E261">
        <f>VLOOKUP(A261,[3]shown_tract_teenbirth_rP_gF_pal!$A$1:$C$393,3,0)</f>
        <v>0.29249999999999998</v>
      </c>
      <c r="F261">
        <f>VLOOKUP(A261,'[4]shown_tract_poor_share2016 (1)'!$A$1:$C$393,3,0)</f>
        <v>0.1062</v>
      </c>
      <c r="G261">
        <f>VLOOKUP(A261,'[5]shown_tract_nonwhite_share2010 '!$A$1:$C$393,3,0)</f>
        <v>0.30709999999999998</v>
      </c>
      <c r="H261">
        <f>VLOOKUP(A261,'[6]shown_tract_median_rent2016 (1)'!$A$1:$C$319,3,0)</f>
        <v>1690</v>
      </c>
      <c r="I261">
        <f>VLOOKUP(A261,[7]shown_tract_singleparent_share2!$A$1:$C$319,3,0)</f>
        <v>0.15870000000000001</v>
      </c>
    </row>
    <row r="262" spans="1:9" x14ac:dyDescent="0.2">
      <c r="A262">
        <v>24510020200</v>
      </c>
      <c r="B262" t="s">
        <v>66</v>
      </c>
      <c r="C262">
        <f>VLOOKUP(A262,'[1]shown_tract_kir_rP_gP_pall (2)'!$A$1:$C$319,3,0)</f>
        <v>21577</v>
      </c>
      <c r="D262">
        <f>VLOOKUP(A262,'[2]shown_tract_jail_rP_gP_pall (13'!$A$1:$C$393,3,0)</f>
        <v>3.2099999999999997E-2</v>
      </c>
      <c r="E262">
        <f>VLOOKUP(A262,[3]shown_tract_teenbirth_rP_gF_pal!$A$1:$C$393,3,0)</f>
        <v>0.3004</v>
      </c>
      <c r="F262">
        <f>VLOOKUP(A262,'[4]shown_tract_poor_share2016 (1)'!$A$1:$C$393,3,0)</f>
        <v>0.15179999999999999</v>
      </c>
      <c r="G262">
        <f>VLOOKUP(A262,'[5]shown_tract_nonwhite_share2010 '!$A$1:$C$393,3,0)</f>
        <v>0.56830000000000003</v>
      </c>
      <c r="H262">
        <f>VLOOKUP(A262,'[6]shown_tract_median_rent2016 (1)'!$A$1:$C$319,3,0)</f>
        <v>1138</v>
      </c>
      <c r="I262">
        <f>VLOOKUP(A262,[7]shown_tract_singleparent_share2!$A$1:$C$319,3,0)</f>
        <v>0.47789999999999999</v>
      </c>
    </row>
    <row r="263" spans="1:9" x14ac:dyDescent="0.2">
      <c r="A263">
        <v>24510260102</v>
      </c>
      <c r="B263" t="s">
        <v>75</v>
      </c>
      <c r="C263">
        <f>VLOOKUP(A263,'[1]shown_tract_kir_rP_gP_pall (2)'!$A$1:$C$319,3,0)</f>
        <v>27066</v>
      </c>
      <c r="D263">
        <f>VLOOKUP(A263,'[2]shown_tract_jail_rP_gP_pall (13'!$A$1:$C$393,3,0)</f>
        <v>3.3700000000000001E-2</v>
      </c>
      <c r="E263">
        <f>VLOOKUP(A263,[3]shown_tract_teenbirth_rP_gF_pal!$A$1:$C$393,3,0)</f>
        <v>0.3422</v>
      </c>
      <c r="F263">
        <f>VLOOKUP(A263,'[4]shown_tract_poor_share2016 (1)'!$A$1:$C$393,3,0)</f>
        <v>0.1152</v>
      </c>
      <c r="G263">
        <f>VLOOKUP(A263,'[5]shown_tract_nonwhite_share2010 '!$A$1:$C$393,3,0)</f>
        <v>0.86299999999999999</v>
      </c>
      <c r="H263">
        <f>VLOOKUP(A263,'[6]shown_tract_median_rent2016 (1)'!$A$1:$C$319,3,0)</f>
        <v>868</v>
      </c>
      <c r="I263">
        <f>VLOOKUP(A263,[7]shown_tract_singleparent_share2!$A$1:$C$319,3,0)</f>
        <v>0.55700000000000005</v>
      </c>
    </row>
    <row r="264" spans="1:9" x14ac:dyDescent="0.2">
      <c r="A264">
        <v>24005450504</v>
      </c>
      <c r="B264" t="s">
        <v>29</v>
      </c>
      <c r="C264">
        <f>VLOOKUP(A264,'[1]shown_tract_kir_rP_gP_pall (2)'!$A$1:$C$319,3,0)</f>
        <v>24129</v>
      </c>
      <c r="D264">
        <f>VLOOKUP(A264,'[2]shown_tract_jail_rP_gP_pall (13'!$A$1:$C$393,3,0)</f>
        <v>3.7699999999999997E-2</v>
      </c>
      <c r="E264">
        <f>VLOOKUP(A264,[3]shown_tract_teenbirth_rP_gF_pal!$A$1:$C$393,3,0)</f>
        <v>0.3412</v>
      </c>
      <c r="F264">
        <f>VLOOKUP(A264,'[4]shown_tract_poor_share2016 (1)'!$A$1:$C$393,3,0)</f>
        <v>0.16270000000000001</v>
      </c>
      <c r="G264">
        <f>VLOOKUP(A264,'[5]shown_tract_nonwhite_share2010 '!$A$1:$C$393,3,0)</f>
        <v>0.70350000000000001</v>
      </c>
      <c r="H264">
        <f>VLOOKUP(A264,'[6]shown_tract_median_rent2016 (1)'!$A$1:$C$319,3,0)</f>
        <v>893</v>
      </c>
      <c r="I264">
        <f>VLOOKUP(A264,[7]shown_tract_singleparent_share2!$A$1:$C$319,3,0)</f>
        <v>0.71260000000000001</v>
      </c>
    </row>
    <row r="265" spans="1:9" hidden="1" x14ac:dyDescent="0.2"/>
    <row r="266" spans="1:9" x14ac:dyDescent="0.2">
      <c r="A266">
        <v>24005402404</v>
      </c>
      <c r="B266" t="s">
        <v>64</v>
      </c>
      <c r="C266">
        <f>VLOOKUP(A266,'[1]shown_tract_kir_rP_gP_pall (2)'!$A$1:$C$319,3,0)</f>
        <v>27519</v>
      </c>
      <c r="D266">
        <f>VLOOKUP(A266,'[2]shown_tract_jail_rP_gP_pall (13'!$A$1:$C$393,3,0)</f>
        <v>4.1099999999999998E-2</v>
      </c>
      <c r="E266">
        <f>VLOOKUP(A266,[3]shown_tract_teenbirth_rP_gF_pal!$A$1:$C$393,3,0)</f>
        <v>0.36980000000000002</v>
      </c>
      <c r="F266">
        <f>VLOOKUP(A266,'[4]shown_tract_poor_share2016 (1)'!$A$1:$C$393,3,0)</f>
        <v>0.13969999999999999</v>
      </c>
      <c r="G266">
        <f>VLOOKUP(A266,'[5]shown_tract_nonwhite_share2010 '!$A$1:$C$393,3,0)</f>
        <v>0.96730000000000005</v>
      </c>
      <c r="H266">
        <f>VLOOKUP(A266,'[6]shown_tract_median_rent2016 (1)'!$A$1:$C$319,3,0)</f>
        <v>997</v>
      </c>
      <c r="I266">
        <f>VLOOKUP(A266,[7]shown_tract_singleparent_share2!$A$1:$C$319,3,0)</f>
        <v>0.71160000000000001</v>
      </c>
    </row>
    <row r="267" spans="1:9" x14ac:dyDescent="0.2">
      <c r="A267">
        <v>24005450503</v>
      </c>
      <c r="B267" t="s">
        <v>29</v>
      </c>
      <c r="C267">
        <f>VLOOKUP(A267,'[1]shown_tract_kir_rP_gP_pall (2)'!$A$1:$C$319,3,0)</f>
        <v>23950</v>
      </c>
      <c r="D267">
        <f>VLOOKUP(A267,'[2]shown_tract_jail_rP_gP_pall (13'!$A$1:$C$393,3,0)</f>
        <v>2.9100000000000001E-2</v>
      </c>
      <c r="E267">
        <f>VLOOKUP(A267,[3]shown_tract_teenbirth_rP_gF_pal!$A$1:$C$393,3,0)</f>
        <v>0.35389999999999999</v>
      </c>
      <c r="F267">
        <f>VLOOKUP(A267,'[4]shown_tract_poor_share2016 (1)'!$A$1:$C$393,3,0)</f>
        <v>0.18179999999999999</v>
      </c>
      <c r="G267">
        <f>VLOOKUP(A267,'[5]shown_tract_nonwhite_share2010 '!$A$1:$C$393,3,0)</f>
        <v>0.69599999999999995</v>
      </c>
      <c r="H267">
        <f>VLOOKUP(A267,'[6]shown_tract_median_rent2016 (1)'!$A$1:$C$319,3,0)</f>
        <v>1091</v>
      </c>
      <c r="I267">
        <f>VLOOKUP(A267,[7]shown_tract_singleparent_share2!$A$1:$C$319,3,0)</f>
        <v>0.4491</v>
      </c>
    </row>
    <row r="268" spans="1:9" hidden="1" x14ac:dyDescent="0.2"/>
    <row r="269" spans="1:9" x14ac:dyDescent="0.2">
      <c r="A269">
        <v>24510270803</v>
      </c>
      <c r="B269" t="s">
        <v>76</v>
      </c>
      <c r="C269">
        <f>VLOOKUP(A269,'[1]shown_tract_kir_rP_gP_pall (2)'!$A$1:$C$319,3,0)</f>
        <v>26856</v>
      </c>
      <c r="D269">
        <f>VLOOKUP(A269,'[2]shown_tract_jail_rP_gP_pall (13'!$A$1:$C$393,3,0)</f>
        <v>2.9000000000000001E-2</v>
      </c>
      <c r="E269">
        <f>VLOOKUP(A269,[3]shown_tract_teenbirth_rP_gF_pal!$A$1:$C$393,3,0)</f>
        <v>0.36890000000000001</v>
      </c>
      <c r="F269">
        <f>VLOOKUP(A269,'[4]shown_tract_poor_share2016 (1)'!$A$1:$C$393,3,0)</f>
        <v>0.14099999999999999</v>
      </c>
      <c r="G269">
        <f>VLOOKUP(A269,'[5]shown_tract_nonwhite_share2010 '!$A$1:$C$393,3,0)</f>
        <v>0.92200000000000004</v>
      </c>
      <c r="H269">
        <f>VLOOKUP(A269,'[6]shown_tract_median_rent2016 (1)'!$A$1:$C$319,3,0)</f>
        <v>1065</v>
      </c>
      <c r="I269">
        <f>VLOOKUP(A269,[7]shown_tract_singleparent_share2!$A$1:$C$319,3,0)</f>
        <v>0.48859999999999998</v>
      </c>
    </row>
    <row r="270" spans="1:9" x14ac:dyDescent="0.2">
      <c r="A270">
        <v>24510260800</v>
      </c>
      <c r="B270" t="s">
        <v>77</v>
      </c>
      <c r="C270">
        <f>VLOOKUP(A270,'[1]shown_tract_kir_rP_gP_pall (2)'!$A$1:$C$319,3,0)</f>
        <v>22071</v>
      </c>
      <c r="D270">
        <f>VLOOKUP(A270,'[2]shown_tract_jail_rP_gP_pall (13'!$A$1:$C$393,3,0)</f>
        <v>3.9199999999999999E-2</v>
      </c>
      <c r="E270">
        <f>VLOOKUP(A270,[3]shown_tract_teenbirth_rP_gF_pal!$A$1:$C$393,3,0)</f>
        <v>0.36230000000000001</v>
      </c>
      <c r="F270">
        <f>VLOOKUP(A270,'[4]shown_tract_poor_share2016 (1)'!$A$1:$C$393,3,0)</f>
        <v>0.26840000000000003</v>
      </c>
      <c r="G270">
        <f>VLOOKUP(A270,'[5]shown_tract_nonwhite_share2010 '!$A$1:$C$393,3,0)</f>
        <v>0.60219999999999996</v>
      </c>
      <c r="H270">
        <f>VLOOKUP(A270,'[6]shown_tract_median_rent2016 (1)'!$A$1:$C$319,3,0)</f>
        <v>1078</v>
      </c>
      <c r="I270">
        <f>VLOOKUP(A270,[7]shown_tract_singleparent_share2!$A$1:$C$319,3,0)</f>
        <v>0.38119999999999998</v>
      </c>
    </row>
    <row r="271" spans="1:9" x14ac:dyDescent="0.2">
      <c r="A271">
        <v>24510260401</v>
      </c>
      <c r="B271" t="s">
        <v>78</v>
      </c>
      <c r="C271">
        <f>VLOOKUP(A271,'[1]shown_tract_kir_rP_gP_pall (2)'!$A$1:$C$319,3,0)</f>
        <v>21070</v>
      </c>
      <c r="D271">
        <f>VLOOKUP(A271,'[2]shown_tract_jail_rP_gP_pall (13'!$A$1:$C$393,3,0)</f>
        <v>2.87E-2</v>
      </c>
      <c r="E271">
        <f>VLOOKUP(A271,[3]shown_tract_teenbirth_rP_gF_pal!$A$1:$C$393,3,0)</f>
        <v>0.28839999999999999</v>
      </c>
      <c r="F271">
        <f>VLOOKUP(A271,'[4]shown_tract_poor_share2016 (1)'!$A$1:$C$393,3,0)</f>
        <v>0.19689999999999999</v>
      </c>
      <c r="G271">
        <f>VLOOKUP(A271,'[5]shown_tract_nonwhite_share2010 '!$A$1:$C$393,3,0)</f>
        <v>0.30769999999999997</v>
      </c>
      <c r="H271">
        <f>VLOOKUP(A271,'[6]shown_tract_median_rent2016 (1)'!$A$1:$C$319,3,0)</f>
        <v>610</v>
      </c>
      <c r="I271">
        <f>VLOOKUP(A271,[7]shown_tract_singleparent_share2!$A$1:$C$319,3,0)</f>
        <v>0.51329999999999998</v>
      </c>
    </row>
    <row r="272" spans="1:9" x14ac:dyDescent="0.2">
      <c r="A272">
        <v>24510270801</v>
      </c>
      <c r="B272" t="s">
        <v>79</v>
      </c>
      <c r="C272">
        <f>VLOOKUP(A272,'[1]shown_tract_kir_rP_gP_pall (2)'!$A$1:$C$319,3,0)</f>
        <v>26874</v>
      </c>
      <c r="D272">
        <f>VLOOKUP(A272,'[2]shown_tract_jail_rP_gP_pall (13'!$A$1:$C$393,3,0)</f>
        <v>2.2800000000000001E-2</v>
      </c>
      <c r="E272">
        <f>VLOOKUP(A272,[3]shown_tract_teenbirth_rP_gF_pal!$A$1:$C$393,3,0)</f>
        <v>0.3029</v>
      </c>
      <c r="F272">
        <f>VLOOKUP(A272,'[4]shown_tract_poor_share2016 (1)'!$A$1:$C$393,3,0)</f>
        <v>0.188</v>
      </c>
      <c r="G272">
        <f>VLOOKUP(A272,'[5]shown_tract_nonwhite_share2010 '!$A$1:$C$393,3,0)</f>
        <v>0.88080000000000003</v>
      </c>
      <c r="H272">
        <f>VLOOKUP(A272,'[6]shown_tract_median_rent2016 (1)'!$A$1:$C$319,3,0)</f>
        <v>1231</v>
      </c>
      <c r="I272">
        <f>VLOOKUP(A272,[7]shown_tract_singleparent_share2!$A$1:$C$319,3,0)</f>
        <v>0.60119999999999996</v>
      </c>
    </row>
    <row r="273" spans="1:9" x14ac:dyDescent="0.2">
      <c r="A273">
        <v>24005403202</v>
      </c>
      <c r="B273" t="s">
        <v>60</v>
      </c>
      <c r="C273">
        <f>VLOOKUP(A273,'[1]shown_tract_kir_rP_gP_pall (2)'!$A$1:$C$319,3,0)</f>
        <v>25215</v>
      </c>
      <c r="D273">
        <f>VLOOKUP(A273,'[2]shown_tract_jail_rP_gP_pall (13'!$A$1:$C$393,3,0)</f>
        <v>1.4E-2</v>
      </c>
      <c r="E273">
        <f>VLOOKUP(A273,[3]shown_tract_teenbirth_rP_gF_pal!$A$1:$C$393,3,0)</f>
        <v>0.33689999999999998</v>
      </c>
      <c r="F273">
        <f>VLOOKUP(A273,'[4]shown_tract_poor_share2016 (1)'!$A$1:$C$393,3,0)</f>
        <v>5.5500000000000001E-2</v>
      </c>
      <c r="G273">
        <f>VLOOKUP(A273,'[5]shown_tract_nonwhite_share2010 '!$A$1:$C$393,3,0)</f>
        <v>0.9224</v>
      </c>
      <c r="H273">
        <f>VLOOKUP(A273,'[6]shown_tract_median_rent2016 (1)'!$A$1:$C$319,3,0)</f>
        <v>1347</v>
      </c>
      <c r="I273">
        <f>VLOOKUP(A273,[7]shown_tract_singleparent_share2!$A$1:$C$319,3,0)</f>
        <v>0.38640000000000002</v>
      </c>
    </row>
    <row r="274" spans="1:9" x14ac:dyDescent="0.2">
      <c r="A274">
        <v>24005402305</v>
      </c>
      <c r="B274" t="s">
        <v>33</v>
      </c>
      <c r="C274">
        <f>VLOOKUP(A274,'[1]shown_tract_kir_rP_gP_pall (2)'!$A$1:$C$319,3,0)</f>
        <v>26651</v>
      </c>
      <c r="D274">
        <f>VLOOKUP(A274,'[2]shown_tract_jail_rP_gP_pall (13'!$A$1:$C$393,3,0)</f>
        <v>5.7700000000000001E-2</v>
      </c>
      <c r="E274">
        <f>VLOOKUP(A274,[3]shown_tract_teenbirth_rP_gF_pal!$A$1:$C$393,3,0)</f>
        <v>0.29020000000000001</v>
      </c>
      <c r="F274">
        <f>VLOOKUP(A274,'[4]shown_tract_poor_share2016 (1)'!$A$1:$C$393,3,0)</f>
        <v>0.1482</v>
      </c>
      <c r="G274">
        <f>VLOOKUP(A274,'[5]shown_tract_nonwhite_share2010 '!$A$1:$C$393,3,0)</f>
        <v>0.82199999999999995</v>
      </c>
      <c r="H274">
        <f>VLOOKUP(A274,'[6]shown_tract_median_rent2016 (1)'!$A$1:$C$319,3,0)</f>
        <v>1047</v>
      </c>
      <c r="I274">
        <f>VLOOKUP(A274,[7]shown_tract_singleparent_share2!$A$1:$C$319,3,0)</f>
        <v>0.37090000000000001</v>
      </c>
    </row>
    <row r="275" spans="1:9" x14ac:dyDescent="0.2">
      <c r="A275">
        <v>24510270902</v>
      </c>
      <c r="B275" t="s">
        <v>80</v>
      </c>
      <c r="C275">
        <f>VLOOKUP(A275,'[1]shown_tract_kir_rP_gP_pall (2)'!$A$1:$C$319,3,0)</f>
        <v>27017</v>
      </c>
      <c r="D275">
        <f>VLOOKUP(A275,'[2]shown_tract_jail_rP_gP_pall (13'!$A$1:$C$393,3,0)</f>
        <v>3.8600000000000002E-2</v>
      </c>
      <c r="E275">
        <f>VLOOKUP(A275,[3]shown_tract_teenbirth_rP_gF_pal!$A$1:$C$393,3,0)</f>
        <v>0.3614</v>
      </c>
      <c r="F275">
        <f>VLOOKUP(A275,'[4]shown_tract_poor_share2016 (1)'!$A$1:$C$393,3,0)</f>
        <v>8.9899999999999994E-2</v>
      </c>
      <c r="G275">
        <f>VLOOKUP(A275,'[5]shown_tract_nonwhite_share2010 '!$A$1:$C$393,3,0)</f>
        <v>0.94299999999999995</v>
      </c>
      <c r="H275">
        <f>VLOOKUP(A275,'[6]shown_tract_median_rent2016 (1)'!$A$1:$C$319,3,0)</f>
        <v>1360</v>
      </c>
      <c r="I275">
        <f>VLOOKUP(A275,[7]shown_tract_singleparent_share2!$A$1:$C$319,3,0)</f>
        <v>0.75660000000000005</v>
      </c>
    </row>
    <row r="276" spans="1:9" hidden="1" x14ac:dyDescent="0.2"/>
    <row r="277" spans="1:9" x14ac:dyDescent="0.2">
      <c r="A277">
        <v>24510020100</v>
      </c>
      <c r="B277" t="s">
        <v>66</v>
      </c>
      <c r="C277">
        <f>VLOOKUP(A277,'[1]shown_tract_kir_rP_gP_pall (2)'!$A$1:$C$319,3,0)</f>
        <v>22647</v>
      </c>
      <c r="D277">
        <f>VLOOKUP(A277,'[2]shown_tract_jail_rP_gP_pall (13'!$A$1:$C$393,3,0)</f>
        <v>4.3700000000000003E-2</v>
      </c>
      <c r="E277">
        <f>VLOOKUP(A277,[3]shown_tract_teenbirth_rP_gF_pal!$A$1:$C$393,3,0)</f>
        <v>0.29980000000000001</v>
      </c>
      <c r="F277">
        <f>VLOOKUP(A277,'[4]shown_tract_poor_share2016 (1)'!$A$1:$C$393,3,0)</f>
        <v>0.1002</v>
      </c>
      <c r="G277">
        <f>VLOOKUP(A277,'[5]shown_tract_nonwhite_share2010 '!$A$1:$C$393,3,0)</f>
        <v>0.27760000000000001</v>
      </c>
      <c r="H277">
        <f>VLOOKUP(A277,'[6]shown_tract_median_rent2016 (1)'!$A$1:$C$319,3,0)</f>
        <v>1259</v>
      </c>
      <c r="I277">
        <f>VLOOKUP(A277,[7]shown_tract_singleparent_share2!$A$1:$C$319,3,0)</f>
        <v>0.42220000000000002</v>
      </c>
    </row>
    <row r="278" spans="1:9" x14ac:dyDescent="0.2">
      <c r="A278">
        <v>24510151100</v>
      </c>
      <c r="B278" t="s">
        <v>81</v>
      </c>
      <c r="C278">
        <f>VLOOKUP(A278,'[1]shown_tract_kir_rP_gP_pall (2)'!$A$1:$C$319,3,0)</f>
        <v>26312</v>
      </c>
      <c r="D278">
        <f>VLOOKUP(A278,'[2]shown_tract_jail_rP_gP_pall (13'!$A$1:$C$393,3,0)</f>
        <v>3.1199999999999999E-2</v>
      </c>
      <c r="E278">
        <f>VLOOKUP(A278,[3]shown_tract_teenbirth_rP_gF_pal!$A$1:$C$393,3,0)</f>
        <v>0.36149999999999999</v>
      </c>
      <c r="F278">
        <f>VLOOKUP(A278,'[4]shown_tract_poor_share2016 (1)'!$A$1:$C$393,3,0)</f>
        <v>0.15690000000000001</v>
      </c>
      <c r="G278">
        <f>VLOOKUP(A278,'[5]shown_tract_nonwhite_share2010 '!$A$1:$C$393,3,0)</f>
        <v>0.99</v>
      </c>
      <c r="H278">
        <f>VLOOKUP(A278,'[6]shown_tract_median_rent2016 (1)'!$A$1:$C$319,3,0)</f>
        <v>861</v>
      </c>
      <c r="I278">
        <f>VLOOKUP(A278,[7]shown_tract_singleparent_share2!$A$1:$C$319,3,0)</f>
        <v>0.7823</v>
      </c>
    </row>
    <row r="279" spans="1:9" x14ac:dyDescent="0.2">
      <c r="A279">
        <v>24510250101</v>
      </c>
      <c r="B279" t="s">
        <v>82</v>
      </c>
      <c r="C279">
        <f>VLOOKUP(A279,'[1]shown_tract_kir_rP_gP_pall (2)'!$A$1:$C$319,3,0)</f>
        <v>26218</v>
      </c>
      <c r="D279">
        <f>VLOOKUP(A279,'[2]shown_tract_jail_rP_gP_pall (13'!$A$1:$C$393,3,0)</f>
        <v>4.1500000000000002E-2</v>
      </c>
      <c r="E279">
        <f>VLOOKUP(A279,[3]shown_tract_teenbirth_rP_gF_pal!$A$1:$C$393,3,0)</f>
        <v>0.41420000000000001</v>
      </c>
      <c r="F279">
        <f>VLOOKUP(A279,'[4]shown_tract_poor_share2016 (1)'!$A$1:$C$393,3,0)</f>
        <v>0.22650000000000001</v>
      </c>
      <c r="G279">
        <f>VLOOKUP(A279,'[5]shown_tract_nonwhite_share2010 '!$A$1:$C$393,3,0)</f>
        <v>0.91890000000000005</v>
      </c>
      <c r="H279">
        <f>VLOOKUP(A279,'[6]shown_tract_median_rent2016 (1)'!$A$1:$C$319,3,0)</f>
        <v>978</v>
      </c>
      <c r="I279">
        <f>VLOOKUP(A279,[7]shown_tract_singleparent_share2!$A$1:$C$319,3,0)</f>
        <v>0.874</v>
      </c>
    </row>
    <row r="280" spans="1:9" x14ac:dyDescent="0.2">
      <c r="A280">
        <v>24510260302</v>
      </c>
      <c r="B280" t="s">
        <v>71</v>
      </c>
      <c r="C280">
        <f>VLOOKUP(A280,'[1]shown_tract_kir_rP_gP_pall (2)'!$A$1:$C$319,3,0)</f>
        <v>25686</v>
      </c>
      <c r="D280">
        <f>VLOOKUP(A280,'[2]shown_tract_jail_rP_gP_pall (13'!$A$1:$C$393,3,0)</f>
        <v>4.3999999999999997E-2</v>
      </c>
      <c r="E280">
        <f>VLOOKUP(A280,[3]shown_tract_teenbirth_rP_gF_pal!$A$1:$C$393,3,0)</f>
        <v>0.43440000000000001</v>
      </c>
      <c r="F280">
        <f>VLOOKUP(A280,'[4]shown_tract_poor_share2016 (1)'!$A$1:$C$393,3,0)</f>
        <v>0.27510000000000001</v>
      </c>
      <c r="G280">
        <f>VLOOKUP(A280,'[5]shown_tract_nonwhite_share2010 '!$A$1:$C$393,3,0)</f>
        <v>0.9294</v>
      </c>
      <c r="H280">
        <f>VLOOKUP(A280,'[6]shown_tract_median_rent2016 (1)'!$A$1:$C$319,3,0)</f>
        <v>1023</v>
      </c>
      <c r="I280">
        <f>VLOOKUP(A280,[7]shown_tract_singleparent_share2!$A$1:$C$319,3,0)</f>
        <v>0.89059999999999995</v>
      </c>
    </row>
    <row r="281" spans="1:9" x14ac:dyDescent="0.2">
      <c r="A281">
        <v>24510090300</v>
      </c>
      <c r="B281" t="s">
        <v>72</v>
      </c>
      <c r="C281">
        <f>VLOOKUP(A281,'[1]shown_tract_kir_rP_gP_pall (2)'!$A$1:$C$319,3,0)</f>
        <v>24958</v>
      </c>
      <c r="D281">
        <f>VLOOKUP(A281,'[2]shown_tract_jail_rP_gP_pall (13'!$A$1:$C$393,3,0)</f>
        <v>3.0800000000000001E-2</v>
      </c>
      <c r="E281">
        <f>VLOOKUP(A281,[3]shown_tract_teenbirth_rP_gF_pal!$A$1:$C$393,3,0)</f>
        <v>0.36099999999999999</v>
      </c>
      <c r="F281">
        <f>VLOOKUP(A281,'[4]shown_tract_poor_share2016 (1)'!$A$1:$C$393,3,0)</f>
        <v>0.23849999999999999</v>
      </c>
      <c r="G281">
        <f>VLOOKUP(A281,'[5]shown_tract_nonwhite_share2010 '!$A$1:$C$393,3,0)</f>
        <v>0.80800000000000005</v>
      </c>
      <c r="H281">
        <f>VLOOKUP(A281,'[6]shown_tract_median_rent2016 (1)'!$A$1:$C$319,3,0)</f>
        <v>769</v>
      </c>
      <c r="I281">
        <f>VLOOKUP(A281,[7]shown_tract_singleparent_share2!$A$1:$C$319,3,0)</f>
        <v>0.29930000000000001</v>
      </c>
    </row>
    <row r="282" spans="1:9" x14ac:dyDescent="0.2">
      <c r="A282">
        <v>24510270901</v>
      </c>
      <c r="B282" t="s">
        <v>83</v>
      </c>
      <c r="C282">
        <f>VLOOKUP(A282,'[1]shown_tract_kir_rP_gP_pall (2)'!$A$1:$C$319,3,0)</f>
        <v>26246</v>
      </c>
      <c r="D282">
        <f>VLOOKUP(A282,'[2]shown_tract_jail_rP_gP_pall (13'!$A$1:$C$393,3,0)</f>
        <v>3.9899999999999998E-2</v>
      </c>
      <c r="E282">
        <f>VLOOKUP(A282,[3]shown_tract_teenbirth_rP_gF_pal!$A$1:$C$393,3,0)</f>
        <v>0.44019999999999998</v>
      </c>
      <c r="F282">
        <f>VLOOKUP(A282,'[4]shown_tract_poor_share2016 (1)'!$A$1:$C$393,3,0)</f>
        <v>0.1056</v>
      </c>
      <c r="G282">
        <f>VLOOKUP(A282,'[5]shown_tract_nonwhite_share2010 '!$A$1:$C$393,3,0)</f>
        <v>0.98050000000000004</v>
      </c>
      <c r="H282">
        <f>VLOOKUP(A282,'[6]shown_tract_median_rent2016 (1)'!$A$1:$C$319,3,0)</f>
        <v>968</v>
      </c>
      <c r="I282">
        <f>VLOOKUP(A282,[7]shown_tract_singleparent_share2!$A$1:$C$319,3,0)</f>
        <v>0.45040000000000002</v>
      </c>
    </row>
    <row r="283" spans="1:9" x14ac:dyDescent="0.2">
      <c r="A283">
        <v>24510270805</v>
      </c>
      <c r="B283" t="s">
        <v>84</v>
      </c>
      <c r="C283">
        <f>VLOOKUP(A283,'[1]shown_tract_kir_rP_gP_pall (2)'!$A$1:$C$319,3,0)</f>
        <v>25372</v>
      </c>
      <c r="D283">
        <f>VLOOKUP(A283,'[2]shown_tract_jail_rP_gP_pall (13'!$A$1:$C$393,3,0)</f>
        <v>3.5999999999999997E-2</v>
      </c>
      <c r="E283">
        <f>VLOOKUP(A283,[3]shown_tract_teenbirth_rP_gF_pal!$A$1:$C$393,3,0)</f>
        <v>0.37730000000000002</v>
      </c>
      <c r="F283">
        <f>VLOOKUP(A283,'[4]shown_tract_poor_share2016 (1)'!$A$1:$C$393,3,0)</f>
        <v>0.11260000000000001</v>
      </c>
      <c r="G283">
        <f>VLOOKUP(A283,'[5]shown_tract_nonwhite_share2010 '!$A$1:$C$393,3,0)</f>
        <v>0.89239999999999997</v>
      </c>
      <c r="H283">
        <f>VLOOKUP(A283,'[6]shown_tract_median_rent2016 (1)'!$A$1:$C$319,3,0)</f>
        <v>933</v>
      </c>
      <c r="I283">
        <f>VLOOKUP(A283,[7]shown_tract_singleparent_share2!$A$1:$C$319,3,0)</f>
        <v>0.69189999999999996</v>
      </c>
    </row>
    <row r="284" spans="1:9" x14ac:dyDescent="0.2">
      <c r="A284">
        <v>24510280200</v>
      </c>
      <c r="B284" t="s">
        <v>60</v>
      </c>
      <c r="C284">
        <f>VLOOKUP(A284,'[1]shown_tract_kir_rP_gP_pall (2)'!$A$1:$C$319,3,0)</f>
        <v>25949</v>
      </c>
      <c r="D284">
        <f>VLOOKUP(A284,'[2]shown_tract_jail_rP_gP_pall (13'!$A$1:$C$393,3,0)</f>
        <v>3.9600000000000003E-2</v>
      </c>
      <c r="E284">
        <f>VLOOKUP(A284,[3]shown_tract_teenbirth_rP_gF_pal!$A$1:$C$393,3,0)</f>
        <v>0.45190000000000002</v>
      </c>
      <c r="F284">
        <f>VLOOKUP(A284,'[4]shown_tract_poor_share2016 (1)'!$A$1:$C$393,3,0)</f>
        <v>0.23469999999999999</v>
      </c>
      <c r="G284">
        <f>VLOOKUP(A284,'[5]shown_tract_nonwhite_share2010 '!$A$1:$C$393,3,0)</f>
        <v>0.96889999999999998</v>
      </c>
      <c r="H284">
        <f>VLOOKUP(A284,'[6]shown_tract_median_rent2016 (1)'!$A$1:$C$319,3,0)</f>
        <v>991</v>
      </c>
      <c r="I284">
        <f>VLOOKUP(A284,[7]shown_tract_singleparent_share2!$A$1:$C$319,3,0)</f>
        <v>0.58109999999999995</v>
      </c>
    </row>
    <row r="285" spans="1:9" x14ac:dyDescent="0.2">
      <c r="A285">
        <v>24005421300</v>
      </c>
      <c r="B285" t="s">
        <v>24</v>
      </c>
      <c r="C285">
        <f>VLOOKUP(A285,'[1]shown_tract_kir_rP_gP_pall (2)'!$A$1:$C$319,3,0)</f>
        <v>23272</v>
      </c>
      <c r="D285">
        <f>VLOOKUP(A285,'[2]shown_tract_jail_rP_gP_pall (13'!$A$1:$C$393,3,0)</f>
        <v>4.9599999999999998E-2</v>
      </c>
      <c r="E285">
        <f>VLOOKUP(A285,[3]shown_tract_teenbirth_rP_gF_pal!$A$1:$C$393,3,0)</f>
        <v>0.43070000000000003</v>
      </c>
      <c r="F285">
        <f>VLOOKUP(A285,'[4]shown_tract_poor_share2016 (1)'!$A$1:$C$393,3,0)</f>
        <v>0.29609999999999997</v>
      </c>
      <c r="G285">
        <f>VLOOKUP(A285,'[5]shown_tract_nonwhite_share2010 '!$A$1:$C$393,3,0)</f>
        <v>0.79200000000000004</v>
      </c>
      <c r="H285">
        <f>VLOOKUP(A285,'[6]shown_tract_median_rent2016 (1)'!$A$1:$C$319,3,0)</f>
        <v>896</v>
      </c>
      <c r="I285">
        <f>VLOOKUP(A285,[7]shown_tract_singleparent_share2!$A$1:$C$319,3,0)</f>
        <v>0.59399999999999997</v>
      </c>
    </row>
    <row r="286" spans="1:9" x14ac:dyDescent="0.2">
      <c r="A286">
        <v>24510260201</v>
      </c>
      <c r="B286" t="s">
        <v>75</v>
      </c>
      <c r="C286">
        <f>VLOOKUP(A286,'[1]shown_tract_kir_rP_gP_pall (2)'!$A$1:$C$319,3,0)</f>
        <v>23780</v>
      </c>
      <c r="D286">
        <f>VLOOKUP(A286,'[2]shown_tract_jail_rP_gP_pall (13'!$A$1:$C$393,3,0)</f>
        <v>3.7699999999999997E-2</v>
      </c>
      <c r="E286">
        <f>VLOOKUP(A286,[3]shown_tract_teenbirth_rP_gF_pal!$A$1:$C$393,3,0)</f>
        <v>0.39229999999999998</v>
      </c>
      <c r="F286">
        <f>VLOOKUP(A286,'[4]shown_tract_poor_share2016 (1)'!$A$1:$C$393,3,0)</f>
        <v>0.17730000000000001</v>
      </c>
      <c r="G286">
        <f>VLOOKUP(A286,'[5]shown_tract_nonwhite_share2010 '!$A$1:$C$393,3,0)</f>
        <v>0.88290000000000002</v>
      </c>
      <c r="H286">
        <f>VLOOKUP(A286,'[6]shown_tract_median_rent2016 (1)'!$A$1:$C$319,3,0)</f>
        <v>853</v>
      </c>
      <c r="I286">
        <f>VLOOKUP(A286,[7]shown_tract_singleparent_share2!$A$1:$C$319,3,0)</f>
        <v>0.5615</v>
      </c>
    </row>
    <row r="287" spans="1:9" x14ac:dyDescent="0.2">
      <c r="A287">
        <v>24510030200</v>
      </c>
      <c r="B287" t="s">
        <v>85</v>
      </c>
      <c r="C287">
        <f>VLOOKUP(A287,'[1]shown_tract_kir_rP_gP_pall (2)'!$A$1:$C$319,3,0)</f>
        <v>23163</v>
      </c>
      <c r="D287">
        <f>VLOOKUP(A287,'[2]shown_tract_jail_rP_gP_pall (13'!$A$1:$C$393,3,0)</f>
        <v>2.9700000000000001E-2</v>
      </c>
      <c r="E287">
        <f>VLOOKUP(A287,[3]shown_tract_teenbirth_rP_gF_pal!$A$1:$C$393,3,0)</f>
        <v>0.4733</v>
      </c>
      <c r="F287">
        <f>VLOOKUP(A287,'[4]shown_tract_poor_share2016 (1)'!$A$1:$C$393,3,0)</f>
        <v>0.21890000000000001</v>
      </c>
      <c r="G287">
        <f>VLOOKUP(A287,'[5]shown_tract_nonwhite_share2010 '!$A$1:$C$393,3,0)</f>
        <v>0.49059999999999998</v>
      </c>
      <c r="H287">
        <f>VLOOKUP(A287,'[6]shown_tract_median_rent2016 (1)'!$A$1:$C$319,3,0)</f>
        <v>1850</v>
      </c>
      <c r="I287">
        <f>VLOOKUP(A287,[7]shown_tract_singleparent_share2!$A$1:$C$319,3,0)</f>
        <v>0.5635</v>
      </c>
    </row>
    <row r="288" spans="1:9" x14ac:dyDescent="0.2">
      <c r="A288">
        <v>24510280402</v>
      </c>
      <c r="B288" t="s">
        <v>86</v>
      </c>
      <c r="C288">
        <f>VLOOKUP(A288,'[1]shown_tract_kir_rP_gP_pall (2)'!$A$1:$C$319,3,0)</f>
        <v>24832</v>
      </c>
      <c r="D288">
        <f>VLOOKUP(A288,'[2]shown_tract_jail_rP_gP_pall (13'!$A$1:$C$393,3,0)</f>
        <v>5.5399999999999998E-2</v>
      </c>
      <c r="E288">
        <f>VLOOKUP(A288,[3]shown_tract_teenbirth_rP_gF_pal!$A$1:$C$393,3,0)</f>
        <v>0.40550000000000003</v>
      </c>
      <c r="F288">
        <f>VLOOKUP(A288,'[4]shown_tract_poor_share2016 (1)'!$A$1:$C$393,3,0)</f>
        <v>8.48E-2</v>
      </c>
      <c r="G288">
        <f>VLOOKUP(A288,'[5]shown_tract_nonwhite_share2010 '!$A$1:$C$393,3,0)</f>
        <v>0.99109999999999998</v>
      </c>
      <c r="H288">
        <f>VLOOKUP(A288,'[6]shown_tract_median_rent2016 (1)'!$A$1:$C$319,3,0)</f>
        <v>1369</v>
      </c>
      <c r="I288">
        <f>VLOOKUP(A288,[7]shown_tract_singleparent_share2!$A$1:$C$319,3,0)</f>
        <v>0.5242</v>
      </c>
    </row>
    <row r="289" spans="1:9" x14ac:dyDescent="0.2">
      <c r="A289">
        <v>24510280301</v>
      </c>
      <c r="B289" t="s">
        <v>60</v>
      </c>
      <c r="C289">
        <f>VLOOKUP(A289,'[1]shown_tract_kir_rP_gP_pall (2)'!$A$1:$C$319,3,0)</f>
        <v>24477</v>
      </c>
      <c r="D289">
        <f>VLOOKUP(A289,'[2]shown_tract_jail_rP_gP_pall (13'!$A$1:$C$393,3,0)</f>
        <v>4.1599999999999998E-2</v>
      </c>
      <c r="E289">
        <f>VLOOKUP(A289,[3]shown_tract_teenbirth_rP_gF_pal!$A$1:$C$393,3,0)</f>
        <v>0.46639999999999998</v>
      </c>
      <c r="F289">
        <f>VLOOKUP(A289,'[4]shown_tract_poor_share2016 (1)'!$A$1:$C$393,3,0)</f>
        <v>0.25430000000000003</v>
      </c>
      <c r="G289">
        <f>VLOOKUP(A289,'[5]shown_tract_nonwhite_share2010 '!$A$1:$C$393,3,0)</f>
        <v>0.91830000000000001</v>
      </c>
      <c r="H289">
        <f>VLOOKUP(A289,'[6]shown_tract_median_rent2016 (1)'!$A$1:$C$319,3,0)</f>
        <v>1001</v>
      </c>
      <c r="I289">
        <f>VLOOKUP(A289,[7]shown_tract_singleparent_share2!$A$1:$C$319,3,0)</f>
        <v>0.79620000000000002</v>
      </c>
    </row>
    <row r="290" spans="1:9" x14ac:dyDescent="0.2">
      <c r="A290">
        <v>24510150702</v>
      </c>
      <c r="B290" t="s">
        <v>87</v>
      </c>
      <c r="C290">
        <f>VLOOKUP(A290,'[1]shown_tract_kir_rP_gP_pall (2)'!$A$1:$C$319,3,0)</f>
        <v>26666</v>
      </c>
      <c r="D290">
        <f>VLOOKUP(A290,'[2]shown_tract_jail_rP_gP_pall (13'!$A$1:$C$393,3,0)</f>
        <v>4.6199999999999998E-2</v>
      </c>
      <c r="E290">
        <f>VLOOKUP(A290,[3]shown_tract_teenbirth_rP_gF_pal!$A$1:$C$393,3,0)</f>
        <v>0.4597</v>
      </c>
      <c r="F290">
        <f>VLOOKUP(A290,'[4]shown_tract_poor_share2016 (1)'!$A$1:$C$393,3,0)</f>
        <v>0.23730000000000001</v>
      </c>
      <c r="G290">
        <f>VLOOKUP(A290,'[5]shown_tract_nonwhite_share2010 '!$A$1:$C$393,3,0)</f>
        <v>0.98599999999999999</v>
      </c>
      <c r="H290">
        <f>VLOOKUP(A290,'[6]shown_tract_median_rent2016 (1)'!$A$1:$C$319,3,0)</f>
        <v>1115</v>
      </c>
      <c r="I290">
        <f>VLOOKUP(A290,[7]shown_tract_singleparent_share2!$A$1:$C$319,3,0)</f>
        <v>0.89600000000000002</v>
      </c>
    </row>
    <row r="291" spans="1:9" x14ac:dyDescent="0.2">
      <c r="A291">
        <v>24510200800</v>
      </c>
      <c r="B291" t="s">
        <v>88</v>
      </c>
      <c r="C291">
        <f>VLOOKUP(A291,'[1]shown_tract_kir_rP_gP_pall (2)'!$A$1:$C$319,3,0)</f>
        <v>23633</v>
      </c>
      <c r="D291">
        <f>VLOOKUP(A291,'[2]shown_tract_jail_rP_gP_pall (13'!$A$1:$C$393,3,0)</f>
        <v>4.9399999999999999E-2</v>
      </c>
      <c r="E291">
        <f>VLOOKUP(A291,[3]shown_tract_teenbirth_rP_gF_pal!$A$1:$C$393,3,0)</f>
        <v>0.48020000000000002</v>
      </c>
      <c r="F291">
        <f>VLOOKUP(A291,'[4]shown_tract_poor_share2016 (1)'!$A$1:$C$393,3,0)</f>
        <v>0.26150000000000001</v>
      </c>
      <c r="G291">
        <f>VLOOKUP(A291,'[5]shown_tract_nonwhite_share2010 '!$A$1:$C$393,3,0)</f>
        <v>0.88739999999999997</v>
      </c>
      <c r="H291">
        <f>VLOOKUP(A291,'[6]shown_tract_median_rent2016 (1)'!$A$1:$C$319,3,0)</f>
        <v>782</v>
      </c>
      <c r="I291">
        <f>VLOOKUP(A291,[7]shown_tract_singleparent_share2!$A$1:$C$319,3,0)</f>
        <v>0.75839999999999996</v>
      </c>
    </row>
    <row r="292" spans="1:9" x14ac:dyDescent="0.2">
      <c r="A292">
        <v>24510230300</v>
      </c>
      <c r="B292" t="s">
        <v>63</v>
      </c>
      <c r="C292">
        <f>VLOOKUP(A292,'[1]shown_tract_kir_rP_gP_pall (2)'!$A$1:$C$319,3,0)</f>
        <v>18388</v>
      </c>
      <c r="D292">
        <f>VLOOKUP(A292,'[2]shown_tract_jail_rP_gP_pall (13'!$A$1:$C$393,3,0)</f>
        <v>3.3099999999999997E-2</v>
      </c>
      <c r="E292">
        <f>VLOOKUP(A292,[3]shown_tract_teenbirth_rP_gF_pal!$A$1:$C$393,3,0)</f>
        <v>0.31040000000000001</v>
      </c>
      <c r="F292">
        <f>VLOOKUP(A292,'[4]shown_tract_poor_share2016 (1)'!$A$1:$C$393,3,0)</f>
        <v>9.35E-2</v>
      </c>
      <c r="G292">
        <f>VLOOKUP(A292,'[5]shown_tract_nonwhite_share2010 '!$A$1:$C$393,3,0)</f>
        <v>0.1426</v>
      </c>
      <c r="H292">
        <f>VLOOKUP(A292,'[6]shown_tract_median_rent2016 (1)'!$A$1:$C$319,3,0)</f>
        <v>1802</v>
      </c>
      <c r="I292">
        <f>VLOOKUP(A292,[7]shown_tract_singleparent_share2!$A$1:$C$319,3,0)</f>
        <v>0.13639999999999999</v>
      </c>
    </row>
    <row r="293" spans="1:9" x14ac:dyDescent="0.2">
      <c r="A293">
        <v>24510261000</v>
      </c>
      <c r="B293" t="s">
        <v>74</v>
      </c>
      <c r="C293">
        <f>VLOOKUP(A293,'[1]shown_tract_kir_rP_gP_pall (2)'!$A$1:$C$319,3,0)</f>
        <v>20252</v>
      </c>
      <c r="D293">
        <f>VLOOKUP(A293,'[2]shown_tract_jail_rP_gP_pall (13'!$A$1:$C$393,3,0)</f>
        <v>3.9899999999999998E-2</v>
      </c>
      <c r="E293">
        <f>VLOOKUP(A293,[3]shown_tract_teenbirth_rP_gF_pal!$A$1:$C$393,3,0)</f>
        <v>0.41589999999999999</v>
      </c>
      <c r="F293">
        <f>VLOOKUP(A293,'[4]shown_tract_poor_share2016 (1)'!$A$1:$C$393,3,0)</f>
        <v>0.1847</v>
      </c>
      <c r="G293">
        <f>VLOOKUP(A293,'[5]shown_tract_nonwhite_share2010 '!$A$1:$C$393,3,0)</f>
        <v>0.72519999999999996</v>
      </c>
      <c r="H293">
        <f>VLOOKUP(A293,'[6]shown_tract_median_rent2016 (1)'!$A$1:$C$319,3,0)</f>
        <v>1090</v>
      </c>
      <c r="I293">
        <f>VLOOKUP(A293,[7]shown_tract_singleparent_share2!$A$1:$C$319,3,0)</f>
        <v>0.31380000000000002</v>
      </c>
    </row>
    <row r="294" spans="1:9" x14ac:dyDescent="0.2">
      <c r="A294">
        <v>24510280302</v>
      </c>
      <c r="B294" t="s">
        <v>89</v>
      </c>
      <c r="C294">
        <f>VLOOKUP(A294,'[1]shown_tract_kir_rP_gP_pall (2)'!$A$1:$C$319,3,0)</f>
        <v>24058</v>
      </c>
      <c r="D294">
        <f>VLOOKUP(A294,'[2]shown_tract_jail_rP_gP_pall (13'!$A$1:$C$393,3,0)</f>
        <v>7.0300000000000001E-2</v>
      </c>
      <c r="E294">
        <f>VLOOKUP(A294,[3]shown_tract_teenbirth_rP_gF_pal!$A$1:$C$393,3,0)</f>
        <v>0.30430000000000001</v>
      </c>
      <c r="F294">
        <f>VLOOKUP(A294,'[4]shown_tract_poor_share2016 (1)'!$A$1:$C$393,3,0)</f>
        <v>0.24690000000000001</v>
      </c>
      <c r="G294">
        <f>VLOOKUP(A294,'[5]shown_tract_nonwhite_share2010 '!$A$1:$C$393,3,0)</f>
        <v>0.96009999999999995</v>
      </c>
      <c r="H294">
        <f>VLOOKUP(A294,'[6]shown_tract_median_rent2016 (1)'!$A$1:$C$319,3,0)</f>
        <v>959</v>
      </c>
      <c r="I294">
        <f>VLOOKUP(A294,[7]shown_tract_singleparent_share2!$A$1:$C$319,3,0)</f>
        <v>0.86350000000000005</v>
      </c>
    </row>
    <row r="295" spans="1:9" x14ac:dyDescent="0.2">
      <c r="A295">
        <v>24510280404</v>
      </c>
      <c r="B295" t="s">
        <v>88</v>
      </c>
      <c r="C295">
        <f>VLOOKUP(A295,'[1]shown_tract_kir_rP_gP_pall (2)'!$A$1:$C$319,3,0)</f>
        <v>24782</v>
      </c>
      <c r="D295">
        <f>VLOOKUP(A295,'[2]shown_tract_jail_rP_gP_pall (13'!$A$1:$C$393,3,0)</f>
        <v>3.5799999999999998E-2</v>
      </c>
      <c r="E295">
        <f>VLOOKUP(A295,[3]shown_tract_teenbirth_rP_gF_pal!$A$1:$C$393,3,0)</f>
        <v>0.43099999999999999</v>
      </c>
      <c r="F295">
        <f>VLOOKUP(A295,'[4]shown_tract_poor_share2016 (1)'!$A$1:$C$393,3,0)</f>
        <v>0.25380000000000003</v>
      </c>
      <c r="G295">
        <f>VLOOKUP(A295,'[5]shown_tract_nonwhite_share2010 '!$A$1:$C$393,3,0)</f>
        <v>0.9506</v>
      </c>
      <c r="H295">
        <f>VLOOKUP(A295,'[6]shown_tract_median_rent2016 (1)'!$A$1:$C$319,3,0)</f>
        <v>470</v>
      </c>
      <c r="I295">
        <f>VLOOKUP(A295,[7]shown_tract_singleparent_share2!$A$1:$C$319,3,0)</f>
        <v>0.90439999999999998</v>
      </c>
    </row>
    <row r="296" spans="1:9" x14ac:dyDescent="0.2">
      <c r="A296">
        <v>24510150701</v>
      </c>
      <c r="B296" t="s">
        <v>90</v>
      </c>
      <c r="C296">
        <f>VLOOKUP(A296,'[1]shown_tract_kir_rP_gP_pall (2)'!$A$1:$C$319,3,0)</f>
        <v>23244</v>
      </c>
      <c r="D296">
        <f>VLOOKUP(A296,'[2]shown_tract_jail_rP_gP_pall (13'!$A$1:$C$393,3,0)</f>
        <v>4.9700000000000001E-2</v>
      </c>
      <c r="E296">
        <f>VLOOKUP(A296,[3]shown_tract_teenbirth_rP_gF_pal!$A$1:$C$393,3,0)</f>
        <v>0.43930000000000002</v>
      </c>
      <c r="F296">
        <f>VLOOKUP(A296,'[4]shown_tract_poor_share2016 (1)'!$A$1:$C$393,3,0)</f>
        <v>0.19159999999999999</v>
      </c>
      <c r="G296">
        <f>VLOOKUP(A296,'[5]shown_tract_nonwhite_share2010 '!$A$1:$C$393,3,0)</f>
        <v>0.99229999999999996</v>
      </c>
      <c r="H296">
        <f>VLOOKUP(A296,'[6]shown_tract_median_rent2016 (1)'!$A$1:$C$319,3,0)</f>
        <v>1307</v>
      </c>
      <c r="I296">
        <f>VLOOKUP(A296,[7]shown_tract_singleparent_share2!$A$1:$C$319,3,0)</f>
        <v>0.82179999999999997</v>
      </c>
    </row>
    <row r="297" spans="1:9" x14ac:dyDescent="0.2">
      <c r="A297">
        <v>24510250205</v>
      </c>
      <c r="B297" t="s">
        <v>91</v>
      </c>
      <c r="C297">
        <f>VLOOKUP(A297,'[1]shown_tract_kir_rP_gP_pall (2)'!$A$1:$C$319,3,0)</f>
        <v>21078</v>
      </c>
      <c r="D297">
        <f>VLOOKUP(A297,'[2]shown_tract_jail_rP_gP_pall (13'!$A$1:$C$393,3,0)</f>
        <v>3.5499999999999997E-2</v>
      </c>
      <c r="E297">
        <f>VLOOKUP(A297,[3]shown_tract_teenbirth_rP_gF_pal!$A$1:$C$393,3,0)</f>
        <v>0.36259999999999998</v>
      </c>
      <c r="F297">
        <f>VLOOKUP(A297,'[4]shown_tract_poor_share2016 (1)'!$A$1:$C$393,3,0)</f>
        <v>0.16159999999999999</v>
      </c>
      <c r="G297">
        <f>VLOOKUP(A297,'[5]shown_tract_nonwhite_share2010 '!$A$1:$C$393,3,0)</f>
        <v>0.78200000000000003</v>
      </c>
      <c r="H297">
        <f>VLOOKUP(A297,'[6]shown_tract_median_rent2016 (1)'!$A$1:$C$319,3,0)</f>
        <v>1085</v>
      </c>
      <c r="I297">
        <f>VLOOKUP(A297,[7]shown_tract_singleparent_share2!$A$1:$C$319,3,0)</f>
        <v>0.59599999999999997</v>
      </c>
    </row>
    <row r="298" spans="1:9" x14ac:dyDescent="0.2">
      <c r="A298">
        <v>24510260202</v>
      </c>
      <c r="B298" t="s">
        <v>92</v>
      </c>
      <c r="C298">
        <f>VLOOKUP(A298,'[1]shown_tract_kir_rP_gP_pall (2)'!$A$1:$C$319,3,0)</f>
        <v>23197</v>
      </c>
      <c r="D298">
        <f>VLOOKUP(A298,'[2]shown_tract_jail_rP_gP_pall (13'!$A$1:$C$393,3,0)</f>
        <v>4.9299999999999997E-2</v>
      </c>
      <c r="E298">
        <f>VLOOKUP(A298,[3]shown_tract_teenbirth_rP_gF_pal!$A$1:$C$393,3,0)</f>
        <v>0.43230000000000002</v>
      </c>
      <c r="F298">
        <f>VLOOKUP(A298,'[4]shown_tract_poor_share2016 (1)'!$A$1:$C$393,3,0)</f>
        <v>0.18029999999999999</v>
      </c>
      <c r="G298">
        <f>VLOOKUP(A298,'[5]shown_tract_nonwhite_share2010 '!$A$1:$C$393,3,0)</f>
        <v>0.91290000000000004</v>
      </c>
      <c r="H298">
        <f>VLOOKUP(A298,'[6]shown_tract_median_rent2016 (1)'!$A$1:$C$319,3,0)</f>
        <v>828</v>
      </c>
      <c r="I298">
        <f>VLOOKUP(A298,[7]shown_tract_singleparent_share2!$A$1:$C$319,3,0)</f>
        <v>0.56340000000000001</v>
      </c>
    </row>
    <row r="299" spans="1:9" x14ac:dyDescent="0.2">
      <c r="A299">
        <v>24510280102</v>
      </c>
      <c r="B299" t="s">
        <v>60</v>
      </c>
      <c r="C299">
        <f>VLOOKUP(A299,'[1]shown_tract_kir_rP_gP_pall (2)'!$A$1:$C$319,3,0)</f>
        <v>23149</v>
      </c>
      <c r="D299">
        <f>VLOOKUP(A299,'[2]shown_tract_jail_rP_gP_pall (13'!$A$1:$C$393,3,0)</f>
        <v>5.4100000000000002E-2</v>
      </c>
      <c r="E299">
        <f>VLOOKUP(A299,[3]shown_tract_teenbirth_rP_gF_pal!$A$1:$C$393,3,0)</f>
        <v>0.35449999999999998</v>
      </c>
      <c r="F299">
        <f>VLOOKUP(A299,'[4]shown_tract_poor_share2016 (1)'!$A$1:$C$393,3,0)</f>
        <v>0.2213</v>
      </c>
      <c r="G299">
        <f>VLOOKUP(A299,'[5]shown_tract_nonwhite_share2010 '!$A$1:$C$393,3,0)</f>
        <v>0.98580000000000001</v>
      </c>
      <c r="H299">
        <f>VLOOKUP(A299,'[6]shown_tract_median_rent2016 (1)'!$A$1:$C$319,3,0)</f>
        <v>902</v>
      </c>
      <c r="I299">
        <f>VLOOKUP(A299,[7]shown_tract_singleparent_share2!$A$1:$C$319,3,0)</f>
        <v>0.59009999999999996</v>
      </c>
    </row>
    <row r="300" spans="1:9" x14ac:dyDescent="0.2">
      <c r="A300">
        <v>24510250102</v>
      </c>
      <c r="B300" t="s">
        <v>93</v>
      </c>
      <c r="C300">
        <f>VLOOKUP(A300,'[1]shown_tract_kir_rP_gP_pall (2)'!$A$1:$C$319,3,0)</f>
        <v>23958</v>
      </c>
      <c r="D300">
        <f>VLOOKUP(A300,'[2]shown_tract_jail_rP_gP_pall (13'!$A$1:$C$393,3,0)</f>
        <v>4.9299999999999997E-2</v>
      </c>
      <c r="E300">
        <f>VLOOKUP(A300,[3]shown_tract_teenbirth_rP_gF_pal!$A$1:$C$393,3,0)</f>
        <v>0.40870000000000001</v>
      </c>
      <c r="F300">
        <f>VLOOKUP(A300,'[4]shown_tract_poor_share2016 (1)'!$A$1:$C$393,3,0)</f>
        <v>0.14280000000000001</v>
      </c>
      <c r="G300">
        <f>VLOOKUP(A300,'[5]shown_tract_nonwhite_share2010 '!$A$1:$C$393,3,0)</f>
        <v>0.92269999999999996</v>
      </c>
      <c r="H300">
        <f>VLOOKUP(A300,'[6]shown_tract_median_rent2016 (1)'!$A$1:$C$319,3,0)</f>
        <v>1044</v>
      </c>
      <c r="I300">
        <f>VLOOKUP(A300,[7]shown_tract_singleparent_share2!$A$1:$C$319,3,0)</f>
        <v>0.8458</v>
      </c>
    </row>
    <row r="301" spans="1:9" x14ac:dyDescent="0.2">
      <c r="A301">
        <v>24510150800</v>
      </c>
      <c r="B301" t="s">
        <v>94</v>
      </c>
      <c r="C301">
        <f>VLOOKUP(A301,'[1]shown_tract_kir_rP_gP_pall (2)'!$A$1:$C$319,3,0)</f>
        <v>24478</v>
      </c>
      <c r="D301">
        <f>VLOOKUP(A301,'[2]shown_tract_jail_rP_gP_pall (13'!$A$1:$C$393,3,0)</f>
        <v>3.49E-2</v>
      </c>
      <c r="E301">
        <f>VLOOKUP(A301,[3]shown_tract_teenbirth_rP_gF_pal!$A$1:$C$393,3,0)</f>
        <v>0.49559999999999998</v>
      </c>
      <c r="F301">
        <f>VLOOKUP(A301,'[4]shown_tract_poor_share2016 (1)'!$A$1:$C$393,3,0)</f>
        <v>0.25629999999999997</v>
      </c>
      <c r="G301">
        <f>VLOOKUP(A301,'[5]shown_tract_nonwhite_share2010 '!$A$1:$C$393,3,0)</f>
        <v>0.98599999999999999</v>
      </c>
      <c r="H301">
        <f>VLOOKUP(A301,'[6]shown_tract_median_rent2016 (1)'!$A$1:$C$319,3,0)</f>
        <v>925</v>
      </c>
      <c r="I301">
        <f>VLOOKUP(A301,[7]shown_tract_singleparent_share2!$A$1:$C$319,3,0)</f>
        <v>0.81720000000000004</v>
      </c>
    </row>
    <row r="302" spans="1:9" x14ac:dyDescent="0.2">
      <c r="A302">
        <v>24510250402</v>
      </c>
      <c r="B302" t="s">
        <v>56</v>
      </c>
      <c r="C302">
        <f>VLOOKUP(A302,'[1]shown_tract_kir_rP_gP_pall (2)'!$A$1:$C$319,3,0)</f>
        <v>18786</v>
      </c>
      <c r="D302">
        <f>VLOOKUP(A302,'[2]shown_tract_jail_rP_gP_pall (13'!$A$1:$C$393,3,0)</f>
        <v>4.6899999999999997E-2</v>
      </c>
      <c r="E302">
        <f>VLOOKUP(A302,[3]shown_tract_teenbirth_rP_gF_pal!$A$1:$C$393,3,0)</f>
        <v>0.4078</v>
      </c>
      <c r="F302">
        <f>VLOOKUP(A302,'[4]shown_tract_poor_share2016 (1)'!$A$1:$C$393,3,0)</f>
        <v>0.3518</v>
      </c>
      <c r="G302">
        <f>VLOOKUP(A302,'[5]shown_tract_nonwhite_share2010 '!$A$1:$C$393,3,0)</f>
        <v>0.62880000000000003</v>
      </c>
      <c r="H302">
        <f>VLOOKUP(A302,'[6]shown_tract_median_rent2016 (1)'!$A$1:$C$319,3,0)</f>
        <v>765</v>
      </c>
      <c r="I302">
        <f>VLOOKUP(A302,[7]shown_tract_singleparent_share2!$A$1:$C$319,3,0)</f>
        <v>0.62929999999999997</v>
      </c>
    </row>
    <row r="303" spans="1:9" x14ac:dyDescent="0.2">
      <c r="A303">
        <v>24510210200</v>
      </c>
      <c r="B303" t="s">
        <v>95</v>
      </c>
      <c r="C303">
        <f>VLOOKUP(A303,'[1]shown_tract_kir_rP_gP_pall (2)'!$A$1:$C$319,3,0)</f>
        <v>18843</v>
      </c>
      <c r="D303">
        <f>VLOOKUP(A303,'[2]shown_tract_jail_rP_gP_pall (13'!$A$1:$C$393,3,0)</f>
        <v>2.86E-2</v>
      </c>
      <c r="E303">
        <f>VLOOKUP(A303,[3]shown_tract_teenbirth_rP_gF_pal!$A$1:$C$393,3,0)</f>
        <v>0.49469999999999997</v>
      </c>
      <c r="F303">
        <f>VLOOKUP(A303,'[4]shown_tract_poor_share2016 (1)'!$A$1:$C$393,3,0)</f>
        <v>0.34250000000000003</v>
      </c>
      <c r="G303">
        <f>VLOOKUP(A303,'[5]shown_tract_nonwhite_share2010 '!$A$1:$C$393,3,0)</f>
        <v>0.60540000000000005</v>
      </c>
      <c r="H303">
        <f>VLOOKUP(A303,'[6]shown_tract_median_rent2016 (1)'!$A$1:$C$319,3,0)</f>
        <v>1257</v>
      </c>
      <c r="I303">
        <f>VLOOKUP(A303,[7]shown_tract_singleparent_share2!$A$1:$C$319,3,0)</f>
        <v>0.7772</v>
      </c>
    </row>
    <row r="304" spans="1:9" x14ac:dyDescent="0.2">
      <c r="A304">
        <v>24510120700</v>
      </c>
      <c r="B304" t="s">
        <v>96</v>
      </c>
      <c r="C304">
        <f>VLOOKUP(A304,'[1]shown_tract_kir_rP_gP_pall (2)'!$A$1:$C$319,3,0)</f>
        <v>19475</v>
      </c>
      <c r="D304">
        <f>VLOOKUP(A304,'[2]shown_tract_jail_rP_gP_pall (13'!$A$1:$C$393,3,0)</f>
        <v>3.1899999999999998E-2</v>
      </c>
      <c r="E304">
        <f>VLOOKUP(A304,[3]shown_tract_teenbirth_rP_gF_pal!$A$1:$C$393,3,0)</f>
        <v>0.41930000000000001</v>
      </c>
      <c r="F304">
        <f>VLOOKUP(A304,'[4]shown_tract_poor_share2016 (1)'!$A$1:$C$393,3,0)</f>
        <v>0.1734</v>
      </c>
      <c r="G304">
        <f>VLOOKUP(A304,'[5]shown_tract_nonwhite_share2010 '!$A$1:$C$393,3,0)</f>
        <v>0.43130000000000002</v>
      </c>
      <c r="H304">
        <f>VLOOKUP(A304,'[6]shown_tract_median_rent2016 (1)'!$A$1:$C$319,3,0)</f>
        <v>1103</v>
      </c>
      <c r="I304">
        <f>VLOOKUP(A304,[7]shown_tract_singleparent_share2!$A$1:$C$319,3,0)</f>
        <v>0.32319999999999999</v>
      </c>
    </row>
    <row r="305" spans="1:9" x14ac:dyDescent="0.2">
      <c r="A305">
        <v>24510200701</v>
      </c>
      <c r="B305" t="s">
        <v>97</v>
      </c>
      <c r="C305">
        <f>VLOOKUP(A305,'[1]shown_tract_kir_rP_gP_pall (2)'!$A$1:$C$319,3,0)</f>
        <v>23051</v>
      </c>
      <c r="D305">
        <f>VLOOKUP(A305,'[2]shown_tract_jail_rP_gP_pall (13'!$A$1:$C$393,3,0)</f>
        <v>2.4299999999999999E-2</v>
      </c>
      <c r="E305">
        <f>VLOOKUP(A305,[3]shown_tract_teenbirth_rP_gF_pal!$A$1:$C$393,3,0)</f>
        <v>0.47370000000000001</v>
      </c>
      <c r="F305">
        <f>VLOOKUP(A305,'[4]shown_tract_poor_share2016 (1)'!$A$1:$C$393,3,0)</f>
        <v>0.26979999999999998</v>
      </c>
      <c r="G305">
        <f>VLOOKUP(A305,'[5]shown_tract_nonwhite_share2010 '!$A$1:$C$393,3,0)</f>
        <v>0.99519999999999997</v>
      </c>
      <c r="H305">
        <f>VLOOKUP(A305,'[6]shown_tract_median_rent2016 (1)'!$A$1:$C$319,3,0)</f>
        <v>860</v>
      </c>
      <c r="I305">
        <f>VLOOKUP(A305,[7]shown_tract_singleparent_share2!$A$1:$C$319,3,0)</f>
        <v>0.74339999999999995</v>
      </c>
    </row>
    <row r="306" spans="1:9" x14ac:dyDescent="0.2">
      <c r="A306">
        <v>24510260203</v>
      </c>
      <c r="B306" t="s">
        <v>75</v>
      </c>
      <c r="C306">
        <f>VLOOKUP(A306,'[1]shown_tract_kir_rP_gP_pall (2)'!$A$1:$C$319,3,0)</f>
        <v>22966</v>
      </c>
      <c r="D306">
        <f>VLOOKUP(A306,'[2]shown_tract_jail_rP_gP_pall (13'!$A$1:$C$393,3,0)</f>
        <v>4.1000000000000002E-2</v>
      </c>
      <c r="E306">
        <f>VLOOKUP(A306,[3]shown_tract_teenbirth_rP_gF_pal!$A$1:$C$393,3,0)</f>
        <v>0.36099999999999999</v>
      </c>
      <c r="F306">
        <f>VLOOKUP(A306,'[4]shown_tract_poor_share2016 (1)'!$A$1:$C$393,3,0)</f>
        <v>0.21279999999999999</v>
      </c>
      <c r="G306">
        <f>VLOOKUP(A306,'[5]shown_tract_nonwhite_share2010 '!$A$1:$C$393,3,0)</f>
        <v>0.93069999999999997</v>
      </c>
      <c r="H306">
        <f>VLOOKUP(A306,'[6]shown_tract_median_rent2016 (1)'!$A$1:$C$319,3,0)</f>
        <v>956</v>
      </c>
      <c r="I306">
        <f>VLOOKUP(A306,[7]shown_tract_singleparent_share2!$A$1:$C$319,3,0)</f>
        <v>0.65939999999999999</v>
      </c>
    </row>
    <row r="307" spans="1:9" x14ac:dyDescent="0.2">
      <c r="A307">
        <v>24510150900</v>
      </c>
      <c r="B307" t="s">
        <v>98</v>
      </c>
      <c r="C307">
        <f>VLOOKUP(A307,'[1]shown_tract_kir_rP_gP_pall (2)'!$A$1:$C$319,3,0)</f>
        <v>23512</v>
      </c>
      <c r="D307">
        <f>VLOOKUP(A307,'[2]shown_tract_jail_rP_gP_pall (13'!$A$1:$C$393,3,0)</f>
        <v>4.99E-2</v>
      </c>
      <c r="E307">
        <f>VLOOKUP(A307,[3]shown_tract_teenbirth_rP_gF_pal!$A$1:$C$393,3,0)</f>
        <v>0.40939999999999999</v>
      </c>
      <c r="F307">
        <f>VLOOKUP(A307,'[4]shown_tract_poor_share2016 (1)'!$A$1:$C$393,3,0)</f>
        <v>0.21829999999999999</v>
      </c>
      <c r="G307">
        <f>VLOOKUP(A307,'[5]shown_tract_nonwhite_share2010 '!$A$1:$C$393,3,0)</f>
        <v>0.98</v>
      </c>
      <c r="H307">
        <f>VLOOKUP(A307,'[6]shown_tract_median_rent2016 (1)'!$A$1:$C$319,3,0)</f>
        <v>912</v>
      </c>
      <c r="I307">
        <f>VLOOKUP(A307,[7]shown_tract_singleparent_share2!$A$1:$C$319,3,0)</f>
        <v>0.49609999999999999</v>
      </c>
    </row>
    <row r="308" spans="1:9" x14ac:dyDescent="0.2">
      <c r="A308">
        <v>24510090100</v>
      </c>
      <c r="B308" t="s">
        <v>72</v>
      </c>
      <c r="C308">
        <f>VLOOKUP(A308,'[1]shown_tract_kir_rP_gP_pall (2)'!$A$1:$C$319,3,0)</f>
        <v>23212</v>
      </c>
      <c r="D308">
        <f>VLOOKUP(A308,'[2]shown_tract_jail_rP_gP_pall (13'!$A$1:$C$393,3,0)</f>
        <v>4.7800000000000002E-2</v>
      </c>
      <c r="E308">
        <f>VLOOKUP(A308,[3]shown_tract_teenbirth_rP_gF_pal!$A$1:$C$393,3,0)</f>
        <v>0.45689999999999997</v>
      </c>
      <c r="F308">
        <f>VLOOKUP(A308,'[4]shown_tract_poor_share2016 (1)'!$A$1:$C$393,3,0)</f>
        <v>0.2059</v>
      </c>
      <c r="G308">
        <f>VLOOKUP(A308,'[5]shown_tract_nonwhite_share2010 '!$A$1:$C$393,3,0)</f>
        <v>0.90449999999999997</v>
      </c>
      <c r="H308">
        <f>VLOOKUP(A308,'[6]shown_tract_median_rent2016 (1)'!$A$1:$C$319,3,0)</f>
        <v>897</v>
      </c>
      <c r="I308">
        <f>VLOOKUP(A308,[7]shown_tract_singleparent_share2!$A$1:$C$319,3,0)</f>
        <v>0.4728</v>
      </c>
    </row>
    <row r="309" spans="1:9" x14ac:dyDescent="0.2">
      <c r="A309">
        <v>24510170100</v>
      </c>
      <c r="B309" t="s">
        <v>67</v>
      </c>
      <c r="C309">
        <f>VLOOKUP(A309,'[1]shown_tract_kir_rP_gP_pall (2)'!$A$1:$C$319,3,0)</f>
        <v>23163</v>
      </c>
      <c r="D309">
        <f>VLOOKUP(A309,'[2]shown_tract_jail_rP_gP_pall (13'!$A$1:$C$393,3,0)</f>
        <v>7.2499999999999995E-2</v>
      </c>
      <c r="E309">
        <f>VLOOKUP(A309,[3]shown_tract_teenbirth_rP_gF_pal!$A$1:$C$393,3,0)</f>
        <v>0.45090000000000002</v>
      </c>
      <c r="F309">
        <f>VLOOKUP(A309,'[4]shown_tract_poor_share2016 (1)'!$A$1:$C$393,3,0)</f>
        <v>0.27839999999999998</v>
      </c>
      <c r="G309">
        <f>VLOOKUP(A309,'[5]shown_tract_nonwhite_share2010 '!$A$1:$C$393,3,0)</f>
        <v>0.80710000000000004</v>
      </c>
      <c r="H309">
        <f>VLOOKUP(A309,'[6]shown_tract_median_rent2016 (1)'!$A$1:$C$319,3,0)</f>
        <v>961</v>
      </c>
      <c r="I309">
        <f>VLOOKUP(A309,[7]shown_tract_singleparent_share2!$A$1:$C$319,3,0)</f>
        <v>0.93330000000000002</v>
      </c>
    </row>
    <row r="310" spans="1:9" x14ac:dyDescent="0.2">
      <c r="A310">
        <v>24510250500</v>
      </c>
      <c r="B310" t="s">
        <v>99</v>
      </c>
      <c r="C310">
        <f>VLOOKUP(A310,'[1]shown_tract_kir_rP_gP_pall (2)'!$A$1:$C$319,3,0)</f>
        <v>18416</v>
      </c>
      <c r="D310">
        <f>VLOOKUP(A310,'[2]shown_tract_jail_rP_gP_pall (13'!$A$1:$C$393,3,0)</f>
        <v>4.1300000000000003E-2</v>
      </c>
      <c r="E310">
        <f>VLOOKUP(A310,[3]shown_tract_teenbirth_rP_gF_pal!$A$1:$C$393,3,0)</f>
        <v>0.35599999999999998</v>
      </c>
      <c r="F310">
        <f>VLOOKUP(A310,'[4]shown_tract_poor_share2016 (1)'!$A$1:$C$393,3,0)</f>
        <v>0.31780000000000003</v>
      </c>
      <c r="G310">
        <f>VLOOKUP(A310,'[5]shown_tract_nonwhite_share2010 '!$A$1:$C$393,3,0)</f>
        <v>0.48149999999999998</v>
      </c>
      <c r="H310">
        <f>VLOOKUP(A310,'[6]shown_tract_median_rent2016 (1)'!$A$1:$C$319,3,0)</f>
        <v>912</v>
      </c>
      <c r="I310">
        <f>VLOOKUP(A310,[7]shown_tract_singleparent_share2!$A$1:$C$319,3,0)</f>
        <v>0.65100000000000002</v>
      </c>
    </row>
    <row r="311" spans="1:9" x14ac:dyDescent="0.2">
      <c r="A311">
        <v>24510150500</v>
      </c>
      <c r="B311" t="s">
        <v>100</v>
      </c>
      <c r="C311">
        <f>VLOOKUP(A311,'[1]shown_tract_kir_rP_gP_pall (2)'!$A$1:$C$319,3,0)</f>
        <v>22829</v>
      </c>
      <c r="D311">
        <f>VLOOKUP(A311,'[2]shown_tract_jail_rP_gP_pall (13'!$A$1:$C$393,3,0)</f>
        <v>2.52E-2</v>
      </c>
      <c r="E311">
        <f>VLOOKUP(A311,[3]shown_tract_teenbirth_rP_gF_pal!$A$1:$C$393,3,0)</f>
        <v>0.5413</v>
      </c>
      <c r="F311">
        <f>VLOOKUP(A311,'[4]shown_tract_poor_share2016 (1)'!$A$1:$C$393,3,0)</f>
        <v>0.26490000000000002</v>
      </c>
      <c r="G311">
        <f>VLOOKUP(A311,'[5]shown_tract_nonwhite_share2010 '!$A$1:$C$393,3,0)</f>
        <v>0.9909</v>
      </c>
      <c r="H311">
        <f>VLOOKUP(A311,'[6]shown_tract_median_rent2016 (1)'!$A$1:$C$319,3,0)</f>
        <v>893</v>
      </c>
      <c r="I311">
        <f>VLOOKUP(A311,[7]shown_tract_singleparent_share2!$A$1:$C$319,3,0)</f>
        <v>0.86870000000000003</v>
      </c>
    </row>
    <row r="312" spans="1:9" x14ac:dyDescent="0.2">
      <c r="A312">
        <v>24510260301</v>
      </c>
      <c r="B312" t="s">
        <v>71</v>
      </c>
      <c r="C312">
        <f>VLOOKUP(A312,'[1]shown_tract_kir_rP_gP_pall (2)'!$A$1:$C$319,3,0)</f>
        <v>21636</v>
      </c>
      <c r="D312">
        <f>VLOOKUP(A312,'[2]shown_tract_jail_rP_gP_pall (13'!$A$1:$C$393,3,0)</f>
        <v>6.0199999999999997E-2</v>
      </c>
      <c r="E312">
        <f>VLOOKUP(A312,[3]shown_tract_teenbirth_rP_gF_pal!$A$1:$C$393,3,0)</f>
        <v>0.40770000000000001</v>
      </c>
      <c r="F312">
        <f>VLOOKUP(A312,'[4]shown_tract_poor_share2016 (1)'!$A$1:$C$393,3,0)</f>
        <v>0.31630000000000003</v>
      </c>
      <c r="G312">
        <f>VLOOKUP(A312,'[5]shown_tract_nonwhite_share2010 '!$A$1:$C$393,3,0)</f>
        <v>0.93149999999999999</v>
      </c>
      <c r="H312">
        <f>VLOOKUP(A312,'[6]shown_tract_median_rent2016 (1)'!$A$1:$C$319,3,0)</f>
        <v>1303</v>
      </c>
      <c r="I312">
        <f>VLOOKUP(A312,[7]shown_tract_singleparent_share2!$A$1:$C$319,3,0)</f>
        <v>0.85919999999999996</v>
      </c>
    </row>
    <row r="313" spans="1:9" x14ac:dyDescent="0.2">
      <c r="A313">
        <v>24510271002</v>
      </c>
      <c r="B313" t="s">
        <v>101</v>
      </c>
      <c r="C313">
        <f>VLOOKUP(A313,'[1]shown_tract_kir_rP_gP_pall (2)'!$A$1:$C$319,3,0)</f>
        <v>22368</v>
      </c>
      <c r="D313">
        <f>VLOOKUP(A313,'[2]shown_tract_jail_rP_gP_pall (13'!$A$1:$C$393,3,0)</f>
        <v>5.1700000000000003E-2</v>
      </c>
      <c r="E313">
        <f>VLOOKUP(A313,[3]shown_tract_teenbirth_rP_gF_pal!$A$1:$C$393,3,0)</f>
        <v>0.48</v>
      </c>
      <c r="F313">
        <f>VLOOKUP(A313,'[4]shown_tract_poor_share2016 (1)'!$A$1:$C$393,3,0)</f>
        <v>0.35759999999999997</v>
      </c>
      <c r="G313">
        <f>VLOOKUP(A313,'[5]shown_tract_nonwhite_share2010 '!$A$1:$C$393,3,0)</f>
        <v>0.97289999999999999</v>
      </c>
      <c r="H313">
        <f>VLOOKUP(A313,'[6]shown_tract_median_rent2016 (1)'!$A$1:$C$319,3,0)</f>
        <v>881</v>
      </c>
      <c r="I313">
        <f>VLOOKUP(A313,[7]shown_tract_singleparent_share2!$A$1:$C$319,3,0)</f>
        <v>0.87060000000000004</v>
      </c>
    </row>
    <row r="314" spans="1:9" x14ac:dyDescent="0.2">
      <c r="A314">
        <v>24510090500</v>
      </c>
      <c r="B314" t="s">
        <v>102</v>
      </c>
      <c r="C314">
        <f>VLOOKUP(A314,'[1]shown_tract_kir_rP_gP_pall (2)'!$A$1:$C$319,3,0)</f>
        <v>21247</v>
      </c>
      <c r="D314">
        <f>VLOOKUP(A314,'[2]shown_tract_jail_rP_gP_pall (13'!$A$1:$C$393,3,0)</f>
        <v>3.56E-2</v>
      </c>
      <c r="E314">
        <f>VLOOKUP(A314,[3]shown_tract_teenbirth_rP_gF_pal!$A$1:$C$393,3,0)</f>
        <v>0.50049999999999994</v>
      </c>
      <c r="F314">
        <f>VLOOKUP(A314,'[4]shown_tract_poor_share2016 (1)'!$A$1:$C$393,3,0)</f>
        <v>0.16020000000000001</v>
      </c>
      <c r="G314">
        <f>VLOOKUP(A314,'[5]shown_tract_nonwhite_share2010 '!$A$1:$C$393,3,0)</f>
        <v>0.89359999999999995</v>
      </c>
      <c r="H314">
        <f>VLOOKUP(A314,'[6]shown_tract_median_rent2016 (1)'!$A$1:$C$319,3,0)</f>
        <v>1110</v>
      </c>
      <c r="I314">
        <f>VLOOKUP(A314,[7]shown_tract_singleparent_share2!$A$1:$C$319,3,0)</f>
        <v>0.63590000000000002</v>
      </c>
    </row>
    <row r="315" spans="1:9" x14ac:dyDescent="0.2">
      <c r="A315">
        <v>24510260404</v>
      </c>
      <c r="B315" t="s">
        <v>77</v>
      </c>
      <c r="C315">
        <f>VLOOKUP(A315,'[1]shown_tract_kir_rP_gP_pall (2)'!$A$1:$C$319,3,0)</f>
        <v>19267</v>
      </c>
      <c r="D315">
        <f>VLOOKUP(A315,'[2]shown_tract_jail_rP_gP_pall (13'!$A$1:$C$393,3,0)</f>
        <v>2.7300000000000001E-2</v>
      </c>
      <c r="E315">
        <f>VLOOKUP(A315,[3]shown_tract_teenbirth_rP_gF_pal!$A$1:$C$393,3,0)</f>
        <v>0.41199999999999998</v>
      </c>
      <c r="F315">
        <f>VLOOKUP(A315,'[4]shown_tract_poor_share2016 (1)'!$A$1:$C$393,3,0)</f>
        <v>0.3004</v>
      </c>
      <c r="G315">
        <f>VLOOKUP(A315,'[5]shown_tract_nonwhite_share2010 '!$A$1:$C$393,3,0)</f>
        <v>0.73250000000000004</v>
      </c>
      <c r="H315">
        <f>VLOOKUP(A315,'[6]shown_tract_median_rent2016 (1)'!$A$1:$C$319,3,0)</f>
        <v>1193</v>
      </c>
      <c r="I315">
        <f>VLOOKUP(A315,[7]shown_tract_singleparent_share2!$A$1:$C$319,3,0)</f>
        <v>0.70140000000000002</v>
      </c>
    </row>
    <row r="316" spans="1:9" x14ac:dyDescent="0.2">
      <c r="A316">
        <v>24510060200</v>
      </c>
      <c r="B316" t="s">
        <v>4</v>
      </c>
      <c r="C316">
        <f>VLOOKUP(A316,'[1]shown_tract_kir_rP_gP_pall (2)'!$A$1:$C$319,3,0)</f>
        <v>20581</v>
      </c>
      <c r="D316">
        <f>VLOOKUP(A316,'[2]shown_tract_jail_rP_gP_pall (13'!$A$1:$C$393,3,0)</f>
        <v>4.8399999999999999E-2</v>
      </c>
      <c r="E316">
        <f>VLOOKUP(A316,[3]shown_tract_teenbirth_rP_gF_pal!$A$1:$C$393,3,0)</f>
        <v>0.51239999999999997</v>
      </c>
      <c r="F316">
        <f>VLOOKUP(A316,'[4]shown_tract_poor_share2016 (1)'!$A$1:$C$393,3,0)</f>
        <v>0.23710000000000001</v>
      </c>
      <c r="G316">
        <f>VLOOKUP(A316,'[5]shown_tract_nonwhite_share2010 '!$A$1:$C$393,3,0)</f>
        <v>0.71909999999999996</v>
      </c>
      <c r="H316">
        <f>VLOOKUP(A316,'[6]shown_tract_median_rent2016 (1)'!$A$1:$C$319,3,0)</f>
        <v>1371</v>
      </c>
      <c r="I316">
        <f>VLOOKUP(A316,[7]shown_tract_singleparent_share2!$A$1:$C$319,3,0)</f>
        <v>0.40839999999999999</v>
      </c>
    </row>
    <row r="317" spans="1:9" x14ac:dyDescent="0.2">
      <c r="A317">
        <v>24510110100</v>
      </c>
      <c r="B317" t="s">
        <v>67</v>
      </c>
      <c r="C317">
        <f>VLOOKUP(A317,'[1]shown_tract_kir_rP_gP_pall (2)'!$A$1:$C$319,3,0)</f>
        <v>19623</v>
      </c>
      <c r="D317">
        <f>VLOOKUP(A317,'[2]shown_tract_jail_rP_gP_pall (13'!$A$1:$C$393,3,0)</f>
        <v>3.8100000000000002E-2</v>
      </c>
      <c r="E317">
        <f>VLOOKUP(A317,[3]shown_tract_teenbirth_rP_gF_pal!$A$1:$C$393,3,0)</f>
        <v>0.34870000000000001</v>
      </c>
      <c r="F317">
        <f>VLOOKUP(A317,'[4]shown_tract_poor_share2016 (1)'!$A$1:$C$393,3,0)</f>
        <v>0.2155</v>
      </c>
      <c r="G317">
        <f>VLOOKUP(A317,'[5]shown_tract_nonwhite_share2010 '!$A$1:$C$393,3,0)</f>
        <v>0.41639999999999999</v>
      </c>
      <c r="H317">
        <f>VLOOKUP(A317,'[6]shown_tract_median_rent2016 (1)'!$A$1:$C$319,3,0)</f>
        <v>1125</v>
      </c>
      <c r="I317">
        <f>VLOOKUP(A317,[7]shown_tract_singleparent_share2!$A$1:$C$319,3,0)</f>
        <v>1</v>
      </c>
    </row>
    <row r="318" spans="1:9" x14ac:dyDescent="0.2">
      <c r="A318">
        <v>24510280101</v>
      </c>
      <c r="B318" t="s">
        <v>103</v>
      </c>
      <c r="C318">
        <f>VLOOKUP(A318,'[1]shown_tract_kir_rP_gP_pall (2)'!$A$1:$C$319,3,0)</f>
        <v>22077</v>
      </c>
      <c r="D318">
        <f>VLOOKUP(A318,'[2]shown_tract_jail_rP_gP_pall (13'!$A$1:$C$393,3,0)</f>
        <v>3.5400000000000001E-2</v>
      </c>
      <c r="E318">
        <f>VLOOKUP(A318,[3]shown_tract_teenbirth_rP_gF_pal!$A$1:$C$393,3,0)</f>
        <v>0.38819999999999999</v>
      </c>
      <c r="F318">
        <f>VLOOKUP(A318,'[4]shown_tract_poor_share2016 (1)'!$A$1:$C$393,3,0)</f>
        <v>0.3105</v>
      </c>
      <c r="G318">
        <f>VLOOKUP(A318,'[5]shown_tract_nonwhite_share2010 '!$A$1:$C$393,3,0)</f>
        <v>0.95779999999999998</v>
      </c>
      <c r="H318">
        <f>VLOOKUP(A318,'[6]shown_tract_median_rent2016 (1)'!$A$1:$C$319,3,0)</f>
        <v>1116</v>
      </c>
      <c r="I318">
        <f>VLOOKUP(A318,[7]shown_tract_singleparent_share2!$A$1:$C$319,3,0)</f>
        <v>0.6008</v>
      </c>
    </row>
    <row r="319" spans="1:9" x14ac:dyDescent="0.2">
      <c r="A319">
        <v>24510260402</v>
      </c>
      <c r="B319" t="s">
        <v>75</v>
      </c>
      <c r="C319">
        <f>VLOOKUP(A319,'[1]shown_tract_kir_rP_gP_pall (2)'!$A$1:$C$319,3,0)</f>
        <v>22371</v>
      </c>
      <c r="D319">
        <f>VLOOKUP(A319,'[2]shown_tract_jail_rP_gP_pall (13'!$A$1:$C$393,3,0)</f>
        <v>6.6000000000000003E-2</v>
      </c>
      <c r="E319">
        <f>VLOOKUP(A319,[3]shown_tract_teenbirth_rP_gF_pal!$A$1:$C$393,3,0)</f>
        <v>0.52180000000000004</v>
      </c>
      <c r="F319">
        <f>VLOOKUP(A319,'[4]shown_tract_poor_share2016 (1)'!$A$1:$C$393,3,0)</f>
        <v>0.2457</v>
      </c>
      <c r="G319">
        <f>VLOOKUP(A319,'[5]shown_tract_nonwhite_share2010 '!$A$1:$C$393,3,0)</f>
        <v>0.94340000000000002</v>
      </c>
      <c r="H319">
        <f>VLOOKUP(A319,'[6]shown_tract_median_rent2016 (1)'!$A$1:$C$319,3,0)</f>
        <v>862</v>
      </c>
      <c r="I319">
        <f>VLOOKUP(A319,[7]shown_tract_singleparent_share2!$A$1:$C$319,3,0)</f>
        <v>0.67410000000000003</v>
      </c>
    </row>
    <row r="320" spans="1:9" x14ac:dyDescent="0.2">
      <c r="A320">
        <v>24510160801</v>
      </c>
      <c r="B320" t="s">
        <v>104</v>
      </c>
      <c r="C320">
        <f>VLOOKUP(A320,'[1]shown_tract_kir_rP_gP_pall (2)'!$A$1:$C$319,3,0)</f>
        <v>22336</v>
      </c>
      <c r="D320">
        <f>VLOOKUP(A320,'[2]shown_tract_jail_rP_gP_pall (13'!$A$1:$C$393,3,0)</f>
        <v>6.6100000000000006E-2</v>
      </c>
      <c r="E320">
        <f>VLOOKUP(A320,[3]shown_tract_teenbirth_rP_gF_pal!$A$1:$C$393,3,0)</f>
        <v>0.46870000000000001</v>
      </c>
      <c r="F320">
        <f>VLOOKUP(A320,'[4]shown_tract_poor_share2016 (1)'!$A$1:$C$393,3,0)</f>
        <v>0.18340000000000001</v>
      </c>
      <c r="G320">
        <f>VLOOKUP(A320,'[5]shown_tract_nonwhite_share2010 '!$A$1:$C$393,3,0)</f>
        <v>0.99239999999999995</v>
      </c>
      <c r="H320">
        <f>VLOOKUP(A320,'[6]shown_tract_median_rent2016 (1)'!$A$1:$C$319,3,0)</f>
        <v>966</v>
      </c>
      <c r="I320">
        <f>VLOOKUP(A320,[7]shown_tract_singleparent_share2!$A$1:$C$319,3,0)</f>
        <v>0.73240000000000005</v>
      </c>
    </row>
    <row r="321" spans="1:9" x14ac:dyDescent="0.2">
      <c r="A321">
        <v>24510151000</v>
      </c>
      <c r="B321" t="s">
        <v>105</v>
      </c>
      <c r="C321">
        <f>VLOOKUP(A321,'[1]shown_tract_kir_rP_gP_pall (2)'!$A$1:$C$319,3,0)</f>
        <v>22013</v>
      </c>
      <c r="D321">
        <f>VLOOKUP(A321,'[2]shown_tract_jail_rP_gP_pall (13'!$A$1:$C$393,3,0)</f>
        <v>4.0399999999999998E-2</v>
      </c>
      <c r="E321">
        <f>VLOOKUP(A321,[3]shown_tract_teenbirth_rP_gF_pal!$A$1:$C$393,3,0)</f>
        <v>0.44790000000000002</v>
      </c>
      <c r="F321">
        <f>VLOOKUP(A321,'[4]shown_tract_poor_share2016 (1)'!$A$1:$C$393,3,0)</f>
        <v>0.27450000000000002</v>
      </c>
      <c r="G321">
        <f>VLOOKUP(A321,'[5]shown_tract_nonwhite_share2010 '!$A$1:$C$393,3,0)</f>
        <v>0.98240000000000005</v>
      </c>
      <c r="H321">
        <f>VLOOKUP(A321,'[6]shown_tract_median_rent2016 (1)'!$A$1:$C$319,3,0)</f>
        <v>888</v>
      </c>
      <c r="I321">
        <f>VLOOKUP(A321,[7]shown_tract_singleparent_share2!$A$1:$C$319,3,0)</f>
        <v>0.80669999999999997</v>
      </c>
    </row>
    <row r="322" spans="1:9" x14ac:dyDescent="0.2">
      <c r="A322">
        <v>24510271700</v>
      </c>
      <c r="B322" t="s">
        <v>106</v>
      </c>
      <c r="C322">
        <f>VLOOKUP(A322,'[1]shown_tract_kir_rP_gP_pall (2)'!$A$1:$C$319,3,0)</f>
        <v>22274</v>
      </c>
      <c r="D322">
        <f>VLOOKUP(A322,'[2]shown_tract_jail_rP_gP_pall (13'!$A$1:$C$393,3,0)</f>
        <v>5.4100000000000002E-2</v>
      </c>
      <c r="E322">
        <f>VLOOKUP(A322,[3]shown_tract_teenbirth_rP_gF_pal!$A$1:$C$393,3,0)</f>
        <v>0.44550000000000001</v>
      </c>
      <c r="F322">
        <f>VLOOKUP(A322,'[4]shown_tract_poor_share2016 (1)'!$A$1:$C$393,3,0)</f>
        <v>0.187</v>
      </c>
      <c r="G322">
        <f>VLOOKUP(A322,'[5]shown_tract_nonwhite_share2010 '!$A$1:$C$393,3,0)</f>
        <v>0.95450000000000002</v>
      </c>
      <c r="H322">
        <f>VLOOKUP(A322,'[6]shown_tract_median_rent2016 (1)'!$A$1:$C$319,3,0)</f>
        <v>987</v>
      </c>
      <c r="I322">
        <f>VLOOKUP(A322,[7]shown_tract_singleparent_share2!$A$1:$C$319,3,0)</f>
        <v>0.49059999999999998</v>
      </c>
    </row>
    <row r="323" spans="1:9" x14ac:dyDescent="0.2">
      <c r="A323">
        <v>24510130400</v>
      </c>
      <c r="B323" t="s">
        <v>107</v>
      </c>
      <c r="C323">
        <f>VLOOKUP(A323,'[1]shown_tract_kir_rP_gP_pall (2)'!$A$1:$C$319,3,0)</f>
        <v>20784</v>
      </c>
      <c r="D323">
        <f>VLOOKUP(A323,'[2]shown_tract_jail_rP_gP_pall (13'!$A$1:$C$393,3,0)</f>
        <v>6.6100000000000006E-2</v>
      </c>
      <c r="E323">
        <f>VLOOKUP(A323,[3]shown_tract_teenbirth_rP_gF_pal!$A$1:$C$393,3,0)</f>
        <v>0.46860000000000002</v>
      </c>
      <c r="F323">
        <f>VLOOKUP(A323,'[4]shown_tract_poor_share2016 (1)'!$A$1:$C$393,3,0)</f>
        <v>0.30499999999999999</v>
      </c>
      <c r="G323">
        <f>VLOOKUP(A323,'[5]shown_tract_nonwhite_share2010 '!$A$1:$C$393,3,0)</f>
        <v>0.97809999999999997</v>
      </c>
      <c r="H323">
        <f>VLOOKUP(A323,'[6]shown_tract_median_rent2016 (1)'!$A$1:$C$319,3,0)</f>
        <v>1069</v>
      </c>
      <c r="I323">
        <f>VLOOKUP(A323,[7]shown_tract_singleparent_share2!$A$1:$C$319,3,0)</f>
        <v>0.64410000000000001</v>
      </c>
    </row>
    <row r="324" spans="1:9" x14ac:dyDescent="0.2">
      <c r="A324">
        <v>24510070100</v>
      </c>
      <c r="B324" t="s">
        <v>4</v>
      </c>
      <c r="C324">
        <f>VLOOKUP(A324,'[1]shown_tract_kir_rP_gP_pall (2)'!$A$1:$C$319,3,0)</f>
        <v>21483</v>
      </c>
      <c r="D324">
        <f>VLOOKUP(A324,'[2]shown_tract_jail_rP_gP_pall (13'!$A$1:$C$393,3,0)</f>
        <v>5.8700000000000002E-2</v>
      </c>
      <c r="E324">
        <f>VLOOKUP(A324,[3]shown_tract_teenbirth_rP_gF_pal!$A$1:$C$393,3,0)</f>
        <v>0.4677</v>
      </c>
      <c r="F324">
        <f>VLOOKUP(A324,'[4]shown_tract_poor_share2016 (1)'!$A$1:$C$393,3,0)</f>
        <v>0.35880000000000001</v>
      </c>
      <c r="G324">
        <f>VLOOKUP(A324,'[5]shown_tract_nonwhite_share2010 '!$A$1:$C$393,3,0)</f>
        <v>0.95840000000000003</v>
      </c>
      <c r="H324">
        <f>VLOOKUP(A324,'[6]shown_tract_median_rent2016 (1)'!$A$1:$C$319,3,0)</f>
        <v>1122</v>
      </c>
      <c r="I324">
        <f>VLOOKUP(A324,[7]shown_tract_singleparent_share2!$A$1:$C$319,3,0)</f>
        <v>0.84870000000000001</v>
      </c>
    </row>
    <row r="325" spans="1:9" x14ac:dyDescent="0.2">
      <c r="A325">
        <v>24510120600</v>
      </c>
      <c r="B325" t="s">
        <v>108</v>
      </c>
      <c r="C325">
        <f>VLOOKUP(A325,'[1]shown_tract_kir_rP_gP_pall (2)'!$A$1:$C$319,3,0)</f>
        <v>19414</v>
      </c>
      <c r="D325">
        <f>VLOOKUP(A325,'[2]shown_tract_jail_rP_gP_pall (13'!$A$1:$C$393,3,0)</f>
        <v>7.0300000000000001E-2</v>
      </c>
      <c r="E325">
        <f>VLOOKUP(A325,[3]shown_tract_teenbirth_rP_gF_pal!$A$1:$C$393,3,0)</f>
        <v>0.51729999999999998</v>
      </c>
      <c r="F325">
        <f>VLOOKUP(A325,'[4]shown_tract_poor_share2016 (1)'!$A$1:$C$393,3,0)</f>
        <v>0.43930000000000002</v>
      </c>
      <c r="G325">
        <f>VLOOKUP(A325,'[5]shown_tract_nonwhite_share2010 '!$A$1:$C$393,3,0)</f>
        <v>0.68459999999999999</v>
      </c>
      <c r="H325">
        <f>VLOOKUP(A325,'[6]shown_tract_median_rent2016 (1)'!$A$1:$C$319,3,0)</f>
        <v>712</v>
      </c>
      <c r="I325">
        <f>VLOOKUP(A325,[7]shown_tract_singleparent_share2!$A$1:$C$319,3,0)</f>
        <v>0.91300000000000003</v>
      </c>
    </row>
    <row r="326" spans="1:9" x14ac:dyDescent="0.2">
      <c r="A326">
        <v>24510200702</v>
      </c>
      <c r="B326" t="s">
        <v>109</v>
      </c>
      <c r="C326">
        <f>VLOOKUP(A326,'[1]shown_tract_kir_rP_gP_pall (2)'!$A$1:$C$319,3,0)</f>
        <v>21015</v>
      </c>
      <c r="D326">
        <f>VLOOKUP(A326,'[2]shown_tract_jail_rP_gP_pall (13'!$A$1:$C$393,3,0)</f>
        <v>7.7499999999999999E-2</v>
      </c>
      <c r="E326">
        <f>VLOOKUP(A326,[3]shown_tract_teenbirth_rP_gF_pal!$A$1:$C$393,3,0)</f>
        <v>0.48780000000000001</v>
      </c>
      <c r="F326">
        <f>VLOOKUP(A326,'[4]shown_tract_poor_share2016 (1)'!$A$1:$C$393,3,0)</f>
        <v>0.39560000000000001</v>
      </c>
      <c r="G326">
        <f>VLOOKUP(A326,'[5]shown_tract_nonwhite_share2010 '!$A$1:$C$393,3,0)</f>
        <v>0.98040000000000005</v>
      </c>
      <c r="H326">
        <f>VLOOKUP(A326,'[6]shown_tract_median_rent2016 (1)'!$A$1:$C$319,3,0)</f>
        <v>1112</v>
      </c>
      <c r="I326">
        <f>VLOOKUP(A326,[7]shown_tract_singleparent_share2!$A$1:$C$319,3,0)</f>
        <v>0.85919999999999996</v>
      </c>
    </row>
    <row r="327" spans="1:9" x14ac:dyDescent="0.2">
      <c r="A327">
        <v>24510110200</v>
      </c>
      <c r="B327" t="s">
        <v>67</v>
      </c>
      <c r="C327">
        <f>VLOOKUP(A327,'[1]shown_tract_kir_rP_gP_pall (2)'!$A$1:$C$319,3,0)</f>
        <v>21126</v>
      </c>
      <c r="D327">
        <f>VLOOKUP(A327,'[2]shown_tract_jail_rP_gP_pall (13'!$A$1:$C$393,3,0)</f>
        <v>3.4599999999999999E-2</v>
      </c>
      <c r="E327">
        <f>VLOOKUP(A327,[3]shown_tract_teenbirth_rP_gF_pal!$A$1:$C$393,3,0)</f>
        <v>0.45379999999999998</v>
      </c>
      <c r="F327">
        <f>VLOOKUP(A327,'[4]shown_tract_poor_share2016 (1)'!$A$1:$C$393,3,0)</f>
        <v>0.19209999999999999</v>
      </c>
      <c r="G327">
        <f>VLOOKUP(A327,'[5]shown_tract_nonwhite_share2010 '!$A$1:$C$393,3,0)</f>
        <v>0.433</v>
      </c>
      <c r="H327">
        <f>VLOOKUP(A327,'[6]shown_tract_median_rent2016 (1)'!$A$1:$C$319,3,0)</f>
        <v>1045</v>
      </c>
      <c r="I327">
        <f>VLOOKUP(A327,[7]shown_tract_singleparent_share2!$A$1:$C$319,3,0)</f>
        <v>0</v>
      </c>
    </row>
    <row r="328" spans="1:9" x14ac:dyDescent="0.2">
      <c r="A328">
        <v>24510080500</v>
      </c>
      <c r="B328" t="s">
        <v>110</v>
      </c>
      <c r="C328">
        <f>VLOOKUP(A328,'[1]shown_tract_kir_rP_gP_pall (2)'!$A$1:$C$319,3,0)</f>
        <v>20931</v>
      </c>
      <c r="D328">
        <f>VLOOKUP(A328,'[2]shown_tract_jail_rP_gP_pall (13'!$A$1:$C$393,3,0)</f>
        <v>6.13E-2</v>
      </c>
      <c r="E328">
        <f>VLOOKUP(A328,[3]shown_tract_teenbirth_rP_gF_pal!$A$1:$C$393,3,0)</f>
        <v>0.55479999999999996</v>
      </c>
      <c r="F328">
        <f>VLOOKUP(A328,'[4]shown_tract_poor_share2016 (1)'!$A$1:$C$393,3,0)</f>
        <v>0.3266</v>
      </c>
      <c r="G328">
        <f>VLOOKUP(A328,'[5]shown_tract_nonwhite_share2010 '!$A$1:$C$393,3,0)</f>
        <v>0.99299999999999999</v>
      </c>
      <c r="H328">
        <f>VLOOKUP(A328,'[6]shown_tract_median_rent2016 (1)'!$A$1:$C$319,3,0)</f>
        <v>1090</v>
      </c>
      <c r="I328">
        <f>VLOOKUP(A328,[7]shown_tract_singleparent_share2!$A$1:$C$319,3,0)</f>
        <v>0.84140000000000004</v>
      </c>
    </row>
    <row r="329" spans="1:9" x14ac:dyDescent="0.2">
      <c r="A329">
        <v>24510250600</v>
      </c>
      <c r="B329" t="s">
        <v>56</v>
      </c>
      <c r="C329">
        <f>VLOOKUP(A329,'[1]shown_tract_kir_rP_gP_pall (2)'!$A$1:$C$319,3,0)</f>
        <v>17457</v>
      </c>
      <c r="D329">
        <f>VLOOKUP(A329,'[2]shown_tract_jail_rP_gP_pall (13'!$A$1:$C$393,3,0)</f>
        <v>2.2599999999999999E-2</v>
      </c>
      <c r="E329">
        <f>VLOOKUP(A329,[3]shown_tract_teenbirth_rP_gF_pal!$A$1:$C$393,3,0)</f>
        <v>0.4612</v>
      </c>
      <c r="F329">
        <f>VLOOKUP(A329,'[4]shown_tract_poor_share2016 (1)'!$A$1:$C$393,3,0)</f>
        <v>0</v>
      </c>
      <c r="G329">
        <f>VLOOKUP(A329,'[5]shown_tract_nonwhite_share2010 '!$A$1:$C$393,3,0)</f>
        <v>0.2273</v>
      </c>
      <c r="H329">
        <f>VLOOKUP(A329,'[6]shown_tract_median_rent2016 (1)'!$A$1:$C$319,3,0)</f>
        <v>0</v>
      </c>
      <c r="I329">
        <f>VLOOKUP(A329,[7]shown_tract_singleparent_share2!$A$1:$C$319,3,0)</f>
        <v>0</v>
      </c>
    </row>
    <row r="330" spans="1:9" x14ac:dyDescent="0.2">
      <c r="A330">
        <v>24510090400</v>
      </c>
      <c r="B330" t="s">
        <v>102</v>
      </c>
      <c r="C330">
        <f>VLOOKUP(A330,'[1]shown_tract_kir_rP_gP_pall (2)'!$A$1:$C$319,3,0)</f>
        <v>21902</v>
      </c>
      <c r="D330">
        <f>VLOOKUP(A330,'[2]shown_tract_jail_rP_gP_pall (13'!$A$1:$C$393,3,0)</f>
        <v>4.6199999999999998E-2</v>
      </c>
      <c r="E330">
        <f>VLOOKUP(A330,[3]shown_tract_teenbirth_rP_gF_pal!$A$1:$C$393,3,0)</f>
        <v>0.55549999999999999</v>
      </c>
      <c r="F330">
        <f>VLOOKUP(A330,'[4]shown_tract_poor_share2016 (1)'!$A$1:$C$393,3,0)</f>
        <v>0.30480000000000002</v>
      </c>
      <c r="G330">
        <f>VLOOKUP(A330,'[5]shown_tract_nonwhite_share2010 '!$A$1:$C$393,3,0)</f>
        <v>0.90669999999999995</v>
      </c>
      <c r="H330">
        <f>VLOOKUP(A330,'[6]shown_tract_median_rent2016 (1)'!$A$1:$C$319,3,0)</f>
        <v>896</v>
      </c>
      <c r="I330">
        <f>VLOOKUP(A330,[7]shown_tract_singleparent_share2!$A$1:$C$319,3,0)</f>
        <v>0.78790000000000004</v>
      </c>
    </row>
    <row r="331" spans="1:9" x14ac:dyDescent="0.2">
      <c r="A331">
        <v>24510270701</v>
      </c>
      <c r="B331" t="s">
        <v>45</v>
      </c>
      <c r="C331">
        <f>VLOOKUP(A331,'[1]shown_tract_kir_rP_gP_pall (2)'!$A$1:$C$319,3,0)</f>
        <v>21003</v>
      </c>
      <c r="D331">
        <f>VLOOKUP(A331,'[2]shown_tract_jail_rP_gP_pall (13'!$A$1:$C$393,3,0)</f>
        <v>6.5199999999999994E-2</v>
      </c>
      <c r="E331">
        <f>VLOOKUP(A331,[3]shown_tract_teenbirth_rP_gF_pal!$A$1:$C$393,3,0)</f>
        <v>0.47520000000000001</v>
      </c>
      <c r="F331">
        <f>VLOOKUP(A331,'[4]shown_tract_poor_share2016 (1)'!$A$1:$C$393,3,0)</f>
        <v>0.2417</v>
      </c>
      <c r="G331">
        <f>VLOOKUP(A331,'[5]shown_tract_nonwhite_share2010 '!$A$1:$C$393,3,0)</f>
        <v>0.98060000000000003</v>
      </c>
      <c r="H331">
        <f>VLOOKUP(A331,'[6]shown_tract_median_rent2016 (1)'!$A$1:$C$319,3,0)</f>
        <v>972</v>
      </c>
      <c r="I331">
        <f>VLOOKUP(A331,[7]shown_tract_singleparent_share2!$A$1:$C$319,3,0)</f>
        <v>0.77839999999999998</v>
      </c>
    </row>
    <row r="332" spans="1:9" x14ac:dyDescent="0.2">
      <c r="A332">
        <v>24510200600</v>
      </c>
      <c r="B332" t="s">
        <v>4</v>
      </c>
      <c r="C332">
        <f>VLOOKUP(A332,'[1]shown_tract_kir_rP_gP_pall (2)'!$A$1:$C$319,3,0)</f>
        <v>19912</v>
      </c>
      <c r="D332">
        <f>VLOOKUP(A332,'[2]shown_tract_jail_rP_gP_pall (13'!$A$1:$C$393,3,0)</f>
        <v>5.3400000000000003E-2</v>
      </c>
      <c r="E332">
        <f>VLOOKUP(A332,[3]shown_tract_teenbirth_rP_gF_pal!$A$1:$C$393,3,0)</f>
        <v>0.43409999999999999</v>
      </c>
      <c r="F332">
        <f>VLOOKUP(A332,'[4]shown_tract_poor_share2016 (1)'!$A$1:$C$393,3,0)</f>
        <v>0.28260000000000002</v>
      </c>
      <c r="G332">
        <f>VLOOKUP(A332,'[5]shown_tract_nonwhite_share2010 '!$A$1:$C$393,3,0)</f>
        <v>0.73980000000000001</v>
      </c>
      <c r="H332">
        <f>VLOOKUP(A332,'[6]shown_tract_median_rent2016 (1)'!$A$1:$C$319,3,0)</f>
        <v>1094</v>
      </c>
      <c r="I332">
        <f>VLOOKUP(A332,[7]shown_tract_singleparent_share2!$A$1:$C$319,3,0)</f>
        <v>0.59860000000000002</v>
      </c>
    </row>
    <row r="333" spans="1:9" x14ac:dyDescent="0.2">
      <c r="A333">
        <v>24510180200</v>
      </c>
      <c r="B333" t="s">
        <v>111</v>
      </c>
      <c r="C333">
        <f>VLOOKUP(A333,'[1]shown_tract_kir_rP_gP_pall (2)'!$A$1:$C$319,3,0)</f>
        <v>22255</v>
      </c>
      <c r="D333">
        <f>VLOOKUP(A333,'[2]shown_tract_jail_rP_gP_pall (13'!$A$1:$C$393,3,0)</f>
        <v>6.8900000000000003E-2</v>
      </c>
      <c r="E333">
        <f>VLOOKUP(A333,[3]shown_tract_teenbirth_rP_gF_pal!$A$1:$C$393,3,0)</f>
        <v>0.46150000000000002</v>
      </c>
      <c r="F333">
        <f>VLOOKUP(A333,'[4]shown_tract_poor_share2016 (1)'!$A$1:$C$393,3,0)</f>
        <v>0.40699999999999997</v>
      </c>
      <c r="G333">
        <f>VLOOKUP(A333,'[5]shown_tract_nonwhite_share2010 '!$A$1:$C$393,3,0)</f>
        <v>0.94369999999999998</v>
      </c>
      <c r="H333">
        <f>VLOOKUP(A333,'[6]shown_tract_median_rent2016 (1)'!$A$1:$C$319,3,0)</f>
        <v>497</v>
      </c>
      <c r="I333">
        <f>VLOOKUP(A333,[7]shown_tract_singleparent_share2!$A$1:$C$319,3,0)</f>
        <v>0.66669999999999996</v>
      </c>
    </row>
    <row r="334" spans="1:9" x14ac:dyDescent="0.2">
      <c r="A334">
        <v>24510260403</v>
      </c>
      <c r="B334" t="s">
        <v>112</v>
      </c>
      <c r="C334">
        <f>VLOOKUP(A334,'[1]shown_tract_kir_rP_gP_pall (2)'!$A$1:$C$319,3,0)</f>
        <v>22133</v>
      </c>
      <c r="D334">
        <f>VLOOKUP(A334,'[2]shown_tract_jail_rP_gP_pall (13'!$A$1:$C$393,3,0)</f>
        <v>5.8400000000000001E-2</v>
      </c>
      <c r="E334">
        <f>VLOOKUP(A334,[3]shown_tract_teenbirth_rP_gF_pal!$A$1:$C$393,3,0)</f>
        <v>0.52529999999999999</v>
      </c>
      <c r="F334">
        <f>VLOOKUP(A334,'[4]shown_tract_poor_share2016 (1)'!$A$1:$C$393,3,0)</f>
        <v>0.2989</v>
      </c>
      <c r="G334">
        <f>VLOOKUP(A334,'[5]shown_tract_nonwhite_share2010 '!$A$1:$C$393,3,0)</f>
        <v>0.96760000000000002</v>
      </c>
      <c r="H334">
        <f>VLOOKUP(A334,'[6]shown_tract_median_rent2016 (1)'!$A$1:$C$319,3,0)</f>
        <v>831</v>
      </c>
      <c r="I334">
        <f>VLOOKUP(A334,[7]shown_tract_singleparent_share2!$A$1:$C$319,3,0)</f>
        <v>0.79059999999999997</v>
      </c>
    </row>
    <row r="335" spans="1:9" x14ac:dyDescent="0.2">
      <c r="A335">
        <v>24510271801</v>
      </c>
      <c r="B335" t="s">
        <v>113</v>
      </c>
      <c r="C335">
        <f>VLOOKUP(A335,'[1]shown_tract_kir_rP_gP_pall (2)'!$A$1:$C$319,3,0)</f>
        <v>21359</v>
      </c>
      <c r="D335">
        <f>VLOOKUP(A335,'[2]shown_tract_jail_rP_gP_pall (13'!$A$1:$C$393,3,0)</f>
        <v>5.6000000000000001E-2</v>
      </c>
      <c r="E335">
        <f>VLOOKUP(A335,[3]shown_tract_teenbirth_rP_gF_pal!$A$1:$C$393,3,0)</f>
        <v>0.50460000000000005</v>
      </c>
      <c r="F335">
        <f>VLOOKUP(A335,'[4]shown_tract_poor_share2016 (1)'!$A$1:$C$393,3,0)</f>
        <v>0.33710000000000001</v>
      </c>
      <c r="G335">
        <f>VLOOKUP(A335,'[5]shown_tract_nonwhite_share2010 '!$A$1:$C$393,3,0)</f>
        <v>0.98799999999999999</v>
      </c>
      <c r="H335">
        <f>VLOOKUP(A335,'[6]shown_tract_median_rent2016 (1)'!$A$1:$C$319,3,0)</f>
        <v>642</v>
      </c>
      <c r="I335">
        <f>VLOOKUP(A335,[7]shown_tract_singleparent_share2!$A$1:$C$319,3,0)</f>
        <v>0.83250000000000002</v>
      </c>
    </row>
    <row r="336" spans="1:9" x14ac:dyDescent="0.2">
      <c r="A336">
        <v>24510160802</v>
      </c>
      <c r="B336" t="s">
        <v>104</v>
      </c>
      <c r="C336">
        <f>VLOOKUP(A336,'[1]shown_tract_kir_rP_gP_pall (2)'!$A$1:$C$319,3,0)</f>
        <v>21223</v>
      </c>
      <c r="D336">
        <f>VLOOKUP(A336,'[2]shown_tract_jail_rP_gP_pall (13'!$A$1:$C$393,3,0)</f>
        <v>5.57E-2</v>
      </c>
      <c r="E336">
        <f>VLOOKUP(A336,[3]shown_tract_teenbirth_rP_gF_pal!$A$1:$C$393,3,0)</f>
        <v>0.47939999999999999</v>
      </c>
      <c r="F336">
        <f>VLOOKUP(A336,'[4]shown_tract_poor_share2016 (1)'!$A$1:$C$393,3,0)</f>
        <v>0.12809999999999999</v>
      </c>
      <c r="G336">
        <f>VLOOKUP(A336,'[5]shown_tract_nonwhite_share2010 '!$A$1:$C$393,3,0)</f>
        <v>0.99309999999999998</v>
      </c>
      <c r="H336">
        <f>VLOOKUP(A336,'[6]shown_tract_median_rent2016 (1)'!$A$1:$C$319,3,0)</f>
        <v>1211</v>
      </c>
      <c r="I336">
        <f>VLOOKUP(A336,[7]shown_tract_singleparent_share2!$A$1:$C$319,3,0)</f>
        <v>0.75929999999999997</v>
      </c>
    </row>
    <row r="337" spans="1:9" x14ac:dyDescent="0.2">
      <c r="A337">
        <v>24510160600</v>
      </c>
      <c r="B337" t="s">
        <v>114</v>
      </c>
      <c r="C337">
        <f>VLOOKUP(A337,'[1]shown_tract_kir_rP_gP_pall (2)'!$A$1:$C$319,3,0)</f>
        <v>21565</v>
      </c>
      <c r="D337">
        <f>VLOOKUP(A337,'[2]shown_tract_jail_rP_gP_pall (13'!$A$1:$C$393,3,0)</f>
        <v>3.7900000000000003E-2</v>
      </c>
      <c r="E337">
        <f>VLOOKUP(A337,[3]shown_tract_teenbirth_rP_gF_pal!$A$1:$C$393,3,0)</f>
        <v>0.56540000000000001</v>
      </c>
      <c r="F337">
        <f>VLOOKUP(A337,'[4]shown_tract_poor_share2016 (1)'!$A$1:$C$393,3,0)</f>
        <v>0.36230000000000001</v>
      </c>
      <c r="G337">
        <f>VLOOKUP(A337,'[5]shown_tract_nonwhite_share2010 '!$A$1:$C$393,3,0)</f>
        <v>0.99339999999999995</v>
      </c>
      <c r="H337">
        <f>VLOOKUP(A337,'[6]shown_tract_median_rent2016 (1)'!$A$1:$C$319,3,0)</f>
        <v>733</v>
      </c>
      <c r="I337">
        <f>VLOOKUP(A337,[7]shown_tract_singleparent_share2!$A$1:$C$319,3,0)</f>
        <v>0.88</v>
      </c>
    </row>
    <row r="338" spans="1:9" x14ac:dyDescent="0.2">
      <c r="A338">
        <v>24510150300</v>
      </c>
      <c r="B338" t="s">
        <v>115</v>
      </c>
      <c r="C338">
        <f>VLOOKUP(A338,'[1]shown_tract_kir_rP_gP_pall (2)'!$A$1:$C$319,3,0)</f>
        <v>19755</v>
      </c>
      <c r="D338">
        <f>VLOOKUP(A338,'[2]shown_tract_jail_rP_gP_pall (13'!$A$1:$C$393,3,0)</f>
        <v>5.79E-2</v>
      </c>
      <c r="E338">
        <f>VLOOKUP(A338,[3]shown_tract_teenbirth_rP_gF_pal!$A$1:$C$393,3,0)</f>
        <v>0.49099999999999999</v>
      </c>
      <c r="F338">
        <f>VLOOKUP(A338,'[4]shown_tract_poor_share2016 (1)'!$A$1:$C$393,3,0)</f>
        <v>0.2349</v>
      </c>
      <c r="G338">
        <f>VLOOKUP(A338,'[5]shown_tract_nonwhite_share2010 '!$A$1:$C$393,3,0)</f>
        <v>0.99270000000000003</v>
      </c>
      <c r="H338">
        <f>VLOOKUP(A338,'[6]shown_tract_median_rent2016 (1)'!$A$1:$C$319,3,0)</f>
        <v>1032</v>
      </c>
      <c r="I338">
        <f>VLOOKUP(A338,[7]shown_tract_singleparent_share2!$A$1:$C$319,3,0)</f>
        <v>0.55559999999999998</v>
      </c>
    </row>
    <row r="339" spans="1:9" x14ac:dyDescent="0.2">
      <c r="A339">
        <v>24510120300</v>
      </c>
      <c r="B339" t="s">
        <v>116</v>
      </c>
      <c r="C339">
        <f>VLOOKUP(A339,'[1]shown_tract_kir_rP_gP_pall (2)'!$A$1:$C$319,3,0)</f>
        <v>20647</v>
      </c>
      <c r="D339">
        <f>VLOOKUP(A339,'[2]shown_tract_jail_rP_gP_pall (13'!$A$1:$C$393,3,0)</f>
        <v>6.4399999999999999E-2</v>
      </c>
      <c r="E339">
        <f>VLOOKUP(A339,[3]shown_tract_teenbirth_rP_gF_pal!$A$1:$C$393,3,0)</f>
        <v>0.53239999999999998</v>
      </c>
      <c r="F339">
        <f>VLOOKUP(A339,'[4]shown_tract_poor_share2016 (1)'!$A$1:$C$393,3,0)</f>
        <v>0.2949</v>
      </c>
      <c r="G339">
        <f>VLOOKUP(A339,'[5]shown_tract_nonwhite_share2010 '!$A$1:$C$393,3,0)</f>
        <v>0.67259999999999998</v>
      </c>
      <c r="H339">
        <f>VLOOKUP(A339,'[6]shown_tract_median_rent2016 (1)'!$A$1:$C$319,3,0)</f>
        <v>1085</v>
      </c>
      <c r="I339">
        <f>VLOOKUP(A339,[7]shown_tract_singleparent_share2!$A$1:$C$319,3,0)</f>
        <v>0.60070000000000001</v>
      </c>
    </row>
    <row r="340" spans="1:9" x14ac:dyDescent="0.2">
      <c r="A340">
        <v>24510180300</v>
      </c>
      <c r="B340" t="s">
        <v>117</v>
      </c>
      <c r="C340">
        <f>VLOOKUP(A340,'[1]shown_tract_kir_rP_gP_pall (2)'!$A$1:$C$319,3,0)</f>
        <v>19083</v>
      </c>
      <c r="D340">
        <f>VLOOKUP(A340,'[2]shown_tract_jail_rP_gP_pall (13'!$A$1:$C$393,3,0)</f>
        <v>5.7000000000000002E-2</v>
      </c>
      <c r="E340">
        <f>VLOOKUP(A340,[3]shown_tract_teenbirth_rP_gF_pal!$A$1:$C$393,3,0)</f>
        <v>0.42609999999999998</v>
      </c>
      <c r="F340">
        <f>VLOOKUP(A340,'[4]shown_tract_poor_share2016 (1)'!$A$1:$C$393,3,0)</f>
        <v>0.36149999999999999</v>
      </c>
      <c r="G340">
        <f>VLOOKUP(A340,'[5]shown_tract_nonwhite_share2010 '!$A$1:$C$393,3,0)</f>
        <v>0.69930000000000003</v>
      </c>
      <c r="H340">
        <f>VLOOKUP(A340,'[6]shown_tract_median_rent2016 (1)'!$A$1:$C$319,3,0)</f>
        <v>960</v>
      </c>
      <c r="I340">
        <f>VLOOKUP(A340,[7]shown_tract_singleparent_share2!$A$1:$C$319,3,0)</f>
        <v>0.8478</v>
      </c>
    </row>
    <row r="341" spans="1:9" x14ac:dyDescent="0.2">
      <c r="A341">
        <v>24510151200</v>
      </c>
      <c r="B341" t="s">
        <v>118</v>
      </c>
      <c r="C341">
        <f>VLOOKUP(A341,'[1]shown_tract_kir_rP_gP_pall (2)'!$A$1:$C$319,3,0)</f>
        <v>21261</v>
      </c>
      <c r="D341">
        <f>VLOOKUP(A341,'[2]shown_tract_jail_rP_gP_pall (13'!$A$1:$C$393,3,0)</f>
        <v>5.7500000000000002E-2</v>
      </c>
      <c r="E341">
        <f>VLOOKUP(A341,[3]shown_tract_teenbirth_rP_gF_pal!$A$1:$C$393,3,0)</f>
        <v>0.46310000000000001</v>
      </c>
      <c r="F341">
        <f>VLOOKUP(A341,'[4]shown_tract_poor_share2016 (1)'!$A$1:$C$393,3,0)</f>
        <v>0.31559999999999999</v>
      </c>
      <c r="G341">
        <f>VLOOKUP(A341,'[5]shown_tract_nonwhite_share2010 '!$A$1:$C$393,3,0)</f>
        <v>0.98240000000000005</v>
      </c>
      <c r="H341">
        <f>VLOOKUP(A341,'[6]shown_tract_median_rent2016 (1)'!$A$1:$C$319,3,0)</f>
        <v>538</v>
      </c>
      <c r="I341">
        <f>VLOOKUP(A341,[7]shown_tract_singleparent_share2!$A$1:$C$319,3,0)</f>
        <v>0.73080000000000001</v>
      </c>
    </row>
    <row r="342" spans="1:9" x14ac:dyDescent="0.2">
      <c r="A342">
        <v>24510250207</v>
      </c>
      <c r="B342" t="s">
        <v>119</v>
      </c>
      <c r="C342">
        <f>VLOOKUP(A342,'[1]shown_tract_kir_rP_gP_pall (2)'!$A$1:$C$319,3,0)</f>
        <v>21337</v>
      </c>
      <c r="D342">
        <f>VLOOKUP(A342,'[2]shown_tract_jail_rP_gP_pall (13'!$A$1:$C$393,3,0)</f>
        <v>6.8400000000000002E-2</v>
      </c>
      <c r="E342">
        <f>VLOOKUP(A342,[3]shown_tract_teenbirth_rP_gF_pal!$A$1:$C$393,3,0)</f>
        <v>0.504</v>
      </c>
      <c r="F342">
        <f>VLOOKUP(A342,'[4]shown_tract_poor_share2016 (1)'!$A$1:$C$393,3,0)</f>
        <v>0.2021</v>
      </c>
      <c r="G342">
        <f>VLOOKUP(A342,'[5]shown_tract_nonwhite_share2010 '!$A$1:$C$393,3,0)</f>
        <v>0.97430000000000005</v>
      </c>
      <c r="H342">
        <f>VLOOKUP(A342,'[6]shown_tract_median_rent2016 (1)'!$A$1:$C$319,3,0)</f>
        <v>888</v>
      </c>
      <c r="I342">
        <f>VLOOKUP(A342,[7]shown_tract_singleparent_share2!$A$1:$C$319,3,0)</f>
        <v>0.66220000000000001</v>
      </c>
    </row>
    <row r="343" spans="1:9" x14ac:dyDescent="0.2">
      <c r="A343">
        <v>24510160500</v>
      </c>
      <c r="B343" t="s">
        <v>120</v>
      </c>
      <c r="C343">
        <f>VLOOKUP(A343,'[1]shown_tract_kir_rP_gP_pall (2)'!$A$1:$C$319,3,0)</f>
        <v>21639</v>
      </c>
      <c r="D343">
        <f>VLOOKUP(A343,'[2]shown_tract_jail_rP_gP_pall (13'!$A$1:$C$393,3,0)</f>
        <v>4.8899999999999999E-2</v>
      </c>
      <c r="E343">
        <f>VLOOKUP(A343,[3]shown_tract_teenbirth_rP_gF_pal!$A$1:$C$393,3,0)</f>
        <v>0.45340000000000003</v>
      </c>
      <c r="F343">
        <f>VLOOKUP(A343,'[4]shown_tract_poor_share2016 (1)'!$A$1:$C$393,3,0)</f>
        <v>0.25690000000000002</v>
      </c>
      <c r="G343">
        <f>VLOOKUP(A343,'[5]shown_tract_nonwhite_share2010 '!$A$1:$C$393,3,0)</f>
        <v>0.99509999999999998</v>
      </c>
      <c r="H343">
        <f>VLOOKUP(A343,'[6]shown_tract_median_rent2016 (1)'!$A$1:$C$319,3,0)</f>
        <v>1024</v>
      </c>
      <c r="I343">
        <f>VLOOKUP(A343,[7]shown_tract_singleparent_share2!$A$1:$C$319,3,0)</f>
        <v>0.69310000000000005</v>
      </c>
    </row>
    <row r="344" spans="1:9" x14ac:dyDescent="0.2">
      <c r="A344">
        <v>24510090700</v>
      </c>
      <c r="B344" t="s">
        <v>121</v>
      </c>
      <c r="C344">
        <f>VLOOKUP(A344,'[1]shown_tract_kir_rP_gP_pall (2)'!$A$1:$C$319,3,0)</f>
        <v>21237</v>
      </c>
      <c r="D344">
        <f>VLOOKUP(A344,'[2]shown_tract_jail_rP_gP_pall (13'!$A$1:$C$393,3,0)</f>
        <v>5.3499999999999999E-2</v>
      </c>
      <c r="E344">
        <f>VLOOKUP(A344,[3]shown_tract_teenbirth_rP_gF_pal!$A$1:$C$393,3,0)</f>
        <v>0.57530000000000003</v>
      </c>
      <c r="F344">
        <f>VLOOKUP(A344,'[4]shown_tract_poor_share2016 (1)'!$A$1:$C$393,3,0)</f>
        <v>0.31290000000000001</v>
      </c>
      <c r="G344">
        <f>VLOOKUP(A344,'[5]shown_tract_nonwhite_share2010 '!$A$1:$C$393,3,0)</f>
        <v>0.98729999999999996</v>
      </c>
      <c r="H344">
        <f>VLOOKUP(A344,'[6]shown_tract_median_rent2016 (1)'!$A$1:$C$319,3,0)</f>
        <v>982</v>
      </c>
      <c r="I344">
        <f>VLOOKUP(A344,[7]shown_tract_singleparent_share2!$A$1:$C$319,3,0)</f>
        <v>0.97789999999999999</v>
      </c>
    </row>
    <row r="345" spans="1:9" x14ac:dyDescent="0.2">
      <c r="A345">
        <v>24510080302</v>
      </c>
      <c r="B345" t="s">
        <v>122</v>
      </c>
      <c r="C345">
        <f>VLOOKUP(A345,'[1]shown_tract_kir_rP_gP_pall (2)'!$A$1:$C$319,3,0)</f>
        <v>20921</v>
      </c>
      <c r="D345">
        <f>VLOOKUP(A345,'[2]shown_tract_jail_rP_gP_pall (13'!$A$1:$C$393,3,0)</f>
        <v>5.5599999999999997E-2</v>
      </c>
      <c r="E345">
        <f>VLOOKUP(A345,[3]shown_tract_teenbirth_rP_gF_pal!$A$1:$C$393,3,0)</f>
        <v>0.54790000000000005</v>
      </c>
      <c r="F345">
        <f>VLOOKUP(A345,'[4]shown_tract_poor_share2016 (1)'!$A$1:$C$393,3,0)</f>
        <v>0.32200000000000001</v>
      </c>
      <c r="G345">
        <f>VLOOKUP(A345,'[5]shown_tract_nonwhite_share2010 '!$A$1:$C$393,3,0)</f>
        <v>0.99490000000000001</v>
      </c>
      <c r="H345">
        <f>VLOOKUP(A345,'[6]shown_tract_median_rent2016 (1)'!$A$1:$C$319,3,0)</f>
        <v>834</v>
      </c>
      <c r="I345">
        <f>VLOOKUP(A345,[7]shown_tract_singleparent_share2!$A$1:$C$319,3,0)</f>
        <v>0.68640000000000001</v>
      </c>
    </row>
    <row r="346" spans="1:9" x14ac:dyDescent="0.2">
      <c r="A346">
        <v>24510160700</v>
      </c>
      <c r="B346" t="s">
        <v>123</v>
      </c>
      <c r="C346">
        <f>VLOOKUP(A346,'[1]shown_tract_kir_rP_gP_pall (2)'!$A$1:$C$319,3,0)</f>
        <v>19546</v>
      </c>
      <c r="D346">
        <f>VLOOKUP(A346,'[2]shown_tract_jail_rP_gP_pall (13'!$A$1:$C$393,3,0)</f>
        <v>7.2499999999999995E-2</v>
      </c>
      <c r="E346">
        <f>VLOOKUP(A346,[3]shown_tract_teenbirth_rP_gF_pal!$A$1:$C$393,3,0)</f>
        <v>0.42420000000000002</v>
      </c>
      <c r="F346">
        <f>VLOOKUP(A346,'[4]shown_tract_poor_share2016 (1)'!$A$1:$C$393,3,0)</f>
        <v>0.37159999999999999</v>
      </c>
      <c r="G346">
        <f>VLOOKUP(A346,'[5]shown_tract_nonwhite_share2010 '!$A$1:$C$393,3,0)</f>
        <v>0.99429999999999996</v>
      </c>
      <c r="H346">
        <f>VLOOKUP(A346,'[6]shown_tract_median_rent2016 (1)'!$A$1:$C$319,3,0)</f>
        <v>1062</v>
      </c>
      <c r="I346">
        <f>VLOOKUP(A346,[7]shown_tract_singleparent_share2!$A$1:$C$319,3,0)</f>
        <v>0.7147</v>
      </c>
    </row>
    <row r="347" spans="1:9" x14ac:dyDescent="0.2">
      <c r="A347">
        <v>24510230100</v>
      </c>
      <c r="B347" t="s">
        <v>4</v>
      </c>
      <c r="C347">
        <f>VLOOKUP(A347,'[1]shown_tract_kir_rP_gP_pall (2)'!$A$1:$C$319,3,0)</f>
        <v>18182</v>
      </c>
      <c r="D347">
        <f>VLOOKUP(A347,'[2]shown_tract_jail_rP_gP_pall (13'!$A$1:$C$393,3,0)</f>
        <v>3.4700000000000002E-2</v>
      </c>
      <c r="E347">
        <f>VLOOKUP(A347,[3]shown_tract_teenbirth_rP_gF_pal!$A$1:$C$393,3,0)</f>
        <v>0.24</v>
      </c>
      <c r="F347">
        <f>VLOOKUP(A347,'[4]shown_tract_poor_share2016 (1)'!$A$1:$C$393,3,0)</f>
        <v>0.18160000000000001</v>
      </c>
      <c r="G347">
        <f>VLOOKUP(A347,'[5]shown_tract_nonwhite_share2010 '!$A$1:$C$393,3,0)</f>
        <v>0.39779999999999999</v>
      </c>
      <c r="H347">
        <f>VLOOKUP(A347,'[6]shown_tract_median_rent2016 (1)'!$A$1:$C$319,3,0)</f>
        <v>1344</v>
      </c>
      <c r="I347">
        <f>VLOOKUP(A347,[7]shown_tract_singleparent_share2!$A$1:$C$319,3,0)</f>
        <v>0.56899999999999995</v>
      </c>
    </row>
    <row r="348" spans="1:9" x14ac:dyDescent="0.2">
      <c r="A348">
        <v>24510250203</v>
      </c>
      <c r="B348" t="s">
        <v>119</v>
      </c>
      <c r="C348">
        <f>VLOOKUP(A348,'[1]shown_tract_kir_rP_gP_pall (2)'!$A$1:$C$319,3,0)</f>
        <v>20019</v>
      </c>
      <c r="D348">
        <f>VLOOKUP(A348,'[2]shown_tract_jail_rP_gP_pall (13'!$A$1:$C$393,3,0)</f>
        <v>5.8000000000000003E-2</v>
      </c>
      <c r="E348">
        <f>VLOOKUP(A348,[3]shown_tract_teenbirth_rP_gF_pal!$A$1:$C$393,3,0)</f>
        <v>0.51390000000000002</v>
      </c>
      <c r="F348">
        <f>VLOOKUP(A348,'[4]shown_tract_poor_share2016 (1)'!$A$1:$C$393,3,0)</f>
        <v>0.25990000000000002</v>
      </c>
      <c r="G348">
        <f>VLOOKUP(A348,'[5]shown_tract_nonwhite_share2010 '!$A$1:$C$393,3,0)</f>
        <v>0.9718</v>
      </c>
      <c r="H348">
        <f>VLOOKUP(A348,'[6]shown_tract_median_rent2016 (1)'!$A$1:$C$319,3,0)</f>
        <v>1064</v>
      </c>
      <c r="I348">
        <f>VLOOKUP(A348,[7]shown_tract_singleparent_share2!$A$1:$C$319,3,0)</f>
        <v>0.67889999999999995</v>
      </c>
    </row>
    <row r="349" spans="1:9" x14ac:dyDescent="0.2">
      <c r="A349">
        <v>24510200100</v>
      </c>
      <c r="B349" t="s">
        <v>124</v>
      </c>
      <c r="C349">
        <f>VLOOKUP(A349,'[1]shown_tract_kir_rP_gP_pall (2)'!$A$1:$C$319,3,0)</f>
        <v>22333</v>
      </c>
      <c r="D349">
        <f>VLOOKUP(A349,'[2]shown_tract_jail_rP_gP_pall (13'!$A$1:$C$393,3,0)</f>
        <v>8.8300000000000003E-2</v>
      </c>
      <c r="E349">
        <f>VLOOKUP(A349,[3]shown_tract_teenbirth_rP_gF_pal!$A$1:$C$393,3,0)</f>
        <v>0.60780000000000001</v>
      </c>
      <c r="F349">
        <f>VLOOKUP(A349,'[4]shown_tract_poor_share2016 (1)'!$A$1:$C$393,3,0)</f>
        <v>0.47499999999999998</v>
      </c>
      <c r="G349">
        <f>VLOOKUP(A349,'[5]shown_tract_nonwhite_share2010 '!$A$1:$C$393,3,0)</f>
        <v>0.98270000000000002</v>
      </c>
      <c r="H349">
        <f>VLOOKUP(A349,'[6]shown_tract_median_rent2016 (1)'!$A$1:$C$319,3,0)</f>
        <v>1106</v>
      </c>
      <c r="I349">
        <f>VLOOKUP(A349,[7]shown_tract_singleparent_share2!$A$1:$C$319,3,0)</f>
        <v>0.66339999999999999</v>
      </c>
    </row>
    <row r="350" spans="1:9" x14ac:dyDescent="0.2">
      <c r="A350">
        <v>24510080102</v>
      </c>
      <c r="B350" t="s">
        <v>71</v>
      </c>
      <c r="C350">
        <f>VLOOKUP(A350,'[1]shown_tract_kir_rP_gP_pall (2)'!$A$1:$C$319,3,0)</f>
        <v>21515</v>
      </c>
      <c r="D350">
        <f>VLOOKUP(A350,'[2]shown_tract_jail_rP_gP_pall (13'!$A$1:$C$393,3,0)</f>
        <v>5.2900000000000003E-2</v>
      </c>
      <c r="E350">
        <f>VLOOKUP(A350,[3]shown_tract_teenbirth_rP_gF_pal!$A$1:$C$393,3,0)</f>
        <v>0.55479999999999996</v>
      </c>
      <c r="F350">
        <f>VLOOKUP(A350,'[4]shown_tract_poor_share2016 (1)'!$A$1:$C$393,3,0)</f>
        <v>0.27810000000000001</v>
      </c>
      <c r="G350">
        <f>VLOOKUP(A350,'[5]shown_tract_nonwhite_share2010 '!$A$1:$C$393,3,0)</f>
        <v>0.97850000000000004</v>
      </c>
      <c r="H350">
        <f>VLOOKUP(A350,'[6]shown_tract_median_rent2016 (1)'!$A$1:$C$319,3,0)</f>
        <v>1165</v>
      </c>
      <c r="I350">
        <f>VLOOKUP(A350,[7]shown_tract_singleparent_share2!$A$1:$C$319,3,0)</f>
        <v>0.71199999999999997</v>
      </c>
    </row>
    <row r="351" spans="1:9" x14ac:dyDescent="0.2">
      <c r="A351">
        <v>24510271600</v>
      </c>
      <c r="B351" t="s">
        <v>125</v>
      </c>
      <c r="C351">
        <f>VLOOKUP(A351,'[1]shown_tract_kir_rP_gP_pall (2)'!$A$1:$C$319,3,0)</f>
        <v>21061</v>
      </c>
      <c r="D351">
        <f>VLOOKUP(A351,'[2]shown_tract_jail_rP_gP_pall (13'!$A$1:$C$393,3,0)</f>
        <v>6.4899999999999999E-2</v>
      </c>
      <c r="E351">
        <f>VLOOKUP(A351,[3]shown_tract_teenbirth_rP_gF_pal!$A$1:$C$393,3,0)</f>
        <v>0.50329999999999997</v>
      </c>
      <c r="F351">
        <f>VLOOKUP(A351,'[4]shown_tract_poor_share2016 (1)'!$A$1:$C$393,3,0)</f>
        <v>0.34439999999999998</v>
      </c>
      <c r="G351">
        <f>VLOOKUP(A351,'[5]shown_tract_nonwhite_share2010 '!$A$1:$C$393,3,0)</f>
        <v>0.97829999999999995</v>
      </c>
      <c r="H351">
        <f>VLOOKUP(A351,'[6]shown_tract_median_rent2016 (1)'!$A$1:$C$319,3,0)</f>
        <v>932</v>
      </c>
      <c r="I351">
        <f>VLOOKUP(A351,[7]shown_tract_singleparent_share2!$A$1:$C$319,3,0)</f>
        <v>0.75780000000000003</v>
      </c>
    </row>
    <row r="352" spans="1:9" x14ac:dyDescent="0.2">
      <c r="A352">
        <v>24510040200</v>
      </c>
      <c r="B352" t="s">
        <v>67</v>
      </c>
      <c r="C352">
        <f>VLOOKUP(A352,'[1]shown_tract_kir_rP_gP_pall (2)'!$A$1:$C$319,3,0)</f>
        <v>16877</v>
      </c>
      <c r="D352">
        <f>VLOOKUP(A352,'[2]shown_tract_jail_rP_gP_pall (13'!$A$1:$C$393,3,0)</f>
        <v>8.9999999999999993E-3</v>
      </c>
      <c r="E352">
        <f>VLOOKUP(A352,[3]shown_tract_teenbirth_rP_gF_pal!$A$1:$C$393,3,0)</f>
        <v>0.4869</v>
      </c>
      <c r="F352">
        <f>VLOOKUP(A352,'[4]shown_tract_poor_share2016 (1)'!$A$1:$C$393,3,0)</f>
        <v>0.29599999999999999</v>
      </c>
      <c r="G352">
        <f>VLOOKUP(A352,'[5]shown_tract_nonwhite_share2010 '!$A$1:$C$393,3,0)</f>
        <v>0.55730000000000002</v>
      </c>
      <c r="H352">
        <f>VLOOKUP(A352,'[6]shown_tract_median_rent2016 (1)'!$A$1:$C$319,3,0)</f>
        <v>1217</v>
      </c>
      <c r="I352">
        <f>VLOOKUP(A352,[7]shown_tract_singleparent_share2!$A$1:$C$319,3,0)</f>
        <v>0</v>
      </c>
    </row>
    <row r="353" spans="1:9" x14ac:dyDescent="0.2">
      <c r="A353">
        <v>24510151300</v>
      </c>
      <c r="B353" t="s">
        <v>106</v>
      </c>
      <c r="C353">
        <f>VLOOKUP(A353,'[1]shown_tract_kir_rP_gP_pall (2)'!$A$1:$C$319,3,0)</f>
        <v>19963</v>
      </c>
      <c r="D353">
        <f>VLOOKUP(A353,'[2]shown_tract_jail_rP_gP_pall (13'!$A$1:$C$393,3,0)</f>
        <v>5.33E-2</v>
      </c>
      <c r="E353">
        <f>VLOOKUP(A353,[3]shown_tract_teenbirth_rP_gF_pal!$A$1:$C$393,3,0)</f>
        <v>0.52869999999999995</v>
      </c>
      <c r="F353">
        <f>VLOOKUP(A353,'[4]shown_tract_poor_share2016 (1)'!$A$1:$C$393,3,0)</f>
        <v>0.44309999999999999</v>
      </c>
      <c r="G353">
        <f>VLOOKUP(A353,'[5]shown_tract_nonwhite_share2010 '!$A$1:$C$393,3,0)</f>
        <v>0.99209999999999998</v>
      </c>
      <c r="H353">
        <f>VLOOKUP(A353,'[6]shown_tract_median_rent2016 (1)'!$A$1:$C$319,3,0)</f>
        <v>957</v>
      </c>
      <c r="I353">
        <f>VLOOKUP(A353,[7]shown_tract_singleparent_share2!$A$1:$C$319,3,0)</f>
        <v>0.7681</v>
      </c>
    </row>
    <row r="354" spans="1:9" x14ac:dyDescent="0.2">
      <c r="A354">
        <v>24510130200</v>
      </c>
      <c r="B354" t="s">
        <v>126</v>
      </c>
      <c r="C354">
        <f>VLOOKUP(A354,'[1]shown_tract_kir_rP_gP_pall (2)'!$A$1:$C$319,3,0)</f>
        <v>20187</v>
      </c>
      <c r="D354">
        <f>VLOOKUP(A354,'[2]shown_tract_jail_rP_gP_pall (13'!$A$1:$C$393,3,0)</f>
        <v>7.22E-2</v>
      </c>
      <c r="E354">
        <f>VLOOKUP(A354,[3]shown_tract_teenbirth_rP_gF_pal!$A$1:$C$393,3,0)</f>
        <v>0.48559999999999998</v>
      </c>
      <c r="F354">
        <f>VLOOKUP(A354,'[4]shown_tract_poor_share2016 (1)'!$A$1:$C$393,3,0)</f>
        <v>0.34899999999999998</v>
      </c>
      <c r="G354">
        <f>VLOOKUP(A354,'[5]shown_tract_nonwhite_share2010 '!$A$1:$C$393,3,0)</f>
        <v>0.89190000000000003</v>
      </c>
      <c r="H354">
        <f>VLOOKUP(A354,'[6]shown_tract_median_rent2016 (1)'!$A$1:$C$319,3,0)</f>
        <v>959</v>
      </c>
      <c r="I354">
        <f>VLOOKUP(A354,[7]shown_tract_singleparent_share2!$A$1:$C$319,3,0)</f>
        <v>0.85709999999999997</v>
      </c>
    </row>
    <row r="355" spans="1:9" x14ac:dyDescent="0.2">
      <c r="A355">
        <v>24510190200</v>
      </c>
      <c r="B355" t="s">
        <v>127</v>
      </c>
      <c r="C355">
        <f>VLOOKUP(A355,'[1]shown_tract_kir_rP_gP_pall (2)'!$A$1:$C$319,3,0)</f>
        <v>16632</v>
      </c>
      <c r="D355">
        <f>VLOOKUP(A355,'[2]shown_tract_jail_rP_gP_pall (13'!$A$1:$C$393,3,0)</f>
        <v>7.0800000000000002E-2</v>
      </c>
      <c r="E355">
        <f>VLOOKUP(A355,[3]shown_tract_teenbirth_rP_gF_pal!$A$1:$C$393,3,0)</f>
        <v>0.4118</v>
      </c>
      <c r="F355">
        <f>VLOOKUP(A355,'[4]shown_tract_poor_share2016 (1)'!$A$1:$C$393,3,0)</f>
        <v>0.33079999999999998</v>
      </c>
      <c r="G355">
        <f>VLOOKUP(A355,'[5]shown_tract_nonwhite_share2010 '!$A$1:$C$393,3,0)</f>
        <v>0.70730000000000004</v>
      </c>
      <c r="H355">
        <f>VLOOKUP(A355,'[6]shown_tract_median_rent2016 (1)'!$A$1:$C$319,3,0)</f>
        <v>969</v>
      </c>
      <c r="I355">
        <f>VLOOKUP(A355,[7]shown_tract_singleparent_share2!$A$1:$C$319,3,0)</f>
        <v>0.73680000000000001</v>
      </c>
    </row>
    <row r="356" spans="1:9" x14ac:dyDescent="0.2">
      <c r="A356">
        <v>24510120500</v>
      </c>
      <c r="B356" t="s">
        <v>128</v>
      </c>
      <c r="C356">
        <f>VLOOKUP(A356,'[1]shown_tract_kir_rP_gP_pall (2)'!$A$1:$C$319,3,0)</f>
        <v>18824</v>
      </c>
      <c r="D356">
        <f>VLOOKUP(A356,'[2]shown_tract_jail_rP_gP_pall (13'!$A$1:$C$393,3,0)</f>
        <v>0.1268</v>
      </c>
      <c r="E356">
        <f>VLOOKUP(A356,[3]shown_tract_teenbirth_rP_gF_pal!$A$1:$C$393,3,0)</f>
        <v>0.54959999999999998</v>
      </c>
      <c r="F356">
        <f>VLOOKUP(A356,'[4]shown_tract_poor_share2016 (1)'!$A$1:$C$393,3,0)</f>
        <v>0.29530000000000001</v>
      </c>
      <c r="G356">
        <f>VLOOKUP(A356,'[5]shown_tract_nonwhite_share2010 '!$A$1:$C$393,3,0)</f>
        <v>0.74129999999999996</v>
      </c>
      <c r="H356">
        <f>VLOOKUP(A356,'[6]shown_tract_median_rent2016 (1)'!$A$1:$C$319,3,0)</f>
        <v>908</v>
      </c>
      <c r="I356">
        <f>VLOOKUP(A356,[7]shown_tract_singleparent_share2!$A$1:$C$319,3,0)</f>
        <v>0.7571</v>
      </c>
    </row>
    <row r="357" spans="1:9" x14ac:dyDescent="0.2">
      <c r="A357">
        <v>24510120400</v>
      </c>
      <c r="B357" t="s">
        <v>129</v>
      </c>
      <c r="C357">
        <f>VLOOKUP(A357,'[1]shown_tract_kir_rP_gP_pall (2)'!$A$1:$C$319,3,0)</f>
        <v>21031</v>
      </c>
      <c r="D357">
        <f>VLOOKUP(A357,'[2]shown_tract_jail_rP_gP_pall (13'!$A$1:$C$393,3,0)</f>
        <v>7.4300000000000005E-2</v>
      </c>
      <c r="E357">
        <f>VLOOKUP(A357,[3]shown_tract_teenbirth_rP_gF_pal!$A$1:$C$393,3,0)</f>
        <v>0.62729999999999997</v>
      </c>
      <c r="F357">
        <f>VLOOKUP(A357,'[4]shown_tract_poor_share2016 (1)'!$A$1:$C$393,3,0)</f>
        <v>0.42670000000000002</v>
      </c>
      <c r="G357">
        <f>VLOOKUP(A357,'[5]shown_tract_nonwhite_share2010 '!$A$1:$C$393,3,0)</f>
        <v>0.88500000000000001</v>
      </c>
      <c r="H357">
        <f>VLOOKUP(A357,'[6]shown_tract_median_rent2016 (1)'!$A$1:$C$319,3,0)</f>
        <v>1020</v>
      </c>
      <c r="I357">
        <f>VLOOKUP(A357,[7]shown_tract_singleparent_share2!$A$1:$C$319,3,0)</f>
        <v>0.74419999999999997</v>
      </c>
    </row>
    <row r="358" spans="1:9" x14ac:dyDescent="0.2">
      <c r="A358">
        <v>24510090600</v>
      </c>
      <c r="B358" t="s">
        <v>121</v>
      </c>
      <c r="C358">
        <f>VLOOKUP(A358,'[1]shown_tract_kir_rP_gP_pall (2)'!$A$1:$C$319,3,0)</f>
        <v>20409</v>
      </c>
      <c r="D358">
        <f>VLOOKUP(A358,'[2]shown_tract_jail_rP_gP_pall (13'!$A$1:$C$393,3,0)</f>
        <v>6.0699999999999997E-2</v>
      </c>
      <c r="E358">
        <f>VLOOKUP(A358,[3]shown_tract_teenbirth_rP_gF_pal!$A$1:$C$393,3,0)</f>
        <v>0.47820000000000001</v>
      </c>
      <c r="F358">
        <f>VLOOKUP(A358,'[4]shown_tract_poor_share2016 (1)'!$A$1:$C$393,3,0)</f>
        <v>0.17219999999999999</v>
      </c>
      <c r="G358">
        <f>VLOOKUP(A358,'[5]shown_tract_nonwhite_share2010 '!$A$1:$C$393,3,0)</f>
        <v>0.98409999999999997</v>
      </c>
      <c r="H358">
        <f>VLOOKUP(A358,'[6]shown_tract_median_rent2016 (1)'!$A$1:$C$319,3,0)</f>
        <v>1268</v>
      </c>
      <c r="I358">
        <f>VLOOKUP(A358,[7]shown_tract_singleparent_share2!$A$1:$C$319,3,0)</f>
        <v>0.85140000000000005</v>
      </c>
    </row>
    <row r="359" spans="1:9" x14ac:dyDescent="0.2">
      <c r="A359">
        <v>24510271802</v>
      </c>
      <c r="B359" t="s">
        <v>130</v>
      </c>
      <c r="C359">
        <f>VLOOKUP(A359,'[1]shown_tract_kir_rP_gP_pall (2)'!$A$1:$C$319,3,0)</f>
        <v>19455</v>
      </c>
      <c r="D359">
        <f>VLOOKUP(A359,'[2]shown_tract_jail_rP_gP_pall (13'!$A$1:$C$393,3,0)</f>
        <v>3.5299999999999998E-2</v>
      </c>
      <c r="E359">
        <f>VLOOKUP(A359,[3]shown_tract_teenbirth_rP_gF_pal!$A$1:$C$393,3,0)</f>
        <v>0.59660000000000002</v>
      </c>
      <c r="F359">
        <f>VLOOKUP(A359,'[4]shown_tract_poor_share2016 (1)'!$A$1:$C$393,3,0)</f>
        <v>0.3483</v>
      </c>
      <c r="G359">
        <f>VLOOKUP(A359,'[5]shown_tract_nonwhite_share2010 '!$A$1:$C$393,3,0)</f>
        <v>0.98899999999999999</v>
      </c>
      <c r="H359">
        <f>VLOOKUP(A359,'[6]shown_tract_median_rent2016 (1)'!$A$1:$C$319,3,0)</f>
        <v>950</v>
      </c>
      <c r="I359">
        <f>VLOOKUP(A359,[7]shown_tract_singleparent_share2!$A$1:$C$319,3,0)</f>
        <v>0.95179999999999998</v>
      </c>
    </row>
    <row r="360" spans="1:9" x14ac:dyDescent="0.2">
      <c r="A360">
        <v>24510060300</v>
      </c>
      <c r="B360" t="s">
        <v>131</v>
      </c>
      <c r="C360">
        <f>VLOOKUP(A360,'[1]shown_tract_kir_rP_gP_pall (2)'!$A$1:$C$319,3,0)</f>
        <v>19672</v>
      </c>
      <c r="D360">
        <f>VLOOKUP(A360,'[2]shown_tract_jail_rP_gP_pall (13'!$A$1:$C$393,3,0)</f>
        <v>6.08E-2</v>
      </c>
      <c r="E360">
        <f>VLOOKUP(A360,[3]shown_tract_teenbirth_rP_gF_pal!$A$1:$C$393,3,0)</f>
        <v>0.5857</v>
      </c>
      <c r="F360">
        <f>VLOOKUP(A360,'[4]shown_tract_poor_share2016 (1)'!$A$1:$C$393,3,0)</f>
        <v>0.22600000000000001</v>
      </c>
      <c r="G360">
        <f>VLOOKUP(A360,'[5]shown_tract_nonwhite_share2010 '!$A$1:$C$393,3,0)</f>
        <v>0.65500000000000003</v>
      </c>
      <c r="H360">
        <f>VLOOKUP(A360,'[6]shown_tract_median_rent2016 (1)'!$A$1:$C$319,3,0)</f>
        <v>1419</v>
      </c>
      <c r="I360">
        <f>VLOOKUP(A360,[7]shown_tract_singleparent_share2!$A$1:$C$319,3,0)</f>
        <v>0.64229999999999998</v>
      </c>
    </row>
    <row r="361" spans="1:9" x14ac:dyDescent="0.2">
      <c r="A361">
        <v>24510271001</v>
      </c>
      <c r="B361" t="s">
        <v>4</v>
      </c>
      <c r="C361">
        <f>VLOOKUP(A361,'[1]shown_tract_kir_rP_gP_pall (2)'!$A$1:$C$319,3,0)</f>
        <v>19798</v>
      </c>
      <c r="D361">
        <f>VLOOKUP(A361,'[2]shown_tract_jail_rP_gP_pall (13'!$A$1:$C$393,3,0)</f>
        <v>6.7100000000000007E-2</v>
      </c>
      <c r="E361">
        <f>VLOOKUP(A361,[3]shown_tract_teenbirth_rP_gF_pal!$A$1:$C$393,3,0)</f>
        <v>0.53269999999999995</v>
      </c>
      <c r="F361">
        <f>VLOOKUP(A361,'[4]shown_tract_poor_share2016 (1)'!$A$1:$C$393,3,0)</f>
        <v>0.2046</v>
      </c>
      <c r="G361">
        <f>VLOOKUP(A361,'[5]shown_tract_nonwhite_share2010 '!$A$1:$C$393,3,0)</f>
        <v>0.97209999999999996</v>
      </c>
      <c r="H361">
        <f>VLOOKUP(A361,'[6]shown_tract_median_rent2016 (1)'!$A$1:$C$319,3,0)</f>
        <v>859</v>
      </c>
      <c r="I361">
        <f>VLOOKUP(A361,[7]shown_tract_singleparent_share2!$A$1:$C$319,3,0)</f>
        <v>0.85909999999999997</v>
      </c>
    </row>
    <row r="362" spans="1:9" x14ac:dyDescent="0.2">
      <c r="A362">
        <v>24510060400</v>
      </c>
      <c r="B362" t="s">
        <v>4</v>
      </c>
      <c r="C362">
        <f>VLOOKUP(A362,'[1]shown_tract_kir_rP_gP_pall (2)'!$A$1:$C$319,3,0)</f>
        <v>18938</v>
      </c>
      <c r="D362">
        <f>VLOOKUP(A362,'[2]shown_tract_jail_rP_gP_pall (13'!$A$1:$C$393,3,0)</f>
        <v>6.5600000000000006E-2</v>
      </c>
      <c r="E362">
        <f>VLOOKUP(A362,[3]shown_tract_teenbirth_rP_gF_pal!$A$1:$C$393,3,0)</f>
        <v>0.49109999999999998</v>
      </c>
      <c r="F362">
        <f>VLOOKUP(A362,'[4]shown_tract_poor_share2016 (1)'!$A$1:$C$393,3,0)</f>
        <v>0.22159999999999999</v>
      </c>
      <c r="G362">
        <f>VLOOKUP(A362,'[5]shown_tract_nonwhite_share2010 '!$A$1:$C$393,3,0)</f>
        <v>0.78949999999999998</v>
      </c>
      <c r="H362">
        <f>VLOOKUP(A362,'[6]shown_tract_median_rent2016 (1)'!$A$1:$C$319,3,0)</f>
        <v>760</v>
      </c>
      <c r="I362">
        <f>VLOOKUP(A362,[7]shown_tract_singleparent_share2!$A$1:$C$319,3,0)</f>
        <v>0.5</v>
      </c>
    </row>
    <row r="363" spans="1:9" x14ac:dyDescent="0.2">
      <c r="A363">
        <v>24510080600</v>
      </c>
      <c r="B363" t="s">
        <v>132</v>
      </c>
      <c r="C363">
        <f>VLOOKUP(A363,'[1]shown_tract_kir_rP_gP_pall (2)'!$A$1:$C$319,3,0)</f>
        <v>19946</v>
      </c>
      <c r="D363">
        <f>VLOOKUP(A363,'[2]shown_tract_jail_rP_gP_pall (13'!$A$1:$C$393,3,0)</f>
        <v>4.99E-2</v>
      </c>
      <c r="E363">
        <f>VLOOKUP(A363,[3]shown_tract_teenbirth_rP_gF_pal!$A$1:$C$393,3,0)</f>
        <v>0.57669999999999999</v>
      </c>
      <c r="F363">
        <f>VLOOKUP(A363,'[4]shown_tract_poor_share2016 (1)'!$A$1:$C$393,3,0)</f>
        <v>0.28620000000000001</v>
      </c>
      <c r="G363">
        <f>VLOOKUP(A363,'[5]shown_tract_nonwhite_share2010 '!$A$1:$C$393,3,0)</f>
        <v>0.98060000000000003</v>
      </c>
      <c r="H363">
        <f>VLOOKUP(A363,'[6]shown_tract_median_rent2016 (1)'!$A$1:$C$319,3,0)</f>
        <v>1029</v>
      </c>
      <c r="I363">
        <f>VLOOKUP(A363,[7]shown_tract_singleparent_share2!$A$1:$C$319,3,0)</f>
        <v>0.9385</v>
      </c>
    </row>
    <row r="364" spans="1:9" x14ac:dyDescent="0.2">
      <c r="A364">
        <v>24510130300</v>
      </c>
      <c r="B364" t="s">
        <v>133</v>
      </c>
      <c r="C364">
        <f>VLOOKUP(A364,'[1]shown_tract_kir_rP_gP_pall (2)'!$A$1:$C$319,3,0)</f>
        <v>19321</v>
      </c>
      <c r="D364">
        <f>VLOOKUP(A364,'[2]shown_tract_jail_rP_gP_pall (13'!$A$1:$C$393,3,0)</f>
        <v>7.0400000000000004E-2</v>
      </c>
      <c r="E364">
        <f>VLOOKUP(A364,[3]shown_tract_teenbirth_rP_gF_pal!$A$1:$C$393,3,0)</f>
        <v>0.55400000000000005</v>
      </c>
      <c r="F364">
        <f>VLOOKUP(A364,'[4]shown_tract_poor_share2016 (1)'!$A$1:$C$393,3,0)</f>
        <v>0.33100000000000002</v>
      </c>
      <c r="G364">
        <f>VLOOKUP(A364,'[5]shown_tract_nonwhite_share2010 '!$A$1:$C$393,3,0)</f>
        <v>0.97970000000000002</v>
      </c>
      <c r="H364">
        <f>VLOOKUP(A364,'[6]shown_tract_median_rent2016 (1)'!$A$1:$C$319,3,0)</f>
        <v>976</v>
      </c>
      <c r="I364">
        <f>VLOOKUP(A364,[7]shown_tract_singleparent_share2!$A$1:$C$319,3,0)</f>
        <v>0.6915</v>
      </c>
    </row>
    <row r="365" spans="1:9" x14ac:dyDescent="0.2">
      <c r="A365">
        <v>24510150400</v>
      </c>
      <c r="B365" t="s">
        <v>134</v>
      </c>
      <c r="C365">
        <f>VLOOKUP(A365,'[1]shown_tract_kir_rP_gP_pall (2)'!$A$1:$C$319,3,0)</f>
        <v>18821</v>
      </c>
      <c r="D365">
        <f>VLOOKUP(A365,'[2]shown_tract_jail_rP_gP_pall (13'!$A$1:$C$393,3,0)</f>
        <v>4.36E-2</v>
      </c>
      <c r="E365">
        <f>VLOOKUP(A365,[3]shown_tract_teenbirth_rP_gF_pal!$A$1:$C$393,3,0)</f>
        <v>0.50429999999999997</v>
      </c>
      <c r="F365">
        <f>VLOOKUP(A365,'[4]shown_tract_poor_share2016 (1)'!$A$1:$C$393,3,0)</f>
        <v>0.16209999999999999</v>
      </c>
      <c r="G365">
        <f>VLOOKUP(A365,'[5]shown_tract_nonwhite_share2010 '!$A$1:$C$393,3,0)</f>
        <v>0.98870000000000002</v>
      </c>
      <c r="H365">
        <f>VLOOKUP(A365,'[6]shown_tract_median_rent2016 (1)'!$A$1:$C$319,3,0)</f>
        <v>911</v>
      </c>
      <c r="I365">
        <f>VLOOKUP(A365,[7]shown_tract_singleparent_share2!$A$1:$C$319,3,0)</f>
        <v>0.79490000000000005</v>
      </c>
    </row>
    <row r="366" spans="1:9" x14ac:dyDescent="0.2">
      <c r="A366">
        <v>24510160100</v>
      </c>
      <c r="B366" t="s">
        <v>135</v>
      </c>
      <c r="C366">
        <f>VLOOKUP(A366,'[1]shown_tract_kir_rP_gP_pall (2)'!$A$1:$C$319,3,0)</f>
        <v>18483</v>
      </c>
      <c r="D366">
        <f>VLOOKUP(A366,'[2]shown_tract_jail_rP_gP_pall (13'!$A$1:$C$393,3,0)</f>
        <v>5.3499999999999999E-2</v>
      </c>
      <c r="E366">
        <f>VLOOKUP(A366,[3]shown_tract_teenbirth_rP_gF_pal!$A$1:$C$393,3,0)</f>
        <v>0.55120000000000002</v>
      </c>
      <c r="F366">
        <f>VLOOKUP(A366,'[4]shown_tract_poor_share2016 (1)'!$A$1:$C$393,3,0)</f>
        <v>0.38790000000000002</v>
      </c>
      <c r="G366">
        <f>VLOOKUP(A366,'[5]shown_tract_nonwhite_share2010 '!$A$1:$C$393,3,0)</f>
        <v>0.98580000000000001</v>
      </c>
      <c r="H366">
        <f>VLOOKUP(A366,'[6]shown_tract_median_rent2016 (1)'!$A$1:$C$319,3,0)</f>
        <v>690</v>
      </c>
      <c r="I366">
        <f>VLOOKUP(A366,[7]shown_tract_singleparent_share2!$A$1:$C$319,3,0)</f>
        <v>0.85619999999999996</v>
      </c>
    </row>
    <row r="367" spans="1:9" x14ac:dyDescent="0.2">
      <c r="A367">
        <v>24510150200</v>
      </c>
      <c r="B367" t="s">
        <v>136</v>
      </c>
      <c r="C367">
        <f>VLOOKUP(A367,'[1]shown_tract_kir_rP_gP_pall (2)'!$A$1:$C$319,3,0)</f>
        <v>19198</v>
      </c>
      <c r="D367">
        <f>VLOOKUP(A367,'[2]shown_tract_jail_rP_gP_pall (13'!$A$1:$C$393,3,0)</f>
        <v>5.1999999999999998E-2</v>
      </c>
      <c r="E367">
        <f>VLOOKUP(A367,[3]shown_tract_teenbirth_rP_gF_pal!$A$1:$C$393,3,0)</f>
        <v>0.55710000000000004</v>
      </c>
      <c r="F367">
        <f>VLOOKUP(A367,'[4]shown_tract_poor_share2016 (1)'!$A$1:$C$393,3,0)</f>
        <v>0.26329999999999998</v>
      </c>
      <c r="G367">
        <f>VLOOKUP(A367,'[5]shown_tract_nonwhite_share2010 '!$A$1:$C$393,3,0)</f>
        <v>0.99299999999999999</v>
      </c>
      <c r="H367">
        <f>VLOOKUP(A367,'[6]shown_tract_median_rent2016 (1)'!$A$1:$C$319,3,0)</f>
        <v>895</v>
      </c>
      <c r="I367">
        <f>VLOOKUP(A367,[7]shown_tract_singleparent_share2!$A$1:$C$319,3,0)</f>
        <v>0.6512</v>
      </c>
    </row>
    <row r="368" spans="1:9" x14ac:dyDescent="0.2">
      <c r="A368">
        <v>24510150600</v>
      </c>
      <c r="B368" t="s">
        <v>137</v>
      </c>
      <c r="C368">
        <f>VLOOKUP(A368,'[1]shown_tract_kir_rP_gP_pall (2)'!$A$1:$C$319,3,0)</f>
        <v>18863</v>
      </c>
      <c r="D368">
        <f>VLOOKUP(A368,'[2]shown_tract_jail_rP_gP_pall (13'!$A$1:$C$393,3,0)</f>
        <v>5.8200000000000002E-2</v>
      </c>
      <c r="E368">
        <f>VLOOKUP(A368,[3]shown_tract_teenbirth_rP_gF_pal!$A$1:$C$393,3,0)</f>
        <v>0.52129999999999999</v>
      </c>
      <c r="F368">
        <f>VLOOKUP(A368,'[4]shown_tract_poor_share2016 (1)'!$A$1:$C$393,3,0)</f>
        <v>0.29239999999999999</v>
      </c>
      <c r="G368">
        <f>VLOOKUP(A368,'[5]shown_tract_nonwhite_share2010 '!$A$1:$C$393,3,0)</f>
        <v>0.99060000000000004</v>
      </c>
      <c r="H368">
        <f>VLOOKUP(A368,'[6]shown_tract_median_rent2016 (1)'!$A$1:$C$319,3,0)</f>
        <v>761</v>
      </c>
      <c r="I368">
        <f>VLOOKUP(A368,[7]shown_tract_singleparent_share2!$A$1:$C$319,3,0)</f>
        <v>0.85489999999999999</v>
      </c>
    </row>
    <row r="369" spans="1:9" x14ac:dyDescent="0.2">
      <c r="A369">
        <v>24510080400</v>
      </c>
      <c r="B369" t="s">
        <v>132</v>
      </c>
      <c r="C369">
        <f>VLOOKUP(A369,'[1]shown_tract_kir_rP_gP_pall (2)'!$A$1:$C$319,3,0)</f>
        <v>19277</v>
      </c>
      <c r="D369">
        <f>VLOOKUP(A369,'[2]shown_tract_jail_rP_gP_pall (13'!$A$1:$C$393,3,0)</f>
        <v>0.1066</v>
      </c>
      <c r="E369">
        <f>VLOOKUP(A369,[3]shown_tract_teenbirth_rP_gF_pal!$A$1:$C$393,3,0)</f>
        <v>0.53949999999999998</v>
      </c>
      <c r="F369">
        <f>VLOOKUP(A369,'[4]shown_tract_poor_share2016 (1)'!$A$1:$C$393,3,0)</f>
        <v>0.51190000000000002</v>
      </c>
      <c r="G369">
        <f>VLOOKUP(A369,'[5]shown_tract_nonwhite_share2010 '!$A$1:$C$393,3,0)</f>
        <v>0.97250000000000003</v>
      </c>
      <c r="H369">
        <f>VLOOKUP(A369,'[6]shown_tract_median_rent2016 (1)'!$A$1:$C$319,3,0)</f>
        <v>755</v>
      </c>
      <c r="I369">
        <f>VLOOKUP(A369,[7]shown_tract_singleparent_share2!$A$1:$C$319,3,0)</f>
        <v>0.76529999999999998</v>
      </c>
    </row>
    <row r="370" spans="1:9" x14ac:dyDescent="0.2">
      <c r="A370">
        <v>24510200500</v>
      </c>
      <c r="B370" t="s">
        <v>138</v>
      </c>
      <c r="C370">
        <f>VLOOKUP(A370,'[1]shown_tract_kir_rP_gP_pall (2)'!$A$1:$C$319,3,0)</f>
        <v>14938</v>
      </c>
      <c r="D370">
        <f>VLOOKUP(A370,'[2]shown_tract_jail_rP_gP_pall (13'!$A$1:$C$393,3,0)</f>
        <v>4.9599999999999998E-2</v>
      </c>
      <c r="E370">
        <f>VLOOKUP(A370,[3]shown_tract_teenbirth_rP_gF_pal!$A$1:$C$393,3,0)</f>
        <v>0.4511</v>
      </c>
      <c r="F370">
        <f>VLOOKUP(A370,'[4]shown_tract_poor_share2016 (1)'!$A$1:$C$393,3,0)</f>
        <v>0.45939999999999998</v>
      </c>
      <c r="G370">
        <f>VLOOKUP(A370,'[5]shown_tract_nonwhite_share2010 '!$A$1:$C$393,3,0)</f>
        <v>0.64829999999999999</v>
      </c>
      <c r="H370">
        <f>VLOOKUP(A370,'[6]shown_tract_median_rent2016 (1)'!$A$1:$C$319,3,0)</f>
        <v>879</v>
      </c>
      <c r="I370">
        <f>VLOOKUP(A370,[7]shown_tract_singleparent_share2!$A$1:$C$319,3,0)</f>
        <v>0.47449999999999998</v>
      </c>
    </row>
    <row r="371" spans="1:9" x14ac:dyDescent="0.2">
      <c r="A371">
        <v>24510070200</v>
      </c>
      <c r="B371" t="s">
        <v>139</v>
      </c>
      <c r="C371">
        <f>VLOOKUP(A371,'[1]shown_tract_kir_rP_gP_pall (2)'!$A$1:$C$319,3,0)</f>
        <v>18511</v>
      </c>
      <c r="D371">
        <f>VLOOKUP(A371,'[2]shown_tract_jail_rP_gP_pall (13'!$A$1:$C$393,3,0)</f>
        <v>8.6499999999999994E-2</v>
      </c>
      <c r="E371">
        <f>VLOOKUP(A371,[3]shown_tract_teenbirth_rP_gF_pal!$A$1:$C$393,3,0)</f>
        <v>0.55449999999999999</v>
      </c>
      <c r="F371">
        <f>VLOOKUP(A371,'[4]shown_tract_poor_share2016 (1)'!$A$1:$C$393,3,0)</f>
        <v>0.43669999999999998</v>
      </c>
      <c r="G371">
        <f>VLOOKUP(A371,'[5]shown_tract_nonwhite_share2010 '!$A$1:$C$393,3,0)</f>
        <v>0.97729999999999995</v>
      </c>
      <c r="H371">
        <f>VLOOKUP(A371,'[6]shown_tract_median_rent2016 (1)'!$A$1:$C$319,3,0)</f>
        <v>1041</v>
      </c>
      <c r="I371">
        <f>VLOOKUP(A371,[7]shown_tract_singleparent_share2!$A$1:$C$319,3,0)</f>
        <v>0.87849999999999995</v>
      </c>
    </row>
    <row r="372" spans="1:9" x14ac:dyDescent="0.2">
      <c r="A372">
        <v>24510210100</v>
      </c>
      <c r="B372" t="s">
        <v>95</v>
      </c>
      <c r="C372">
        <f>VLOOKUP(A372,'[1]shown_tract_kir_rP_gP_pall (2)'!$A$1:$C$319,3,0)</f>
        <v>16182</v>
      </c>
      <c r="D372">
        <f>VLOOKUP(A372,'[2]shown_tract_jail_rP_gP_pall (13'!$A$1:$C$393,3,0)</f>
        <v>6.4500000000000002E-2</v>
      </c>
      <c r="E372">
        <f>VLOOKUP(A372,[3]shown_tract_teenbirth_rP_gF_pal!$A$1:$C$393,3,0)</f>
        <v>0.4264</v>
      </c>
      <c r="F372">
        <f>VLOOKUP(A372,'[4]shown_tract_poor_share2016 (1)'!$A$1:$C$393,3,0)</f>
        <v>0.27229999999999999</v>
      </c>
      <c r="G372">
        <f>VLOOKUP(A372,'[5]shown_tract_nonwhite_share2010 '!$A$1:$C$393,3,0)</f>
        <v>0.61599999999999999</v>
      </c>
      <c r="H372">
        <f>VLOOKUP(A372,'[6]shown_tract_median_rent2016 (1)'!$A$1:$C$319,3,0)</f>
        <v>1341</v>
      </c>
      <c r="I372">
        <f>VLOOKUP(A372,[7]shown_tract_singleparent_share2!$A$1:$C$319,3,0)</f>
        <v>0.74590000000000001</v>
      </c>
    </row>
    <row r="373" spans="1:9" x14ac:dyDescent="0.2">
      <c r="A373">
        <v>24510030100</v>
      </c>
      <c r="B373" t="s">
        <v>140</v>
      </c>
      <c r="C373">
        <f>VLOOKUP(A373,'[1]shown_tract_kir_rP_gP_pall (2)'!$A$1:$C$319,3,0)</f>
        <v>18742</v>
      </c>
      <c r="D373">
        <f>VLOOKUP(A373,'[2]shown_tract_jail_rP_gP_pall (13'!$A$1:$C$393,3,0)</f>
        <v>3.85E-2</v>
      </c>
      <c r="E373">
        <f>VLOOKUP(A373,[3]shown_tract_teenbirth_rP_gF_pal!$A$1:$C$393,3,0)</f>
        <v>0.57430000000000003</v>
      </c>
      <c r="F373">
        <f>VLOOKUP(A373,'[4]shown_tract_poor_share2016 (1)'!$A$1:$C$393,3,0)</f>
        <v>0.41899999999999998</v>
      </c>
      <c r="G373">
        <f>VLOOKUP(A373,'[5]shown_tract_nonwhite_share2010 '!$A$1:$C$393,3,0)</f>
        <v>0.8861</v>
      </c>
      <c r="H373">
        <f>VLOOKUP(A373,'[6]shown_tract_median_rent2016 (1)'!$A$1:$C$319,3,0)</f>
        <v>428</v>
      </c>
      <c r="I373">
        <f>VLOOKUP(A373,[7]shown_tract_singleparent_share2!$A$1:$C$319,3,0)</f>
        <v>0.92120000000000002</v>
      </c>
    </row>
    <row r="374" spans="1:9" x14ac:dyDescent="0.2">
      <c r="A374">
        <v>24510160200</v>
      </c>
      <c r="B374" t="s">
        <v>136</v>
      </c>
      <c r="C374">
        <f>VLOOKUP(A374,'[1]shown_tract_kir_rP_gP_pall (2)'!$A$1:$C$319,3,0)</f>
        <v>19207</v>
      </c>
      <c r="D374">
        <f>VLOOKUP(A374,'[2]shown_tract_jail_rP_gP_pall (13'!$A$1:$C$393,3,0)</f>
        <v>9.9599999999999994E-2</v>
      </c>
      <c r="E374">
        <f>VLOOKUP(A374,[3]shown_tract_teenbirth_rP_gF_pal!$A$1:$C$393,3,0)</f>
        <v>0.51690000000000003</v>
      </c>
      <c r="F374">
        <f>VLOOKUP(A374,'[4]shown_tract_poor_share2016 (1)'!$A$1:$C$393,3,0)</f>
        <v>0.3034</v>
      </c>
      <c r="G374">
        <f>VLOOKUP(A374,'[5]shown_tract_nonwhite_share2010 '!$A$1:$C$393,3,0)</f>
        <v>0.98970000000000002</v>
      </c>
      <c r="H374">
        <f>VLOOKUP(A374,'[6]shown_tract_median_rent2016 (1)'!$A$1:$C$319,3,0)</f>
        <v>767</v>
      </c>
      <c r="I374">
        <f>VLOOKUP(A374,[7]shown_tract_singleparent_share2!$A$1:$C$319,3,0)</f>
        <v>0.83789999999999998</v>
      </c>
    </row>
    <row r="375" spans="1:9" x14ac:dyDescent="0.2">
      <c r="A375">
        <v>24510160400</v>
      </c>
      <c r="B375" t="s">
        <v>141</v>
      </c>
      <c r="C375">
        <f>VLOOKUP(A375,'[1]shown_tract_kir_rP_gP_pall (2)'!$A$1:$C$319,3,0)</f>
        <v>19575</v>
      </c>
      <c r="D375">
        <f>VLOOKUP(A375,'[2]shown_tract_jail_rP_gP_pall (13'!$A$1:$C$393,3,0)</f>
        <v>5.3400000000000003E-2</v>
      </c>
      <c r="E375">
        <f>VLOOKUP(A375,[3]shown_tract_teenbirth_rP_gF_pal!$A$1:$C$393,3,0)</f>
        <v>0.5444</v>
      </c>
      <c r="F375">
        <f>VLOOKUP(A375,'[4]shown_tract_poor_share2016 (1)'!$A$1:$C$393,3,0)</f>
        <v>0.37769999999999998</v>
      </c>
      <c r="G375">
        <f>VLOOKUP(A375,'[5]shown_tract_nonwhite_share2010 '!$A$1:$C$393,3,0)</f>
        <v>0.99170000000000003</v>
      </c>
      <c r="H375">
        <f>VLOOKUP(A375,'[6]shown_tract_median_rent2016 (1)'!$A$1:$C$319,3,0)</f>
        <v>982</v>
      </c>
      <c r="I375">
        <f>VLOOKUP(A375,[7]shown_tract_singleparent_share2!$A$1:$C$319,3,0)</f>
        <v>0.90780000000000005</v>
      </c>
    </row>
    <row r="376" spans="1:9" x14ac:dyDescent="0.2">
      <c r="A376">
        <v>24510190300</v>
      </c>
      <c r="B376" t="s">
        <v>142</v>
      </c>
      <c r="C376">
        <f>VLOOKUP(A376,'[1]shown_tract_kir_rP_gP_pall (2)'!$A$1:$C$319,3,0)</f>
        <v>16142</v>
      </c>
      <c r="D376">
        <f>VLOOKUP(A376,'[2]shown_tract_jail_rP_gP_pall (13'!$A$1:$C$393,3,0)</f>
        <v>6.7500000000000004E-2</v>
      </c>
      <c r="E376">
        <f>VLOOKUP(A376,[3]shown_tract_teenbirth_rP_gF_pal!$A$1:$C$393,3,0)</f>
        <v>0.4642</v>
      </c>
      <c r="F376">
        <f>VLOOKUP(A376,'[4]shown_tract_poor_share2016 (1)'!$A$1:$C$393,3,0)</f>
        <v>0.36259999999999998</v>
      </c>
      <c r="G376">
        <f>VLOOKUP(A376,'[5]shown_tract_nonwhite_share2010 '!$A$1:$C$393,3,0)</f>
        <v>0.71419999999999995</v>
      </c>
      <c r="H376">
        <f>VLOOKUP(A376,'[6]shown_tract_median_rent2016 (1)'!$A$1:$C$319,3,0)</f>
        <v>859</v>
      </c>
      <c r="I376">
        <f>VLOOKUP(A376,[7]shown_tract_singleparent_share2!$A$1:$C$319,3,0)</f>
        <v>0.64470000000000005</v>
      </c>
    </row>
    <row r="377" spans="1:9" x14ac:dyDescent="0.2">
      <c r="A377">
        <v>24510080301</v>
      </c>
      <c r="B377" t="s">
        <v>122</v>
      </c>
      <c r="C377">
        <f>VLOOKUP(A377,'[1]shown_tract_kir_rP_gP_pall (2)'!$A$1:$C$319,3,0)</f>
        <v>18460</v>
      </c>
      <c r="D377">
        <f>VLOOKUP(A377,'[2]shown_tract_jail_rP_gP_pall (13'!$A$1:$C$393,3,0)</f>
        <v>7.7499999999999999E-2</v>
      </c>
      <c r="E377">
        <f>VLOOKUP(A377,[3]shown_tract_teenbirth_rP_gF_pal!$A$1:$C$393,3,0)</f>
        <v>0.5323</v>
      </c>
      <c r="F377">
        <f>VLOOKUP(A377,'[4]shown_tract_poor_share2016 (1)'!$A$1:$C$393,3,0)</f>
        <v>0.23039999999999999</v>
      </c>
      <c r="G377">
        <f>VLOOKUP(A377,'[5]shown_tract_nonwhite_share2010 '!$A$1:$C$393,3,0)</f>
        <v>0.99180000000000001</v>
      </c>
      <c r="H377">
        <f>VLOOKUP(A377,'[6]shown_tract_median_rent2016 (1)'!$A$1:$C$319,3,0)</f>
        <v>1099</v>
      </c>
      <c r="I377">
        <f>VLOOKUP(A377,[7]shown_tract_singleparent_share2!$A$1:$C$319,3,0)</f>
        <v>0.93279999999999996</v>
      </c>
    </row>
    <row r="378" spans="1:9" x14ac:dyDescent="0.2">
      <c r="A378">
        <v>24510090800</v>
      </c>
      <c r="B378" t="s">
        <v>143</v>
      </c>
      <c r="C378">
        <f>VLOOKUP(A378,'[1]shown_tract_kir_rP_gP_pall (2)'!$A$1:$C$319,3,0)</f>
        <v>18484</v>
      </c>
      <c r="D378">
        <f>VLOOKUP(A378,'[2]shown_tract_jail_rP_gP_pall (13'!$A$1:$C$393,3,0)</f>
        <v>6.3399999999999998E-2</v>
      </c>
      <c r="E378">
        <f>VLOOKUP(A378,[3]shown_tract_teenbirth_rP_gF_pal!$A$1:$C$393,3,0)</f>
        <v>0.55169999999999997</v>
      </c>
      <c r="F378">
        <f>VLOOKUP(A378,'[4]shown_tract_poor_share2016 (1)'!$A$1:$C$393,3,0)</f>
        <v>0.3669</v>
      </c>
      <c r="G378">
        <f>VLOOKUP(A378,'[5]shown_tract_nonwhite_share2010 '!$A$1:$C$393,3,0)</f>
        <v>0.98760000000000003</v>
      </c>
      <c r="H378">
        <f>VLOOKUP(A378,'[6]shown_tract_median_rent2016 (1)'!$A$1:$C$319,3,0)</f>
        <v>1132</v>
      </c>
      <c r="I378">
        <f>VLOOKUP(A378,[7]shown_tract_singleparent_share2!$A$1:$C$319,3,0)</f>
        <v>0.95630000000000004</v>
      </c>
    </row>
    <row r="379" spans="1:9" x14ac:dyDescent="0.2">
      <c r="A379">
        <v>24510260604</v>
      </c>
      <c r="B379" t="s">
        <v>144</v>
      </c>
      <c r="C379">
        <f>VLOOKUP(A379,'[1]shown_tract_kir_rP_gP_pall (2)'!$A$1:$C$319,3,0)</f>
        <v>17340</v>
      </c>
      <c r="D379">
        <f>VLOOKUP(A379,'[2]shown_tract_jail_rP_gP_pall (13'!$A$1:$C$393,3,0)</f>
        <v>6.7000000000000004E-2</v>
      </c>
      <c r="E379">
        <f>VLOOKUP(A379,[3]shown_tract_teenbirth_rP_gF_pal!$A$1:$C$393,3,0)</f>
        <v>0.5111</v>
      </c>
      <c r="F379">
        <f>VLOOKUP(A379,'[4]shown_tract_poor_share2016 (1)'!$A$1:$C$393,3,0)</f>
        <v>0.42909999999999998</v>
      </c>
      <c r="G379">
        <f>VLOOKUP(A379,'[5]shown_tract_nonwhite_share2010 '!$A$1:$C$393,3,0)</f>
        <v>0.75149999999999995</v>
      </c>
      <c r="H379">
        <f>VLOOKUP(A379,'[6]shown_tract_median_rent2016 (1)'!$A$1:$C$319,3,0)</f>
        <v>301</v>
      </c>
      <c r="I379">
        <f>VLOOKUP(A379,[7]shown_tract_singleparent_share2!$A$1:$C$319,3,0)</f>
        <v>0.85599999999999998</v>
      </c>
    </row>
    <row r="380" spans="1:9" x14ac:dyDescent="0.2">
      <c r="A380">
        <v>24510170300</v>
      </c>
      <c r="B380" t="s">
        <v>145</v>
      </c>
      <c r="C380">
        <f>VLOOKUP(A380,'[1]shown_tract_kir_rP_gP_pall (2)'!$A$1:$C$319,3,0)</f>
        <v>17127</v>
      </c>
      <c r="D380">
        <f>VLOOKUP(A380,'[2]shown_tract_jail_rP_gP_pall (13'!$A$1:$C$393,3,0)</f>
        <v>6.9800000000000001E-2</v>
      </c>
      <c r="E380">
        <f>VLOOKUP(A380,[3]shown_tract_teenbirth_rP_gF_pal!$A$1:$C$393,3,0)</f>
        <v>0.58660000000000001</v>
      </c>
      <c r="F380">
        <f>VLOOKUP(A380,'[4]shown_tract_poor_share2016 (1)'!$A$1:$C$393,3,0)</f>
        <v>0.31030000000000002</v>
      </c>
      <c r="G380">
        <f>VLOOKUP(A380,'[5]shown_tract_nonwhite_share2010 '!$A$1:$C$393,3,0)</f>
        <v>0.99150000000000005</v>
      </c>
      <c r="H380">
        <f>VLOOKUP(A380,'[6]shown_tract_median_rent2016 (1)'!$A$1:$C$319,3,0)</f>
        <v>769</v>
      </c>
      <c r="I380">
        <f>VLOOKUP(A380,[7]shown_tract_singleparent_share2!$A$1:$C$319,3,0)</f>
        <v>0.94069999999999998</v>
      </c>
    </row>
    <row r="381" spans="1:9" x14ac:dyDescent="0.2">
      <c r="A381">
        <v>24510070400</v>
      </c>
      <c r="B381" t="s">
        <v>146</v>
      </c>
      <c r="C381">
        <f>VLOOKUP(A381,'[1]shown_tract_kir_rP_gP_pall (2)'!$A$1:$C$319,3,0)</f>
        <v>18694</v>
      </c>
      <c r="D381">
        <f>VLOOKUP(A381,'[2]shown_tract_jail_rP_gP_pall (13'!$A$1:$C$393,3,0)</f>
        <v>8.2500000000000004E-2</v>
      </c>
      <c r="E381">
        <f>VLOOKUP(A381,[3]shown_tract_teenbirth_rP_gF_pal!$A$1:$C$393,3,0)</f>
        <v>0.56440000000000001</v>
      </c>
      <c r="F381">
        <f>VLOOKUP(A381,'[4]shown_tract_poor_share2016 (1)'!$A$1:$C$393,3,0)</f>
        <v>0.4743</v>
      </c>
      <c r="G381">
        <f>VLOOKUP(A381,'[5]shown_tract_nonwhite_share2010 '!$A$1:$C$393,3,0)</f>
        <v>0.98629999999999995</v>
      </c>
      <c r="H381">
        <f>VLOOKUP(A381,'[6]shown_tract_median_rent2016 (1)'!$A$1:$C$319,3,0)</f>
        <v>894</v>
      </c>
      <c r="I381">
        <f>VLOOKUP(A381,[7]shown_tract_singleparent_share2!$A$1:$C$319,3,0)</f>
        <v>0.80620000000000003</v>
      </c>
    </row>
    <row r="382" spans="1:9" x14ac:dyDescent="0.2">
      <c r="A382">
        <v>24510060100</v>
      </c>
      <c r="B382" t="s">
        <v>74</v>
      </c>
      <c r="C382">
        <f>VLOOKUP(A382,'[1]shown_tract_kir_rP_gP_pall (2)'!$A$1:$C$319,3,0)</f>
        <v>16727</v>
      </c>
      <c r="D382">
        <f>VLOOKUP(A382,'[2]shown_tract_jail_rP_gP_pall (13'!$A$1:$C$393,3,0)</f>
        <v>5.5100000000000003E-2</v>
      </c>
      <c r="E382">
        <f>VLOOKUP(A382,[3]shown_tract_teenbirth_rP_gF_pal!$A$1:$C$393,3,0)</f>
        <v>0.51639999999999997</v>
      </c>
      <c r="F382">
        <f>VLOOKUP(A382,'[4]shown_tract_poor_share2016 (1)'!$A$1:$C$393,3,0)</f>
        <v>0.32679999999999998</v>
      </c>
      <c r="G382">
        <f>VLOOKUP(A382,'[5]shown_tract_nonwhite_share2010 '!$A$1:$C$393,3,0)</f>
        <v>0.77439999999999998</v>
      </c>
      <c r="H382">
        <f>VLOOKUP(A382,'[6]shown_tract_median_rent2016 (1)'!$A$1:$C$319,3,0)</f>
        <v>1218</v>
      </c>
      <c r="I382">
        <f>VLOOKUP(A382,[7]shown_tract_singleparent_share2!$A$1:$C$319,3,0)</f>
        <v>0.78680000000000005</v>
      </c>
    </row>
    <row r="383" spans="1:9" x14ac:dyDescent="0.2">
      <c r="A383">
        <v>24510200300</v>
      </c>
      <c r="B383" t="s">
        <v>147</v>
      </c>
      <c r="C383">
        <f>VLOOKUP(A383,'[1]shown_tract_kir_rP_gP_pall (2)'!$A$1:$C$319,3,0)</f>
        <v>15614</v>
      </c>
      <c r="D383">
        <f>VLOOKUP(A383,'[2]shown_tract_jail_rP_gP_pall (13'!$A$1:$C$393,3,0)</f>
        <v>5.57E-2</v>
      </c>
      <c r="E383">
        <f>VLOOKUP(A383,[3]shown_tract_teenbirth_rP_gF_pal!$A$1:$C$393,3,0)</f>
        <v>0.55979999999999996</v>
      </c>
      <c r="F383">
        <f>VLOOKUP(A383,'[4]shown_tract_poor_share2016 (1)'!$A$1:$C$393,3,0)</f>
        <v>0.4375</v>
      </c>
      <c r="G383">
        <f>VLOOKUP(A383,'[5]shown_tract_nonwhite_share2010 '!$A$1:$C$393,3,0)</f>
        <v>0.75160000000000005</v>
      </c>
      <c r="H383">
        <f>VLOOKUP(A383,'[6]shown_tract_median_rent2016 (1)'!$A$1:$C$319,3,0)</f>
        <v>1000</v>
      </c>
      <c r="I383">
        <f>VLOOKUP(A383,[7]shown_tract_singleparent_share2!$A$1:$C$319,3,0)</f>
        <v>0.92379999999999995</v>
      </c>
    </row>
    <row r="384" spans="1:9" x14ac:dyDescent="0.2">
      <c r="A384">
        <v>24510160300</v>
      </c>
      <c r="B384" t="s">
        <v>136</v>
      </c>
      <c r="C384">
        <f>VLOOKUP(A384,'[1]shown_tract_kir_rP_gP_pall (2)'!$A$1:$C$319,3,0)</f>
        <v>18970</v>
      </c>
      <c r="D384">
        <f>VLOOKUP(A384,'[2]shown_tract_jail_rP_gP_pall (13'!$A$1:$C$393,3,0)</f>
        <v>4.1700000000000001E-2</v>
      </c>
      <c r="E384">
        <f>VLOOKUP(A384,[3]shown_tract_teenbirth_rP_gF_pal!$A$1:$C$393,3,0)</f>
        <v>0.56930000000000003</v>
      </c>
      <c r="F384">
        <f>VLOOKUP(A384,'[4]shown_tract_poor_share2016 (1)'!$A$1:$C$393,3,0)</f>
        <v>0.39369999999999999</v>
      </c>
      <c r="G384">
        <f>VLOOKUP(A384,'[5]shown_tract_nonwhite_share2010 '!$A$1:$C$393,3,0)</f>
        <v>0.98270000000000002</v>
      </c>
      <c r="H384">
        <f>VLOOKUP(A384,'[6]shown_tract_median_rent2016 (1)'!$A$1:$C$319,3,0)</f>
        <v>814</v>
      </c>
      <c r="I384">
        <f>VLOOKUP(A384,[7]shown_tract_singleparent_share2!$A$1:$C$319,3,0)</f>
        <v>0.85229999999999995</v>
      </c>
    </row>
    <row r="385" spans="1:9" x14ac:dyDescent="0.2">
      <c r="A385">
        <v>24510200200</v>
      </c>
      <c r="B385" t="s">
        <v>124</v>
      </c>
      <c r="C385">
        <f>VLOOKUP(A385,'[1]shown_tract_kir_rP_gP_pall (2)'!$A$1:$C$319,3,0)</f>
        <v>18492</v>
      </c>
      <c r="D385">
        <f>VLOOKUP(A385,'[2]shown_tract_jail_rP_gP_pall (13'!$A$1:$C$393,3,0)</f>
        <v>7.22E-2</v>
      </c>
      <c r="E385">
        <f>VLOOKUP(A385,[3]shown_tract_teenbirth_rP_gF_pal!$A$1:$C$393,3,0)</f>
        <v>0.50070000000000003</v>
      </c>
      <c r="F385">
        <f>VLOOKUP(A385,'[4]shown_tract_poor_share2016 (1)'!$A$1:$C$393,3,0)</f>
        <v>0.38719999999999999</v>
      </c>
      <c r="G385">
        <f>VLOOKUP(A385,'[5]shown_tract_nonwhite_share2010 '!$A$1:$C$393,3,0)</f>
        <v>0.9879</v>
      </c>
      <c r="H385">
        <f>VLOOKUP(A385,'[6]shown_tract_median_rent2016 (1)'!$A$1:$C$319,3,0)</f>
        <v>1029</v>
      </c>
      <c r="I385">
        <f>VLOOKUP(A385,[7]shown_tract_singleparent_share2!$A$1:$C$319,3,0)</f>
        <v>0.44550000000000001</v>
      </c>
    </row>
    <row r="386" spans="1:9" x14ac:dyDescent="0.2">
      <c r="A386">
        <v>24510090900</v>
      </c>
      <c r="B386" t="s">
        <v>148</v>
      </c>
      <c r="C386">
        <f>VLOOKUP(A386,'[1]shown_tract_kir_rP_gP_pall (2)'!$A$1:$C$319,3,0)</f>
        <v>18262</v>
      </c>
      <c r="D386">
        <f>VLOOKUP(A386,'[2]shown_tract_jail_rP_gP_pall (13'!$A$1:$C$393,3,0)</f>
        <v>9.3100000000000002E-2</v>
      </c>
      <c r="E386">
        <f>VLOOKUP(A386,[3]shown_tract_teenbirth_rP_gF_pal!$A$1:$C$393,3,0)</f>
        <v>0.59709999999999996</v>
      </c>
      <c r="F386">
        <f>VLOOKUP(A386,'[4]shown_tract_poor_share2016 (1)'!$A$1:$C$393,3,0)</f>
        <v>0.25890000000000002</v>
      </c>
      <c r="G386">
        <f>VLOOKUP(A386,'[5]shown_tract_nonwhite_share2010 '!$A$1:$C$393,3,0)</f>
        <v>0.98740000000000006</v>
      </c>
      <c r="H386">
        <f>VLOOKUP(A386,'[6]shown_tract_median_rent2016 (1)'!$A$1:$C$319,3,0)</f>
        <v>728</v>
      </c>
      <c r="I386">
        <f>VLOOKUP(A386,[7]shown_tract_singleparent_share2!$A$1:$C$319,3,0)</f>
        <v>1</v>
      </c>
    </row>
    <row r="387" spans="1:9" x14ac:dyDescent="0.2">
      <c r="A387">
        <v>24510080700</v>
      </c>
      <c r="B387" t="s">
        <v>132</v>
      </c>
      <c r="C387">
        <f>VLOOKUP(A387,'[1]shown_tract_kir_rP_gP_pall (2)'!$A$1:$C$319,3,0)</f>
        <v>17786</v>
      </c>
      <c r="D387">
        <f>VLOOKUP(A387,'[2]shown_tract_jail_rP_gP_pall (13'!$A$1:$C$393,3,0)</f>
        <v>7.6799999999999993E-2</v>
      </c>
      <c r="E387">
        <f>VLOOKUP(A387,[3]shown_tract_teenbirth_rP_gF_pal!$A$1:$C$393,3,0)</f>
        <v>0.56299999999999994</v>
      </c>
      <c r="F387">
        <f>VLOOKUP(A387,'[4]shown_tract_poor_share2016 (1)'!$A$1:$C$393,3,0)</f>
        <v>0.2873</v>
      </c>
      <c r="G387">
        <f>VLOOKUP(A387,'[5]shown_tract_nonwhite_share2010 '!$A$1:$C$393,3,0)</f>
        <v>0.98499999999999999</v>
      </c>
      <c r="H387">
        <f>VLOOKUP(A387,'[6]shown_tract_median_rent2016 (1)'!$A$1:$C$319,3,0)</f>
        <v>1038</v>
      </c>
      <c r="I387">
        <f>VLOOKUP(A387,[7]shown_tract_singleparent_share2!$A$1:$C$319,3,0)</f>
        <v>1</v>
      </c>
    </row>
    <row r="388" spans="1:9" x14ac:dyDescent="0.2">
      <c r="A388">
        <v>24510140200</v>
      </c>
      <c r="B388" t="s">
        <v>145</v>
      </c>
      <c r="C388">
        <f>VLOOKUP(A388,'[1]shown_tract_kir_rP_gP_pall (2)'!$A$1:$C$319,3,0)</f>
        <v>18504</v>
      </c>
      <c r="D388">
        <f>VLOOKUP(A388,'[2]shown_tract_jail_rP_gP_pall (13'!$A$1:$C$393,3,0)</f>
        <v>7.5800000000000006E-2</v>
      </c>
      <c r="E388">
        <f>VLOOKUP(A388,[3]shown_tract_teenbirth_rP_gF_pal!$A$1:$C$393,3,0)</f>
        <v>0.5393</v>
      </c>
      <c r="F388">
        <f>VLOOKUP(A388,'[4]shown_tract_poor_share2016 (1)'!$A$1:$C$393,3,0)</f>
        <v>0.56599999999999995</v>
      </c>
      <c r="G388">
        <f>VLOOKUP(A388,'[5]shown_tract_nonwhite_share2010 '!$A$1:$C$393,3,0)</f>
        <v>0.9657</v>
      </c>
      <c r="H388">
        <f>VLOOKUP(A388,'[6]shown_tract_median_rent2016 (1)'!$A$1:$C$319,3,0)</f>
        <v>743</v>
      </c>
      <c r="I388">
        <f>VLOOKUP(A388,[7]shown_tract_singleparent_share2!$A$1:$C$319,3,0)</f>
        <v>0.98080000000000001</v>
      </c>
    </row>
    <row r="389" spans="1:9" x14ac:dyDescent="0.2">
      <c r="A389">
        <v>24510250301</v>
      </c>
      <c r="B389" t="s">
        <v>149</v>
      </c>
      <c r="C389">
        <f>VLOOKUP(A389,'[1]shown_tract_kir_rP_gP_pall (2)'!$A$1:$C$319,3,0)</f>
        <v>17370</v>
      </c>
      <c r="D389">
        <f>VLOOKUP(A389,'[2]shown_tract_jail_rP_gP_pall (13'!$A$1:$C$393,3,0)</f>
        <v>8.43E-2</v>
      </c>
      <c r="E389">
        <f>VLOOKUP(A389,[3]shown_tract_teenbirth_rP_gF_pal!$A$1:$C$393,3,0)</f>
        <v>0.52680000000000005</v>
      </c>
      <c r="F389">
        <f>VLOOKUP(A389,'[4]shown_tract_poor_share2016 (1)'!$A$1:$C$393,3,0)</f>
        <v>0.33550000000000002</v>
      </c>
      <c r="G389">
        <f>VLOOKUP(A389,'[5]shown_tract_nonwhite_share2010 '!$A$1:$C$393,3,0)</f>
        <v>0.91810000000000003</v>
      </c>
      <c r="H389">
        <f>VLOOKUP(A389,'[6]shown_tract_median_rent2016 (1)'!$A$1:$C$319,3,0)</f>
        <v>299</v>
      </c>
      <c r="I389">
        <f>VLOOKUP(A389,[7]shown_tract_singleparent_share2!$A$1:$C$319,3,0)</f>
        <v>1</v>
      </c>
    </row>
    <row r="390" spans="1:9" x14ac:dyDescent="0.2">
      <c r="A390">
        <v>24510080200</v>
      </c>
      <c r="B390" t="s">
        <v>132</v>
      </c>
      <c r="C390">
        <f>VLOOKUP(A390,'[1]shown_tract_kir_rP_gP_pall (2)'!$A$1:$C$319,3,0)</f>
        <v>18131</v>
      </c>
      <c r="D390">
        <f>VLOOKUP(A390,'[2]shown_tract_jail_rP_gP_pall (13'!$A$1:$C$393,3,0)</f>
        <v>7.3999999999999996E-2</v>
      </c>
      <c r="E390">
        <f>VLOOKUP(A390,[3]shown_tract_teenbirth_rP_gF_pal!$A$1:$C$393,3,0)</f>
        <v>0.60189999999999999</v>
      </c>
      <c r="F390">
        <f>VLOOKUP(A390,'[4]shown_tract_poor_share2016 (1)'!$A$1:$C$393,3,0)</f>
        <v>0.24329999999999999</v>
      </c>
      <c r="G390">
        <f>VLOOKUP(A390,'[5]shown_tract_nonwhite_share2010 '!$A$1:$C$393,3,0)</f>
        <v>0.98929999999999996</v>
      </c>
      <c r="H390">
        <f>VLOOKUP(A390,'[6]shown_tract_median_rent2016 (1)'!$A$1:$C$319,3,0)</f>
        <v>597</v>
      </c>
      <c r="I390">
        <f>VLOOKUP(A390,[7]shown_tract_singleparent_share2!$A$1:$C$319,3,0)</f>
        <v>0.60470000000000002</v>
      </c>
    </row>
    <row r="391" spans="1:9" x14ac:dyDescent="0.2">
      <c r="A391">
        <v>24510170200</v>
      </c>
      <c r="B391" t="s">
        <v>150</v>
      </c>
      <c r="C391">
        <f>VLOOKUP(A391,'[1]shown_tract_kir_rP_gP_pall (2)'!$A$1:$C$319,3,0)</f>
        <v>17947</v>
      </c>
      <c r="D391">
        <f>VLOOKUP(A391,'[2]shown_tract_jail_rP_gP_pall (13'!$A$1:$C$393,3,0)</f>
        <v>5.9400000000000001E-2</v>
      </c>
      <c r="E391">
        <f>VLOOKUP(A391,[3]shown_tract_teenbirth_rP_gF_pal!$A$1:$C$393,3,0)</f>
        <v>0.60740000000000005</v>
      </c>
      <c r="F391">
        <f>VLOOKUP(A391,'[4]shown_tract_poor_share2016 (1)'!$A$1:$C$393,3,0)</f>
        <v>0.51980000000000004</v>
      </c>
      <c r="G391">
        <f>VLOOKUP(A391,'[5]shown_tract_nonwhite_share2010 '!$A$1:$C$393,3,0)</f>
        <v>0.9405</v>
      </c>
      <c r="H391">
        <f>VLOOKUP(A391,'[6]shown_tract_median_rent2016 (1)'!$A$1:$C$319,3,0)</f>
        <v>388</v>
      </c>
      <c r="I391">
        <f>VLOOKUP(A391,[7]shown_tract_singleparent_share2!$A$1:$C$319,3,0)</f>
        <v>0.89929999999999999</v>
      </c>
    </row>
    <row r="392" spans="1:9" x14ac:dyDescent="0.2">
      <c r="A392">
        <v>24510100200</v>
      </c>
      <c r="B392" t="s">
        <v>4</v>
      </c>
      <c r="C392">
        <f>VLOOKUP(A392,'[1]shown_tract_kir_rP_gP_pall (2)'!$A$1:$C$319,3,0)</f>
        <v>17082</v>
      </c>
      <c r="D392">
        <f>VLOOKUP(A392,'[2]shown_tract_jail_rP_gP_pall (13'!$A$1:$C$393,3,0)</f>
        <v>6.5100000000000005E-2</v>
      </c>
      <c r="E392">
        <f>VLOOKUP(A392,[3]shown_tract_teenbirth_rP_gF_pal!$A$1:$C$393,3,0)</f>
        <v>0.62790000000000001</v>
      </c>
      <c r="F392">
        <f>VLOOKUP(A392,'[4]shown_tract_poor_share2016 (1)'!$A$1:$C$393,3,0)</f>
        <v>0.43140000000000001</v>
      </c>
      <c r="G392">
        <f>VLOOKUP(A392,'[5]shown_tract_nonwhite_share2010 '!$A$1:$C$393,3,0)</f>
        <v>0.99350000000000005</v>
      </c>
      <c r="H392">
        <f>VLOOKUP(A392,'[6]shown_tract_median_rent2016 (1)'!$A$1:$C$319,3,0)</f>
        <v>417</v>
      </c>
      <c r="I392">
        <f>VLOOKUP(A392,[7]shown_tract_singleparent_share2!$A$1:$C$319,3,0)</f>
        <v>0.97760000000000002</v>
      </c>
    </row>
    <row r="393" spans="1:9" x14ac:dyDescent="0.2">
      <c r="A393">
        <v>24510260303</v>
      </c>
      <c r="B393" t="s">
        <v>151</v>
      </c>
      <c r="C393">
        <f>VLOOKUP(A393,'[1]shown_tract_kir_rP_gP_pall (2)'!$A$1:$C$319,3,0)</f>
        <v>17118</v>
      </c>
      <c r="D393">
        <f>VLOOKUP(A393,'[2]shown_tract_jail_rP_gP_pall (13'!$A$1:$C$393,3,0)</f>
        <v>3.6200000000000003E-2</v>
      </c>
      <c r="E393">
        <f>VLOOKUP(A393,[3]shown_tract_teenbirth_rP_gF_pal!$A$1:$C$393,3,0)</f>
        <v>0.46810000000000002</v>
      </c>
      <c r="F393">
        <f>VLOOKUP(A393,'[4]shown_tract_poor_share2016 (1)'!$A$1:$C$393,3,0)</f>
        <v>0.37080000000000002</v>
      </c>
      <c r="G393">
        <f>VLOOKUP(A393,'[5]shown_tract_nonwhite_share2010 '!$A$1:$C$393,3,0)</f>
        <v>0.73009999999999997</v>
      </c>
      <c r="H393">
        <f>VLOOKUP(A393,'[6]shown_tract_median_rent2016 (1)'!$A$1:$C$319,3,0)</f>
        <v>1006</v>
      </c>
      <c r="I393">
        <f>VLOOKUP(A393,[7]shown_tract_singleparent_share2!$A$1:$C$319,3,0)</f>
        <v>0.86760000000000004</v>
      </c>
    </row>
    <row r="394" spans="1:9" x14ac:dyDescent="0.2">
      <c r="A394">
        <v>24510140300</v>
      </c>
      <c r="B394" t="s">
        <v>152</v>
      </c>
      <c r="C394">
        <f>VLOOKUP(A394,'[1]shown_tract_kir_rP_gP_pall (2)'!$A$1:$C$319,3,0)</f>
        <v>16874</v>
      </c>
      <c r="D394">
        <f>VLOOKUP(A394,'[2]shown_tract_jail_rP_gP_pall (13'!$A$1:$C$393,3,0)</f>
        <v>7.6899999999999996E-2</v>
      </c>
      <c r="E394">
        <f>VLOOKUP(A394,[3]shown_tract_teenbirth_rP_gF_pal!$A$1:$C$393,3,0)</f>
        <v>0.51859999999999995</v>
      </c>
      <c r="F394">
        <f>VLOOKUP(A394,'[4]shown_tract_poor_share2016 (1)'!$A$1:$C$393,3,0)</f>
        <v>0.42620000000000002</v>
      </c>
      <c r="G394">
        <f>VLOOKUP(A394,'[5]shown_tract_nonwhite_share2010 '!$A$1:$C$393,3,0)</f>
        <v>0.95760000000000001</v>
      </c>
      <c r="H394">
        <f>VLOOKUP(A394,'[6]shown_tract_median_rent2016 (1)'!$A$1:$C$319,3,0)</f>
        <v>955</v>
      </c>
      <c r="I394">
        <f>VLOOKUP(A394,[7]shown_tract_singleparent_share2!$A$1:$C$319,3,0)</f>
        <v>0.74919999999999998</v>
      </c>
    </row>
    <row r="395" spans="1:9" x14ac:dyDescent="0.2">
      <c r="A395">
        <v>24510280500</v>
      </c>
      <c r="B395" t="s">
        <v>153</v>
      </c>
      <c r="C395">
        <f>VLOOKUP(A395,'[1]shown_tract_kir_rP_gP_pall (2)'!$A$1:$C$319,3,0)</f>
        <v>17719</v>
      </c>
      <c r="D395">
        <f>VLOOKUP(A395,'[2]shown_tract_jail_rP_gP_pall (13'!$A$1:$C$393,3,0)</f>
        <v>5.7500000000000002E-2</v>
      </c>
      <c r="E395">
        <f>VLOOKUP(A395,[3]shown_tract_teenbirth_rP_gF_pal!$A$1:$C$393,3,0)</f>
        <v>0.65959999999999996</v>
      </c>
      <c r="F395">
        <f>VLOOKUP(A395,'[4]shown_tract_poor_share2016 (1)'!$A$1:$C$393,3,0)</f>
        <v>0.68520000000000003</v>
      </c>
      <c r="G395">
        <f>VLOOKUP(A395,'[5]shown_tract_nonwhite_share2010 '!$A$1:$C$393,3,0)</f>
        <v>0.93100000000000005</v>
      </c>
      <c r="H395">
        <f>VLOOKUP(A395,'[6]shown_tract_median_rent2016 (1)'!$A$1:$C$319,3,0)</f>
        <v>265</v>
      </c>
      <c r="I395">
        <f>VLOOKUP(A395,[7]shown_tract_singleparent_share2!$A$1:$C$319,3,0)</f>
        <v>0.90869999999999995</v>
      </c>
    </row>
    <row r="396" spans="1:9" x14ac:dyDescent="0.2">
      <c r="A396">
        <v>24510190100</v>
      </c>
      <c r="B396" t="s">
        <v>154</v>
      </c>
      <c r="C396">
        <f>VLOOKUP(A396,'[1]shown_tract_kir_rP_gP_pall (2)'!$A$1:$C$319,3,0)</f>
        <v>16972</v>
      </c>
      <c r="D396">
        <f>VLOOKUP(A396,'[2]shown_tract_jail_rP_gP_pall (13'!$A$1:$C$393,3,0)</f>
        <v>8.43E-2</v>
      </c>
      <c r="E396">
        <f>VLOOKUP(A396,[3]shown_tract_teenbirth_rP_gF_pal!$A$1:$C$393,3,0)</f>
        <v>0.53610000000000002</v>
      </c>
      <c r="F396">
        <f>VLOOKUP(A396,'[4]shown_tract_poor_share2016 (1)'!$A$1:$C$393,3,0)</f>
        <v>0.38719999999999999</v>
      </c>
      <c r="G396">
        <f>VLOOKUP(A396,'[5]shown_tract_nonwhite_share2010 '!$A$1:$C$393,3,0)</f>
        <v>0.98419999999999996</v>
      </c>
      <c r="H396">
        <f>VLOOKUP(A396,'[6]shown_tract_median_rent2016 (1)'!$A$1:$C$319,3,0)</f>
        <v>743</v>
      </c>
      <c r="I396">
        <f>VLOOKUP(A396,[7]shown_tract_singleparent_share2!$A$1:$C$319,3,0)</f>
        <v>0.97450000000000003</v>
      </c>
    </row>
    <row r="397" spans="1:9" x14ac:dyDescent="0.2">
      <c r="A397">
        <v>24510200400</v>
      </c>
      <c r="B397" t="s">
        <v>155</v>
      </c>
      <c r="C397">
        <f>VLOOKUP(A397,'[1]shown_tract_kir_rP_gP_pall (2)'!$A$1:$C$319,3,0)</f>
        <v>16603</v>
      </c>
      <c r="D397">
        <f>VLOOKUP(A397,'[2]shown_tract_jail_rP_gP_pall (13'!$A$1:$C$393,3,0)</f>
        <v>9.8699999999999996E-2</v>
      </c>
      <c r="E397">
        <f>VLOOKUP(A397,[3]shown_tract_teenbirth_rP_gF_pal!$A$1:$C$393,3,0)</f>
        <v>0.59809999999999997</v>
      </c>
      <c r="F397">
        <f>VLOOKUP(A397,'[4]shown_tract_poor_share2016 (1)'!$A$1:$C$393,3,0)</f>
        <v>0.38800000000000001</v>
      </c>
      <c r="G397">
        <f>VLOOKUP(A397,'[5]shown_tract_nonwhite_share2010 '!$A$1:$C$393,3,0)</f>
        <v>0.97399999999999998</v>
      </c>
      <c r="H397">
        <f>VLOOKUP(A397,'[6]shown_tract_median_rent2016 (1)'!$A$1:$C$319,3,0)</f>
        <v>838</v>
      </c>
      <c r="I397">
        <f>VLOOKUP(A397,[7]shown_tract_singleparent_share2!$A$1:$C$319,3,0)</f>
        <v>0.81330000000000002</v>
      </c>
    </row>
    <row r="398" spans="1:9" x14ac:dyDescent="0.2">
      <c r="A398">
        <v>24510250204</v>
      </c>
      <c r="B398" t="s">
        <v>119</v>
      </c>
      <c r="C398">
        <f>VLOOKUP(A398,'[1]shown_tract_kir_rP_gP_pall (2)'!$A$1:$C$319,3,0)</f>
        <v>16789</v>
      </c>
      <c r="D398">
        <f>VLOOKUP(A398,'[2]shown_tract_jail_rP_gP_pall (13'!$A$1:$C$393,3,0)</f>
        <v>9.11E-2</v>
      </c>
      <c r="E398">
        <f>VLOOKUP(A398,[3]shown_tract_teenbirth_rP_gF_pal!$A$1:$C$393,3,0)</f>
        <v>0.65610000000000002</v>
      </c>
      <c r="F398">
        <f>VLOOKUP(A398,'[4]shown_tract_poor_share2016 (1)'!$A$1:$C$393,3,0)</f>
        <v>0.6532</v>
      </c>
      <c r="G398">
        <f>VLOOKUP(A398,'[5]shown_tract_nonwhite_share2010 '!$A$1:$C$393,3,0)</f>
        <v>0.99519999999999997</v>
      </c>
      <c r="H398">
        <f>VLOOKUP(A398,'[6]shown_tract_median_rent2016 (1)'!$A$1:$C$319,3,0)</f>
        <v>278</v>
      </c>
      <c r="I398">
        <f>VLOOKUP(A398,[7]shown_tract_singleparent_share2!$A$1:$C$319,3,0)</f>
        <v>0.92759999999999998</v>
      </c>
    </row>
    <row r="399" spans="1:9" x14ac:dyDescent="0.2">
      <c r="A399">
        <v>24510150100</v>
      </c>
      <c r="B399" t="s">
        <v>136</v>
      </c>
      <c r="C399">
        <f>VLOOKUP(A399,'[1]shown_tract_kir_rP_gP_pall (2)'!$A$1:$C$319,3,0)</f>
        <v>16983</v>
      </c>
      <c r="D399">
        <f>VLOOKUP(A399,'[2]shown_tract_jail_rP_gP_pall (13'!$A$1:$C$393,3,0)</f>
        <v>5.7799999999999997E-2</v>
      </c>
      <c r="E399">
        <f>VLOOKUP(A399,[3]shown_tract_teenbirth_rP_gF_pal!$A$1:$C$393,3,0)</f>
        <v>0.55110000000000003</v>
      </c>
      <c r="F399">
        <f>VLOOKUP(A399,'[4]shown_tract_poor_share2016 (1)'!$A$1:$C$393,3,0)</f>
        <v>0.47320000000000001</v>
      </c>
      <c r="G399">
        <f>VLOOKUP(A399,'[5]shown_tract_nonwhite_share2010 '!$A$1:$C$393,3,0)</f>
        <v>0.98909999999999998</v>
      </c>
      <c r="H399">
        <f>VLOOKUP(A399,'[6]shown_tract_median_rent2016 (1)'!$A$1:$C$319,3,0)</f>
        <v>401</v>
      </c>
      <c r="I399">
        <f>VLOOKUP(A399,[7]shown_tract_singleparent_share2!$A$1:$C$319,3,0)</f>
        <v>1</v>
      </c>
    </row>
    <row r="400" spans="1:9" x14ac:dyDescent="0.2">
      <c r="A400">
        <v>24510100100</v>
      </c>
      <c r="B400" t="s">
        <v>156</v>
      </c>
      <c r="C400">
        <f>VLOOKUP(A400,'[1]shown_tract_kir_rP_gP_pall (2)'!$A$1:$C$319,3,0)</f>
        <v>17684</v>
      </c>
      <c r="D400">
        <f>VLOOKUP(A400,'[2]shown_tract_jail_rP_gP_pall (13'!$A$1:$C$393,3,0)</f>
        <v>8.9700000000000002E-2</v>
      </c>
      <c r="E400">
        <f>VLOOKUP(A400,[3]shown_tract_teenbirth_rP_gF_pal!$A$1:$C$393,3,0)</f>
        <v>0.54400000000000004</v>
      </c>
      <c r="F400">
        <f>VLOOKUP(A400,'[4]shown_tract_poor_share2016 (1)'!$A$1:$C$393,3,0)</f>
        <v>0.42649999999999999</v>
      </c>
      <c r="G400">
        <f>VLOOKUP(A400,'[5]shown_tract_nonwhite_share2010 '!$A$1:$C$393,3,0)</f>
        <v>0.98399999999999999</v>
      </c>
      <c r="H400">
        <f>VLOOKUP(A400,'[6]shown_tract_median_rent2016 (1)'!$A$1:$C$319,3,0)</f>
        <v>389</v>
      </c>
      <c r="I400">
        <f>VLOOKUP(A400,[7]shown_tract_singleparent_share2!$A$1:$C$319,3,0)</f>
        <v>0.71899999999999997</v>
      </c>
    </row>
    <row r="401" spans="1:9" x14ac:dyDescent="0.2">
      <c r="A401">
        <v>24510080800</v>
      </c>
      <c r="B401" t="s">
        <v>132</v>
      </c>
      <c r="C401">
        <f>VLOOKUP(A401,'[1]shown_tract_kir_rP_gP_pall (2)'!$A$1:$C$319,3,0)</f>
        <v>15854</v>
      </c>
      <c r="D401">
        <f>VLOOKUP(A401,'[2]shown_tract_jail_rP_gP_pall (13'!$A$1:$C$393,3,0)</f>
        <v>0.11609999999999999</v>
      </c>
      <c r="E401">
        <f>VLOOKUP(A401,[3]shown_tract_teenbirth_rP_gF_pal!$A$1:$C$393,3,0)</f>
        <v>0.58779999999999999</v>
      </c>
      <c r="F401">
        <f>VLOOKUP(A401,'[4]shown_tract_poor_share2016 (1)'!$A$1:$C$393,3,0)</f>
        <v>0.49280000000000002</v>
      </c>
      <c r="G401">
        <f>VLOOKUP(A401,'[5]shown_tract_nonwhite_share2010 '!$A$1:$C$393,3,0)</f>
        <v>0.98829999999999996</v>
      </c>
      <c r="H401">
        <f>VLOOKUP(A401,'[6]shown_tract_median_rent2016 (1)'!$A$1:$C$319,3,0)</f>
        <v>906</v>
      </c>
      <c r="I401">
        <f>VLOOKUP(A401,[7]shown_tract_singleparent_share2!$A$1:$C$319,3,0)</f>
        <v>0.97009999999999996</v>
      </c>
    </row>
    <row r="402" spans="1:9" x14ac:dyDescent="0.2">
      <c r="A402">
        <v>24510130100</v>
      </c>
      <c r="B402" t="s">
        <v>126</v>
      </c>
      <c r="C402">
        <f>VLOOKUP(A402,'[1]shown_tract_kir_rP_gP_pall (2)'!$A$1:$C$319,3,0)</f>
        <v>15921</v>
      </c>
      <c r="D402">
        <f>VLOOKUP(A402,'[2]shown_tract_jail_rP_gP_pall (13'!$A$1:$C$393,3,0)</f>
        <v>6.0999999999999999E-2</v>
      </c>
      <c r="E402">
        <f>VLOOKUP(A402,[3]shown_tract_teenbirth_rP_gF_pal!$A$1:$C$393,3,0)</f>
        <v>0.502</v>
      </c>
      <c r="F402">
        <f>VLOOKUP(A402,'[4]shown_tract_poor_share2016 (1)'!$A$1:$C$393,3,0)</f>
        <v>0.33660000000000001</v>
      </c>
      <c r="G402">
        <f>VLOOKUP(A402,'[5]shown_tract_nonwhite_share2010 '!$A$1:$C$393,3,0)</f>
        <v>0.93720000000000003</v>
      </c>
      <c r="H402">
        <f>VLOOKUP(A402,'[6]shown_tract_median_rent2016 (1)'!$A$1:$C$319,3,0)</f>
        <v>801</v>
      </c>
      <c r="I402">
        <f>VLOOKUP(A402,[7]shown_tract_singleparent_share2!$A$1:$C$319,3,0)</f>
        <v>0.71289999999999998</v>
      </c>
    </row>
    <row r="403" spans="1:9" x14ac:dyDescent="0.2">
      <c r="A403">
        <v>24510070300</v>
      </c>
      <c r="B403" t="s">
        <v>157</v>
      </c>
      <c r="C403">
        <f>VLOOKUP(A403,'[1]shown_tract_kir_rP_gP_pall (2)'!$A$1:$C$319,3,0)</f>
        <v>16572</v>
      </c>
      <c r="D403">
        <f>VLOOKUP(A403,'[2]shown_tract_jail_rP_gP_pall (13'!$A$1:$C$393,3,0)</f>
        <v>5.6300000000000003E-2</v>
      </c>
      <c r="E403">
        <f>VLOOKUP(A403,[3]shown_tract_teenbirth_rP_gF_pal!$A$1:$C$393,3,0)</f>
        <v>0.54910000000000003</v>
      </c>
      <c r="F403">
        <f>VLOOKUP(A403,'[4]shown_tract_poor_share2016 (1)'!$A$1:$C$393,3,0)</f>
        <v>0.53800000000000003</v>
      </c>
      <c r="G403">
        <f>VLOOKUP(A403,'[5]shown_tract_nonwhite_share2010 '!$A$1:$C$393,3,0)</f>
        <v>0.96740000000000004</v>
      </c>
      <c r="H403">
        <f>VLOOKUP(A403,'[6]shown_tract_median_rent2016 (1)'!$A$1:$C$319,3,0)</f>
        <v>830</v>
      </c>
      <c r="I403">
        <f>VLOOKUP(A403,[7]shown_tract_singleparent_share2!$A$1:$C$319,3,0)</f>
        <v>0.54079999999999995</v>
      </c>
    </row>
    <row r="404" spans="1:9" x14ac:dyDescent="0.2">
      <c r="A404">
        <v>24510180100</v>
      </c>
      <c r="B404" t="s">
        <v>111</v>
      </c>
      <c r="C404">
        <f>VLOOKUP(A404,'[1]shown_tract_kir_rP_gP_pall (2)'!$A$1:$C$319,3,0)</f>
        <v>14365</v>
      </c>
      <c r="D404">
        <f>VLOOKUP(A404,'[2]shown_tract_jail_rP_gP_pall (13'!$A$1:$C$393,3,0)</f>
        <v>0.1033</v>
      </c>
      <c r="E404">
        <f>VLOOKUP(A404,[3]shown_tract_teenbirth_rP_gF_pal!$A$1:$C$393,3,0)</f>
        <v>0.44450000000000001</v>
      </c>
      <c r="F404">
        <f>VLOOKUP(A404,'[4]shown_tract_poor_share2016 (1)'!$A$1:$C$393,3,0)</f>
        <v>0.58599999999999997</v>
      </c>
      <c r="G404">
        <f>VLOOKUP(A404,'[5]shown_tract_nonwhite_share2010 '!$A$1:$C$393,3,0)</f>
        <v>0.99180000000000001</v>
      </c>
      <c r="H404">
        <f>VLOOKUP(A404,'[6]shown_tract_median_rent2016 (1)'!$A$1:$C$319,3,0)</f>
        <v>484</v>
      </c>
      <c r="I404">
        <f>VLOOKUP(A404,[7]shown_tract_singleparent_share2!$A$1:$C$319,3,0)</f>
        <v>0.98299999999999998</v>
      </c>
    </row>
    <row r="405" spans="1:9" hidden="1" x14ac:dyDescent="0.2"/>
    <row r="406" spans="1:9" hidden="1" x14ac:dyDescent="0.2"/>
    <row r="407" spans="1:9" hidden="1" x14ac:dyDescent="0.2"/>
    <row r="408" spans="1:9" hidden="1" x14ac:dyDescent="0.2"/>
    <row r="409" spans="1:9" hidden="1" x14ac:dyDescent="0.2"/>
  </sheetData>
  <autoFilter ref="C1:I409" xr:uid="{00000000-0009-0000-0000-000000000000}">
    <filterColumn colId="0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X331"/>
  <sheetViews>
    <sheetView tabSelected="1" zoomScale="68" workbookViewId="0">
      <selection activeCell="L7" sqref="L7"/>
    </sheetView>
  </sheetViews>
  <sheetFormatPr baseColWidth="10" defaultRowHeight="16" x14ac:dyDescent="0.2"/>
  <cols>
    <col min="2" max="2" width="13.5" bestFit="1" customWidth="1"/>
    <col min="3" max="3" width="46.5" bestFit="1" customWidth="1"/>
    <col min="4" max="4" width="16.33203125" bestFit="1" customWidth="1"/>
    <col min="5" max="5" width="16" bestFit="1" customWidth="1"/>
    <col min="6" max="6" width="44.1640625" bestFit="1" customWidth="1"/>
    <col min="7" max="7" width="19.5" bestFit="1" customWidth="1"/>
    <col min="8" max="8" width="13.5" bestFit="1" customWidth="1"/>
    <col min="9" max="9" width="14" bestFit="1" customWidth="1"/>
    <col min="10" max="10" width="17.5" bestFit="1" customWidth="1"/>
    <col min="11" max="13" width="14" bestFit="1" customWidth="1"/>
    <col min="14" max="16" width="13.83203125" bestFit="1" customWidth="1"/>
    <col min="17" max="17" width="13.83203125" customWidth="1"/>
    <col min="18" max="18" width="13.1640625" bestFit="1" customWidth="1"/>
    <col min="22" max="22" width="15.5" bestFit="1" customWidth="1"/>
  </cols>
  <sheetData>
    <row r="4" spans="1:24" x14ac:dyDescent="0.2">
      <c r="I4">
        <v>9</v>
      </c>
      <c r="J4">
        <v>10</v>
      </c>
      <c r="K4">
        <v>11</v>
      </c>
      <c r="L4">
        <v>12</v>
      </c>
      <c r="M4">
        <v>13</v>
      </c>
    </row>
    <row r="5" spans="1:24" x14ac:dyDescent="0.2">
      <c r="E5" s="4" t="s">
        <v>176</v>
      </c>
      <c r="F5" s="5" t="s">
        <v>1</v>
      </c>
      <c r="G5" s="5" t="s">
        <v>179</v>
      </c>
      <c r="H5" s="5" t="s">
        <v>174</v>
      </c>
      <c r="I5" s="14" t="s">
        <v>165</v>
      </c>
      <c r="J5" s="14" t="s">
        <v>166</v>
      </c>
      <c r="K5" s="14" t="s">
        <v>167</v>
      </c>
      <c r="L5" s="14" t="s">
        <v>184</v>
      </c>
      <c r="M5" s="15" t="s">
        <v>168</v>
      </c>
    </row>
    <row r="6" spans="1:24" x14ac:dyDescent="0.2">
      <c r="E6" s="6">
        <f>VLOOKUP(H6,A16:S331,19,0)</f>
        <v>1</v>
      </c>
      <c r="F6" s="7" t="str">
        <f>VLOOKUP(H6,look,3)</f>
        <v>Essex, MD</v>
      </c>
      <c r="G6" s="7">
        <f>VLOOKUP(H6,A16:C331,2,0)</f>
        <v>24005450503</v>
      </c>
      <c r="H6" s="7">
        <v>180</v>
      </c>
      <c r="I6" s="7">
        <f>VLOOKUP($H6,look,I$4)</f>
        <v>-0.19010046933676736</v>
      </c>
      <c r="J6" s="7">
        <f>VLOOKUP($H6,look,J$4)</f>
        <v>0.19672775797888026</v>
      </c>
      <c r="K6" s="7">
        <f>VLOOKUP($H6,look,K$4)</f>
        <v>-8.2759536434467984E-2</v>
      </c>
      <c r="L6" s="7">
        <f>VLOOKUP($H6,look,L$4)</f>
        <v>0.34014367993088995</v>
      </c>
      <c r="M6" s="8">
        <f>VLOOKUP($H6,look,M$4)</f>
        <v>0.10651598495215554</v>
      </c>
      <c r="N6" s="2" t="s">
        <v>188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E7" s="6">
        <f>VLOOKUP(H7,A17:S332,19,0)</f>
        <v>2</v>
      </c>
      <c r="F7" s="7" t="str">
        <f>VLOOKUP(H7,look,3)</f>
        <v>Catonsville, MD</v>
      </c>
      <c r="G7" s="7">
        <f>VLOOKUP(H7,A17:C332,2,0)</f>
        <v>24005401000</v>
      </c>
      <c r="H7" s="7">
        <v>19</v>
      </c>
      <c r="I7" s="7">
        <f>VLOOKUP($H7,look,I$4)</f>
        <v>-0.92158982480202556</v>
      </c>
      <c r="J7" s="7">
        <f>VLOOKUP($H7,look,J$4)</f>
        <v>-1.5249272019249802</v>
      </c>
      <c r="K7" s="7">
        <f>VLOOKUP($H7,look,K$4)</f>
        <v>-1.117923159846355</v>
      </c>
      <c r="L7" s="7">
        <f>VLOOKUP($H7,look,L$4)</f>
        <v>-1.0535940586450736</v>
      </c>
      <c r="M7" s="8">
        <f>VLOOKUP($H7,look,M$4)</f>
        <v>0.4186732993432864</v>
      </c>
      <c r="N7" s="2" t="s">
        <v>187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E8" s="6">
        <f>VLOOKUP(H8,A18:S333,19,0)</f>
        <v>3</v>
      </c>
      <c r="F8" s="7" t="str">
        <f>VLOOKUP(H8,look,3)</f>
        <v>Edgecomb, Baltimore, MD</v>
      </c>
      <c r="G8" s="7">
        <f>VLOOKUP(H8,A18:C333,2,0)</f>
        <v>24510271600</v>
      </c>
      <c r="H8" s="7">
        <v>262</v>
      </c>
      <c r="I8" s="7">
        <f>VLOOKUP($H8,look,I$4)</f>
        <v>1.2487632078970921</v>
      </c>
      <c r="J8" s="7">
        <f>VLOOKUP($H8,look,J$4)</f>
        <v>1.1049737008095184</v>
      </c>
      <c r="K8" s="7">
        <f>VLOOKUP($H8,look,K$4)</f>
        <v>1.1640375388749604</v>
      </c>
      <c r="L8" s="7">
        <f>VLOOKUP($H8,look,L$4)</f>
        <v>1.178524595336802</v>
      </c>
      <c r="M8" s="8">
        <f>VLOOKUP($H8,look,M$4)</f>
        <v>-0.35734394951690807</v>
      </c>
      <c r="N8" s="2" t="s">
        <v>186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E9" s="9">
        <f>VLOOKUP(H9,A19:S334,19,0)</f>
        <v>4</v>
      </c>
      <c r="F9" s="10" t="str">
        <f>VLOOKUP(H9,A16:C331,3)</f>
        <v>Lansdowne - Baltimore Highlands, Lansdowne, MD</v>
      </c>
      <c r="G9" s="10">
        <f>VLOOKUP(H9,A19:C334,2,0)</f>
        <v>24005430200</v>
      </c>
      <c r="H9" s="10">
        <v>106</v>
      </c>
      <c r="I9" s="10">
        <f>VLOOKUP($H9,look,I$4)</f>
        <v>-0.24636888129563345</v>
      </c>
      <c r="J9" s="10">
        <f>VLOOKUP($H9,look,J$4)</f>
        <v>-0.59965924677890825</v>
      </c>
      <c r="K9" s="10">
        <f>VLOOKUP($H9,look,K$4)</f>
        <v>-0.58730595436411359</v>
      </c>
      <c r="L9" s="10">
        <f>VLOOKUP($H9,look,L$4)</f>
        <v>-0.99063381986857579</v>
      </c>
      <c r="M9" s="11">
        <f>VLOOKUP($H9,look,M$4)</f>
        <v>5.1086181462141653E-2</v>
      </c>
      <c r="N9" s="2" t="s">
        <v>185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4" spans="1:24" x14ac:dyDescent="0.2">
      <c r="C14" t="s">
        <v>177</v>
      </c>
      <c r="D14">
        <f t="shared" ref="D14:H14" si="0">AVERAGE(D17:D331)</f>
        <v>3.3829841269841267E-2</v>
      </c>
      <c r="E14">
        <f t="shared" si="0"/>
        <v>0.32153968253968263</v>
      </c>
      <c r="F14">
        <f t="shared" si="0"/>
        <v>0.19259301587301592</v>
      </c>
      <c r="G14">
        <f t="shared" si="0"/>
        <v>0.58146666666666691</v>
      </c>
      <c r="H14">
        <f t="shared" si="0"/>
        <v>1054.4888888888888</v>
      </c>
      <c r="Q14" s="12" t="s">
        <v>175</v>
      </c>
      <c r="R14" s="13">
        <f>SUM(R17:R331)</f>
        <v>595.13939042346556</v>
      </c>
    </row>
    <row r="15" spans="1:24" x14ac:dyDescent="0.2">
      <c r="C15" t="s">
        <v>178</v>
      </c>
      <c r="D15">
        <f>STDEV(D17:D331)</f>
        <v>2.4880744831104248E-2</v>
      </c>
      <c r="E15">
        <f t="shared" ref="D15:H15" si="1">STDEV(E17:E331)</f>
        <v>0.16449289003634868</v>
      </c>
      <c r="F15">
        <f t="shared" si="1"/>
        <v>0.13041416540028869</v>
      </c>
      <c r="G15">
        <f t="shared" si="1"/>
        <v>0.3367204510652787</v>
      </c>
      <c r="H15">
        <f t="shared" si="1"/>
        <v>342.77588596219715</v>
      </c>
    </row>
    <row r="16" spans="1:24" x14ac:dyDescent="0.2">
      <c r="A16" t="s">
        <v>174</v>
      </c>
      <c r="B16" t="s">
        <v>179</v>
      </c>
      <c r="C16" t="s">
        <v>1</v>
      </c>
      <c r="D16" t="s">
        <v>180</v>
      </c>
      <c r="E16" t="s">
        <v>181</v>
      </c>
      <c r="F16" t="s">
        <v>182</v>
      </c>
      <c r="G16" t="s">
        <v>161</v>
      </c>
      <c r="H16" t="s">
        <v>183</v>
      </c>
      <c r="I16" s="1" t="s">
        <v>165</v>
      </c>
      <c r="J16" s="1" t="s">
        <v>166</v>
      </c>
      <c r="K16" s="1" t="s">
        <v>167</v>
      </c>
      <c r="L16" s="1" t="s">
        <v>184</v>
      </c>
      <c r="M16" s="1" t="s">
        <v>168</v>
      </c>
      <c r="N16" t="s">
        <v>169</v>
      </c>
      <c r="O16" t="s">
        <v>170</v>
      </c>
      <c r="P16" t="s">
        <v>171</v>
      </c>
      <c r="Q16" t="s">
        <v>172</v>
      </c>
      <c r="R16" t="s">
        <v>173</v>
      </c>
      <c r="S16" s="1" t="s">
        <v>176</v>
      </c>
      <c r="U16" s="3" t="s">
        <v>176</v>
      </c>
      <c r="V16" s="3" t="s">
        <v>189</v>
      </c>
    </row>
    <row r="17" spans="1:22" x14ac:dyDescent="0.2">
      <c r="A17">
        <v>1</v>
      </c>
      <c r="B17">
        <v>24005490500</v>
      </c>
      <c r="C17" t="s">
        <v>3</v>
      </c>
      <c r="D17">
        <f>VLOOKUP(B17,'[8]shown_tract_jail_rP_gP_pall (14'!$A$1:$C$409,3,0)</f>
        <v>0</v>
      </c>
      <c r="E17">
        <f>VLOOKUP(B17,[9]shown_tract_teenbirth_rP_gF_pal!$A$1:$C$391,3,0)</f>
        <v>1.67E-2</v>
      </c>
      <c r="F17">
        <f>VLOOKUP(B17,'[10]shown_tract_poor_share2016 (2)'!$A$1:$C$391,3,0)</f>
        <v>8.6999999999999994E-3</v>
      </c>
      <c r="G17">
        <f>VLOOKUP(B17,'[11]shown_tract_nonwhite_share2010 '!$A$1:$C$391,3,0)</f>
        <v>7.22E-2</v>
      </c>
      <c r="H17">
        <f>VLOOKUP(B17,'[12]shown_tract_median_rent2016 (2)'!$A$1:$C$391,3,0)</f>
        <v>1626</v>
      </c>
      <c r="I17">
        <f>STANDARDIZE(D17,D$14,D$15)</f>
        <v>-1.3596796036246253</v>
      </c>
      <c r="J17">
        <f>STANDARDIZE(E17,E$14,E$15)</f>
        <v>-1.8532088680083434</v>
      </c>
      <c r="K17">
        <f>STANDARDIZE(F17,F$14,F$15)</f>
        <v>-1.4100693380092655</v>
      </c>
      <c r="L17">
        <f>STANDARDIZE(G17,G$14,G$15)</f>
        <v>-1.5124316478417206</v>
      </c>
      <c r="M17">
        <f>STANDARDIZE(H17,H$14,H$15)</f>
        <v>1.6673025569078099</v>
      </c>
      <c r="N17">
        <f>SUMXMY2($I$6:$M$6,I17:M17)</f>
        <v>13.199996899550824</v>
      </c>
      <c r="O17">
        <f>SUMXMY2($I$7:$M$7,I17:M17)</f>
        <v>2.1546478521164225</v>
      </c>
      <c r="P17">
        <f>SUMXMY2($I$8:$M$8,I17:M17)</f>
        <v>33.521283203739117</v>
      </c>
      <c r="Q17">
        <f>SUMXMY2($I$9:$M$9,I17:M17)</f>
        <v>6.372215348340605</v>
      </c>
      <c r="R17">
        <f>MIN(N17:Q17)</f>
        <v>2.1546478521164225</v>
      </c>
      <c r="S17">
        <f>MATCH(R17,N17:Q17,0)</f>
        <v>2</v>
      </c>
      <c r="U17">
        <v>1</v>
      </c>
      <c r="V17">
        <f>COUNTIF($S$17:$S$331,"1")</f>
        <v>83</v>
      </c>
    </row>
    <row r="18" spans="1:22" x14ac:dyDescent="0.2">
      <c r="A18">
        <v>2</v>
      </c>
      <c r="B18">
        <v>24005403601</v>
      </c>
      <c r="C18" t="s">
        <v>4</v>
      </c>
      <c r="D18">
        <f>VLOOKUP(B18,'[8]shown_tract_jail_rP_gP_pall (14'!$A$1:$C$409,3,0)</f>
        <v>2E-3</v>
      </c>
      <c r="E18">
        <f>VLOOKUP(B18,[9]shown_tract_teenbirth_rP_gF_pal!$A$1:$C$391,3,0)</f>
        <v>6.3E-3</v>
      </c>
      <c r="F18">
        <f>VLOOKUP(B18,'[10]shown_tract_poor_share2016 (2)'!$A$1:$C$391,3,0)</f>
        <v>3.44E-2</v>
      </c>
      <c r="G18">
        <f>VLOOKUP(B18,'[11]shown_tract_nonwhite_share2010 '!$A$1:$C$391,3,0)</f>
        <v>0.1457</v>
      </c>
      <c r="H18">
        <f>VLOOKUP(B18,'[12]shown_tract_median_rent2016 (2)'!$A$1:$C$391,3,0)</f>
        <v>1367</v>
      </c>
      <c r="I18">
        <f>STANDARDIZE(D18,D$14,D$15)</f>
        <v>-1.2792961579691022</v>
      </c>
      <c r="J18">
        <f>STANDARDIZE(E18,E$14,E$15)</f>
        <v>-1.9164334851799538</v>
      </c>
      <c r="K18">
        <f>STANDARDIZE(F18,F$14,F$15)</f>
        <v>-1.2130048556264099</v>
      </c>
      <c r="L18">
        <f>STANDARDIZE(G18,G$14,G$15)</f>
        <v>-1.2941496879326362</v>
      </c>
      <c r="M18">
        <f>STANDARDIZE(H18,H$14,H$15)</f>
        <v>0.91170681459656788</v>
      </c>
      <c r="N18">
        <f>SUMXMY2($I$6:$M$6,I18:M18)</f>
        <v>10.248499253665317</v>
      </c>
      <c r="O18">
        <f>SUMXMY2($I$7:$M$7,I18:M18)</f>
        <v>0.59122057743331313</v>
      </c>
      <c r="P18">
        <f>SUMXMY2($I$8:$M$8,I18:M18)</f>
        <v>28.894924039188442</v>
      </c>
      <c r="Q18">
        <f>SUMXMY2($I$9:$M$9,I18:M18)</f>
        <v>4.0251220251969482</v>
      </c>
      <c r="R18">
        <f t="shared" ref="R18:R81" si="2">MIN(N18:Q18)</f>
        <v>0.59122057743331313</v>
      </c>
      <c r="S18">
        <f t="shared" ref="S18:S81" si="3">MATCH(R18,N18:Q18,0)</f>
        <v>2</v>
      </c>
      <c r="U18">
        <v>2</v>
      </c>
      <c r="V18">
        <f>COUNTIF($S$17:$S$331,"2")</f>
        <v>65</v>
      </c>
    </row>
    <row r="19" spans="1:22" x14ac:dyDescent="0.2">
      <c r="A19">
        <v>3</v>
      </c>
      <c r="B19">
        <v>24005403500</v>
      </c>
      <c r="C19" t="s">
        <v>2</v>
      </c>
      <c r="D19">
        <f>VLOOKUP(B19,'[8]shown_tract_jail_rP_gP_pall (14'!$A$1:$C$409,3,0)</f>
        <v>2.9999999999999997E-4</v>
      </c>
      <c r="E19">
        <f>VLOOKUP(B19,[9]shown_tract_teenbirth_rP_gF_pal!$A$1:$C$391,3,0)</f>
        <v>2.5399999999999999E-2</v>
      </c>
      <c r="F19">
        <f>VLOOKUP(B19,'[10]shown_tract_poor_share2016 (2)'!$A$1:$C$391,3,0)</f>
        <v>3.4200000000000001E-2</v>
      </c>
      <c r="G19">
        <f>VLOOKUP(B19,'[11]shown_tract_nonwhite_share2010 '!$A$1:$C$391,3,0)</f>
        <v>0.18029999999999999</v>
      </c>
      <c r="H19">
        <f>VLOOKUP(B19,'[12]shown_tract_median_rent2016 (2)'!$A$1:$C$391,3,0)</f>
        <v>1162</v>
      </c>
      <c r="I19">
        <f>STANDARDIZE(D19,D$14,D$15)</f>
        <v>-1.3476220867762967</v>
      </c>
      <c r="J19">
        <f>STANDARDIZE(E19,E$14,E$15)</f>
        <v>-1.8003190440282459</v>
      </c>
      <c r="K19">
        <f>STANDARDIZE(F19,F$14,F$15)</f>
        <v>-1.2145384313647978</v>
      </c>
      <c r="L19">
        <f>STANDARDIZE(G19,G$14,G$15)</f>
        <v>-1.1913938265332575</v>
      </c>
      <c r="M19">
        <f>STANDARDIZE(H19,H$14,H$15)</f>
        <v>0.31364840852010217</v>
      </c>
      <c r="N19">
        <f>SUMXMY2($I$6:$M$6,I19:M19)</f>
        <v>8.997486665855984</v>
      </c>
      <c r="O19">
        <f>SUMXMY2($I$7:$M$7,I19:M19)</f>
        <v>0.29669766935298553</v>
      </c>
      <c r="P19">
        <f>SUMXMY2($I$8:$M$8,I19:M19)</f>
        <v>26.906310248668319</v>
      </c>
      <c r="Q19">
        <f>SUMXMY2($I$9:$M$9,I19:M19)</f>
        <v>3.1570066548703086</v>
      </c>
      <c r="R19">
        <f>MIN(N19:Q19)</f>
        <v>0.29669766935298553</v>
      </c>
      <c r="S19">
        <f t="shared" si="3"/>
        <v>2</v>
      </c>
      <c r="U19">
        <v>3</v>
      </c>
      <c r="V19">
        <f>COUNTIF($S$17:$S$331,"3")</f>
        <v>94</v>
      </c>
    </row>
    <row r="20" spans="1:22" x14ac:dyDescent="0.2">
      <c r="A20">
        <v>4</v>
      </c>
      <c r="B20">
        <v>24510271400</v>
      </c>
      <c r="C20" t="s">
        <v>5</v>
      </c>
      <c r="D20">
        <f>VLOOKUP(B20,'[8]shown_tract_jail_rP_gP_pall (14'!$A$1:$C$409,3,0)</f>
        <v>6.4000000000000003E-3</v>
      </c>
      <c r="E20">
        <f>VLOOKUP(B20,[9]shown_tract_teenbirth_rP_gF_pal!$A$1:$C$391,3,0)</f>
        <v>1.7899999999999999E-2</v>
      </c>
      <c r="F20">
        <f>VLOOKUP(B20,'[10]shown_tract_poor_share2016 (2)'!$A$1:$C$391,3,0)</f>
        <v>9.7500000000000003E-2</v>
      </c>
      <c r="G20">
        <f>VLOOKUP(B20,'[11]shown_tract_nonwhite_share2010 '!$A$1:$C$391,3,0)</f>
        <v>0.2402</v>
      </c>
      <c r="H20">
        <f>VLOOKUP(B20,'[12]shown_tract_median_rent2016 (2)'!$A$1:$C$391,3,0)</f>
        <v>1304</v>
      </c>
      <c r="I20">
        <f>STANDARDIZE(D20,D$14,D$15)</f>
        <v>-1.102452577526952</v>
      </c>
      <c r="J20">
        <f>STANDARDIZE(E20,E$14,E$15)</f>
        <v>-1.8459137198731577</v>
      </c>
      <c r="K20">
        <f>STANDARDIZE(F20,F$14,F$15)</f>
        <v>-0.72916171016500186</v>
      </c>
      <c r="L20">
        <f>STANDARDIZE(G20,G$14,G$15)</f>
        <v>-1.0135014537638134</v>
      </c>
      <c r="M20">
        <f>STANDARDIZE(H20,H$14,H$15)</f>
        <v>0.72791325565599552</v>
      </c>
      <c r="N20">
        <f>SUMXMY2($I$6:$M$6,I20:M20)</f>
        <v>7.6410960625777244</v>
      </c>
      <c r="O20">
        <f>SUMXMY2($I$7:$M$7,I20:M20)</f>
        <v>0.38411591233253195</v>
      </c>
      <c r="P20">
        <f>SUMXMY2($I$8:$M$8,I20:M20)</f>
        <v>23.802917037051294</v>
      </c>
      <c r="Q20">
        <f>SUMXMY2($I$9:$M$9,I20:M20)</f>
        <v>2.7647703791561229</v>
      </c>
      <c r="R20">
        <f>MIN(N20:Q20)</f>
        <v>0.38411591233253195</v>
      </c>
      <c r="S20">
        <f t="shared" si="3"/>
        <v>2</v>
      </c>
      <c r="U20">
        <v>4</v>
      </c>
      <c r="V20">
        <f>COUNTIF($S$17:$S$331,"4")</f>
        <v>73</v>
      </c>
    </row>
    <row r="21" spans="1:22" x14ac:dyDescent="0.2">
      <c r="A21">
        <v>5</v>
      </c>
      <c r="B21">
        <v>24510271501</v>
      </c>
      <c r="C21" t="s">
        <v>6</v>
      </c>
      <c r="D21">
        <f>VLOOKUP(B21,'[8]shown_tract_jail_rP_gP_pall (14'!$A$1:$C$409,3,0)</f>
        <v>0</v>
      </c>
      <c r="E21">
        <f>VLOOKUP(B21,[9]shown_tract_teenbirth_rP_gF_pal!$A$1:$C$391,3,0)</f>
        <v>9.7999999999999997E-3</v>
      </c>
      <c r="F21">
        <f>VLOOKUP(B21,'[10]shown_tract_poor_share2016 (2)'!$A$1:$C$391,3,0)</f>
        <v>7.9899999999999999E-2</v>
      </c>
      <c r="G21">
        <f>VLOOKUP(B21,'[11]shown_tract_nonwhite_share2010 '!$A$1:$C$391,3,0)</f>
        <v>0.19719999999999999</v>
      </c>
      <c r="H21">
        <f>VLOOKUP(B21,'[12]shown_tract_median_rent2016 (2)'!$A$1:$C$391,3,0)</f>
        <v>1212</v>
      </c>
      <c r="I21">
        <f>STANDARDIZE(D21,D$14,D$15)</f>
        <v>-1.3596796036246253</v>
      </c>
      <c r="J21">
        <f>STANDARDIZE(E21,E$14,E$15)</f>
        <v>-1.8951559697856621</v>
      </c>
      <c r="K21">
        <f>STANDARDIZE(F21,F$14,F$15)</f>
        <v>-0.86411637514314421</v>
      </c>
      <c r="L21">
        <f>STANDARDIZE(G21,G$14,G$15)</f>
        <v>-1.1412038248670873</v>
      </c>
      <c r="M21">
        <f>STANDARDIZE(H21,H$14,H$15)</f>
        <v>0.4595163124411914</v>
      </c>
      <c r="N21">
        <f>SUMXMY2($I$6:$M$6,I21:M21)</f>
        <v>8.6734110524229902</v>
      </c>
      <c r="O21">
        <f>SUMXMY2($I$7:$M$7,I21:M21)</f>
        <v>0.40275350167824664</v>
      </c>
      <c r="P21">
        <f>SUMXMY2($I$8:$M$8,I21:M21)</f>
        <v>25.966560871379709</v>
      </c>
      <c r="Q21">
        <f>SUMXMY2($I$9:$M$9,I21:M21)</f>
        <v>3.1838830311226189</v>
      </c>
      <c r="R21">
        <f t="shared" si="2"/>
        <v>0.40275350167824664</v>
      </c>
      <c r="S21">
        <f t="shared" si="3"/>
        <v>2</v>
      </c>
    </row>
    <row r="22" spans="1:22" x14ac:dyDescent="0.2">
      <c r="A22">
        <v>6</v>
      </c>
      <c r="B22">
        <v>24005491000</v>
      </c>
      <c r="C22" t="s">
        <v>4</v>
      </c>
      <c r="D22">
        <f>VLOOKUP(B22,'[8]shown_tract_jail_rP_gP_pall (14'!$A$1:$C$409,3,0)</f>
        <v>9.1000000000000004E-3</v>
      </c>
      <c r="E22">
        <f>VLOOKUP(B22,[9]shown_tract_teenbirth_rP_gF_pal!$A$1:$C$391,3,0)</f>
        <v>0</v>
      </c>
      <c r="F22">
        <f>VLOOKUP(B22,'[10]shown_tract_poor_share2016 (2)'!$A$1:$C$391,3,0)</f>
        <v>2.06E-2</v>
      </c>
      <c r="G22">
        <f>VLOOKUP(B22,'[11]shown_tract_nonwhite_share2010 '!$A$1:$C$391,3,0)</f>
        <v>8.48E-2</v>
      </c>
      <c r="H22">
        <f>VLOOKUP(B22,'[12]shown_tract_median_rent2016 (2)'!$A$1:$C$391,3,0)</f>
        <v>1600</v>
      </c>
      <c r="I22">
        <f>STANDARDIZE(D22,D$14,D$15)</f>
        <v>-0.99393492589199617</v>
      </c>
      <c r="J22">
        <f>STANDARDIZE(E22,E$14,E$15)</f>
        <v>-1.9547330128896796</v>
      </c>
      <c r="K22">
        <f>STANDARDIZE(F22,F$14,F$15)</f>
        <v>-1.3188215815751805</v>
      </c>
      <c r="L22">
        <f>STANDARDIZE(G22,G$14,G$15)</f>
        <v>-1.4750118832858776</v>
      </c>
      <c r="M22">
        <f>STANDARDIZE(H22,H$14,H$15)</f>
        <v>1.5914512468688435</v>
      </c>
      <c r="N22">
        <f>SUMXMY2($I$6:$M$6,I22:M22)</f>
        <v>12.30260511232958</v>
      </c>
      <c r="O22">
        <f>SUMXMY2($I$7:$M$7,I22:M22)</f>
        <v>1.7833281217711197</v>
      </c>
      <c r="P22">
        <f>SUMXMY2($I$8:$M$8,I22:M22)</f>
        <v>31.395148065996878</v>
      </c>
      <c r="Q22">
        <f>SUMXMY2($I$9:$M$9,I22:M22)</f>
        <v>5.5375416585343693</v>
      </c>
      <c r="R22">
        <f t="shared" si="2"/>
        <v>1.7833281217711197</v>
      </c>
      <c r="S22">
        <f t="shared" si="3"/>
        <v>2</v>
      </c>
    </row>
    <row r="23" spans="1:22" x14ac:dyDescent="0.2">
      <c r="A23">
        <v>7</v>
      </c>
      <c r="B23">
        <v>24510271300</v>
      </c>
      <c r="C23" t="s">
        <v>8</v>
      </c>
      <c r="D23">
        <f>VLOOKUP(B23,'[8]shown_tract_jail_rP_gP_pall (14'!$A$1:$C$409,3,0)</f>
        <v>2.0000000000000001E-4</v>
      </c>
      <c r="E23">
        <f>VLOOKUP(B23,[9]shown_tract_teenbirth_rP_gF_pal!$A$1:$C$391,3,0)</f>
        <v>1.0800000000000001E-2</v>
      </c>
      <c r="F23">
        <f>VLOOKUP(B23,'[10]shown_tract_poor_share2016 (2)'!$A$1:$C$391,3,0)</f>
        <v>6.2700000000000006E-2</v>
      </c>
      <c r="G23">
        <f>VLOOKUP(B23,'[11]shown_tract_nonwhite_share2010 '!$A$1:$C$391,3,0)</f>
        <v>0.22209999999999999</v>
      </c>
      <c r="H23">
        <f>VLOOKUP(B23,'[12]shown_tract_median_rent2016 (2)'!$A$1:$C$391,3,0)</f>
        <v>1248</v>
      </c>
      <c r="I23">
        <f>STANDARDIZE(D23,D$14,D$15)</f>
        <v>-1.351641259059073</v>
      </c>
      <c r="J23">
        <f>STANDARDIZE(E23,E$14,E$15)</f>
        <v>-1.8890766796730072</v>
      </c>
      <c r="K23">
        <f>STANDARDIZE(F23,F$14,F$15)</f>
        <v>-0.9960038886445105</v>
      </c>
      <c r="L23">
        <f>STANDARDIZE(G23,G$14,G$15)</f>
        <v>-1.0672552425305404</v>
      </c>
      <c r="M23">
        <f>STANDARDIZE(H23,H$14,H$15)</f>
        <v>0.56454120326437562</v>
      </c>
      <c r="N23">
        <f>SUMXMY2($I$6:$M$6,I23:M23)</f>
        <v>8.724331232716116</v>
      </c>
      <c r="O23">
        <f>SUMXMY2($I$7:$M$7,I23:M23)</f>
        <v>0.35387746028057793</v>
      </c>
      <c r="P23">
        <f>SUMXMY2($I$8:$M$8,I23:M23)</f>
        <v>26.285619356323522</v>
      </c>
      <c r="Q23">
        <f>SUMXMY2($I$9:$M$9,I23:M23)</f>
        <v>3.320765248607795</v>
      </c>
      <c r="R23">
        <f t="shared" si="2"/>
        <v>0.35387746028057793</v>
      </c>
      <c r="S23">
        <f t="shared" si="3"/>
        <v>2</v>
      </c>
    </row>
    <row r="24" spans="1:22" x14ac:dyDescent="0.2">
      <c r="A24">
        <v>8</v>
      </c>
      <c r="B24">
        <v>24027601104</v>
      </c>
      <c r="C24" t="s">
        <v>7</v>
      </c>
      <c r="D24">
        <f>VLOOKUP(B24,'[8]shown_tract_jail_rP_gP_pall (14'!$A$1:$C$409,3,0)</f>
        <v>5.1000000000000004E-3</v>
      </c>
      <c r="E24">
        <f>VLOOKUP(B24,[9]shown_tract_teenbirth_rP_gF_pal!$A$1:$C$391,3,0)</f>
        <v>4.1300000000000003E-2</v>
      </c>
      <c r="F24">
        <f>VLOOKUP(B24,'[10]shown_tract_poor_share2016 (2)'!$A$1:$C$391,3,0)</f>
        <v>1.6400000000000001E-2</v>
      </c>
      <c r="G24">
        <f>VLOOKUP(B24,'[11]shown_tract_nonwhite_share2010 '!$A$1:$C$391,3,0)</f>
        <v>0.28939999999999999</v>
      </c>
      <c r="H24">
        <f>VLOOKUP(B24,'[12]shown_tract_median_rent2016 (2)'!$A$1:$C$391,3,0)</f>
        <v>0</v>
      </c>
      <c r="I24">
        <f>STANDARDIZE(D24,D$14,D$15)</f>
        <v>-1.1547018172030419</v>
      </c>
      <c r="J24">
        <f>STANDARDIZE(E24,E$14,E$15)</f>
        <v>-1.7036583312370335</v>
      </c>
      <c r="K24">
        <f>STANDARDIZE(F24,F$14,F$15)</f>
        <v>-1.3510266720813282</v>
      </c>
      <c r="L24">
        <f>STANDARDIZE(G24,G$14,G$15)</f>
        <v>-0.86738618264099754</v>
      </c>
      <c r="M24">
        <f>STANDARDIZE(H24,H$14,H$15)</f>
        <v>-3.0763216786060106</v>
      </c>
      <c r="N24">
        <f>SUMXMY2($I$6:$M$6,I24:M24)</f>
        <v>17.739008537319968</v>
      </c>
      <c r="O24">
        <f>SUMXMY2($I$7:$M$7,I24:M24)</f>
        <v>12.390286533979369</v>
      </c>
      <c r="P24">
        <f>SUMXMY2($I$8:$M$8,I24:M24)</f>
        <v>31.569196806278971</v>
      </c>
      <c r="Q24">
        <f>SUMXMY2($I$9:$M$9,I24:M24)</f>
        <v>12.423021938907286</v>
      </c>
      <c r="R24">
        <f t="shared" si="2"/>
        <v>12.390286533979369</v>
      </c>
      <c r="S24">
        <f t="shared" si="3"/>
        <v>2</v>
      </c>
    </row>
    <row r="25" spans="1:22" x14ac:dyDescent="0.2">
      <c r="A25">
        <v>9</v>
      </c>
      <c r="B25">
        <v>24510271200</v>
      </c>
      <c r="C25" t="s">
        <v>9</v>
      </c>
      <c r="D25">
        <f>VLOOKUP(B25,'[8]shown_tract_jail_rP_gP_pall (14'!$A$1:$C$409,3,0)</f>
        <v>4.0000000000000001E-3</v>
      </c>
      <c r="E25">
        <f>VLOOKUP(B25,[9]shown_tract_teenbirth_rP_gF_pal!$A$1:$C$391,3,0)</f>
        <v>2.5100000000000001E-2</v>
      </c>
      <c r="F25">
        <f>VLOOKUP(B25,'[10]shown_tract_poor_share2016 (2)'!$A$1:$C$391,3,0)</f>
        <v>6.2100000000000002E-2</v>
      </c>
      <c r="G25">
        <f>VLOOKUP(B25,'[11]shown_tract_nonwhite_share2010 '!$A$1:$C$391,3,0)</f>
        <v>0.1865</v>
      </c>
      <c r="H25">
        <f>VLOOKUP(B25,'[12]shown_tract_median_rent2016 (2)'!$A$1:$C$391,3,0)</f>
        <v>980</v>
      </c>
      <c r="I25">
        <f>STANDARDIZE(D25,D$14,D$15)</f>
        <v>-1.1989127123135794</v>
      </c>
      <c r="J25">
        <f>STANDARDIZE(E25,E$14,E$15)</f>
        <v>-1.8021428310620422</v>
      </c>
      <c r="K25">
        <f>STANDARDIZE(F25,F$14,F$15)</f>
        <v>-1.0006046158596746</v>
      </c>
      <c r="L25">
        <f>STANDARDIZE(G25,G$14,G$15)</f>
        <v>-1.1729809265137159</v>
      </c>
      <c r="M25">
        <f>STANDARDIZE(H25,H$14,H$15)</f>
        <v>-0.21731076175266245</v>
      </c>
      <c r="N25">
        <f>SUMXMY2($I$6:$M$6,I25:M25)</f>
        <v>8.2500351996473444</v>
      </c>
      <c r="O25">
        <f>SUMXMY2($I$7:$M$7,I25:M25)</f>
        <v>0.58624907992633801</v>
      </c>
      <c r="P25">
        <f>SUMXMY2($I$8:$M$8,I25:M25)</f>
        <v>24.677307111283181</v>
      </c>
      <c r="Q25">
        <f>SUMXMY2($I$9:$M$9,I25:M25)</f>
        <v>2.6294096905036848</v>
      </c>
      <c r="R25">
        <f>MIN(N25:Q25)</f>
        <v>0.58624907992633801</v>
      </c>
      <c r="S25">
        <f t="shared" si="3"/>
        <v>2</v>
      </c>
    </row>
    <row r="26" spans="1:22" x14ac:dyDescent="0.2">
      <c r="A26">
        <v>10</v>
      </c>
      <c r="B26">
        <v>24005400500</v>
      </c>
      <c r="C26" t="s">
        <v>10</v>
      </c>
      <c r="D26">
        <f>VLOOKUP(B26,'[8]shown_tract_jail_rP_gP_pall (14'!$A$1:$C$409,3,0)</f>
        <v>6.1999999999999998E-3</v>
      </c>
      <c r="E26">
        <f>VLOOKUP(B26,[9]shown_tract_teenbirth_rP_gF_pal!$A$1:$C$391,3,0)</f>
        <v>3.1199999999999999E-2</v>
      </c>
      <c r="F26">
        <f>VLOOKUP(B26,'[10]shown_tract_poor_share2016 (2)'!$A$1:$C$391,3,0)</f>
        <v>2.7099999999999999E-2</v>
      </c>
      <c r="G26">
        <f>VLOOKUP(B26,'[11]shown_tract_nonwhite_share2010 '!$A$1:$C$391,3,0)</f>
        <v>6.8199999999999997E-2</v>
      </c>
      <c r="H26">
        <f>VLOOKUP(B26,'[12]shown_tract_median_rent2016 (2)'!$A$1:$C$391,3,0)</f>
        <v>0</v>
      </c>
      <c r="I26">
        <f>STANDARDIZE(D26,D$14,D$15)</f>
        <v>-1.1104909220925043</v>
      </c>
      <c r="J26">
        <f>STANDARDIZE(E26,E$14,E$15)</f>
        <v>-1.7650591613748476</v>
      </c>
      <c r="K26">
        <f>STANDARDIZE(F26,F$14,F$15)</f>
        <v>-1.268980370077571</v>
      </c>
      <c r="L26">
        <f>STANDARDIZE(G26,G$14,G$15)</f>
        <v>-1.5243109381769087</v>
      </c>
      <c r="M26">
        <f>STANDARDIZE(H26,H$14,H$15)</f>
        <v>-3.0763216786060106</v>
      </c>
      <c r="N26">
        <f>SUMXMY2($I$6:$M$6,I26:M26)</f>
        <v>19.709492984188145</v>
      </c>
      <c r="O26">
        <f>SUMXMY2($I$7:$M$7,I26:M26)</f>
        <v>12.552729539836612</v>
      </c>
      <c r="P26">
        <f>SUMXMY2($I$8:$M$8,I26:M26)</f>
        <v>34.42090463768178</v>
      </c>
      <c r="Q26">
        <f>SUMXMY2($I$9:$M$9,I26:M26)</f>
        <v>12.635035061191399</v>
      </c>
      <c r="R26">
        <f t="shared" si="2"/>
        <v>12.552729539836612</v>
      </c>
      <c r="S26">
        <f t="shared" si="3"/>
        <v>2</v>
      </c>
    </row>
    <row r="27" spans="1:22" x14ac:dyDescent="0.2">
      <c r="A27">
        <v>11</v>
      </c>
      <c r="B27">
        <v>24005400400</v>
      </c>
      <c r="C27" t="s">
        <v>10</v>
      </c>
      <c r="D27">
        <f>VLOOKUP(B27,'[8]shown_tract_jail_rP_gP_pall (14'!$A$1:$C$409,3,0)</f>
        <v>2.3E-3</v>
      </c>
      <c r="E27">
        <f>VLOOKUP(B27,[9]shown_tract_teenbirth_rP_gF_pal!$A$1:$C$391,3,0)</f>
        <v>4.9200000000000001E-2</v>
      </c>
      <c r="F27">
        <f>VLOOKUP(B27,'[10]shown_tract_poor_share2016 (2)'!$A$1:$C$391,3,0)</f>
        <v>5.1900000000000002E-2</v>
      </c>
      <c r="G27">
        <f>VLOOKUP(B27,'[11]shown_tract_nonwhite_share2010 '!$A$1:$C$391,3,0)</f>
        <v>0.14829999999999999</v>
      </c>
      <c r="H27">
        <f>VLOOKUP(B27,'[12]shown_tract_median_rent2016 (2)'!$A$1:$C$391,3,0)</f>
        <v>1434</v>
      </c>
      <c r="I27">
        <f>STANDARDIZE(D27,D$14,D$15)</f>
        <v>-1.2672386411207739</v>
      </c>
      <c r="J27">
        <f>STANDARDIZE(E27,E$14,E$15)</f>
        <v>-1.6556319393470598</v>
      </c>
      <c r="K27">
        <f>STANDARDIZE(F27,F$14,F$15)</f>
        <v>-1.0788169785174615</v>
      </c>
      <c r="L27">
        <f>STANDARDIZE(G27,G$14,G$15)</f>
        <v>-1.2864281492147638</v>
      </c>
      <c r="M27">
        <f>STANDARDIZE(H27,H$14,H$15)</f>
        <v>1.1071698058508275</v>
      </c>
      <c r="N27">
        <f>SUMXMY2($I$6:$M$6,I27:M27)</f>
        <v>9.2306375019699054</v>
      </c>
      <c r="O27">
        <f>SUMXMY2($I$7:$M$7,I27:M27)</f>
        <v>0.66632527922975804</v>
      </c>
      <c r="P27">
        <f>SUMXMY2($I$8:$M$8,I27:M27)</f>
        <v>27.202397763446829</v>
      </c>
      <c r="Q27">
        <f>SUMXMY2($I$9:$M$9,I27:M27)</f>
        <v>3.6016433878146485</v>
      </c>
      <c r="R27">
        <f t="shared" si="2"/>
        <v>0.66632527922975804</v>
      </c>
      <c r="S27">
        <f t="shared" si="3"/>
        <v>2</v>
      </c>
    </row>
    <row r="28" spans="1:22" x14ac:dyDescent="0.2">
      <c r="A28">
        <v>12</v>
      </c>
      <c r="B28">
        <v>24005490601</v>
      </c>
      <c r="C28" t="s">
        <v>4</v>
      </c>
      <c r="D28">
        <f>VLOOKUP(B28,'[8]shown_tract_jail_rP_gP_pall (14'!$A$1:$C$409,3,0)</f>
        <v>0</v>
      </c>
      <c r="E28">
        <f>VLOOKUP(B28,[9]shown_tract_teenbirth_rP_gF_pal!$A$1:$C$391,3,0)</f>
        <v>0.01</v>
      </c>
      <c r="F28">
        <f>VLOOKUP(B28,'[10]shown_tract_poor_share2016 (2)'!$A$1:$C$391,3,0)</f>
        <v>9.7000000000000003E-3</v>
      </c>
      <c r="G28">
        <f>VLOOKUP(B28,'[11]shown_tract_nonwhite_share2010 '!$A$1:$C$391,3,0)</f>
        <v>0.1104</v>
      </c>
      <c r="H28">
        <f>VLOOKUP(B28,'[12]shown_tract_median_rent2016 (2)'!$A$1:$C$391,3,0)</f>
        <v>1389</v>
      </c>
      <c r="I28">
        <f>STANDARDIZE(D28,D$14,D$15)</f>
        <v>-1.3596796036246253</v>
      </c>
      <c r="J28">
        <f>STANDARDIZE(E28,E$14,E$15)</f>
        <v>-1.8939401117631309</v>
      </c>
      <c r="K28">
        <f>STANDARDIZE(F28,F$14,F$15)</f>
        <v>-1.4024014593173255</v>
      </c>
      <c r="L28">
        <f>STANDARDIZE(G28,G$14,G$15)</f>
        <v>-1.3989844251406727</v>
      </c>
      <c r="M28">
        <f>STANDARDIZE(H28,H$14,H$15)</f>
        <v>0.97588869232184716</v>
      </c>
      <c r="N28">
        <f>SUMXMY2($I$6:$M$6,I28:M28)</f>
        <v>11.260637767732211</v>
      </c>
      <c r="O28">
        <f>SUMXMY2($I$7:$M$7,I28:M28)</f>
        <v>0.83880458424616477</v>
      </c>
      <c r="P28">
        <f>SUMXMY2($I$8:$M$8,I28:M28)</f>
        <v>30.805129115567667</v>
      </c>
      <c r="Q28">
        <f>SUMXMY2($I$9:$M$9,I28:M28)</f>
        <v>4.6010143050304437</v>
      </c>
      <c r="R28">
        <f t="shared" si="2"/>
        <v>0.83880458424616477</v>
      </c>
      <c r="S28">
        <f t="shared" si="3"/>
        <v>2</v>
      </c>
    </row>
    <row r="29" spans="1:22" x14ac:dyDescent="0.2">
      <c r="A29">
        <v>13</v>
      </c>
      <c r="B29">
        <v>24005490603</v>
      </c>
      <c r="C29" t="s">
        <v>4</v>
      </c>
      <c r="D29">
        <f>VLOOKUP(B29,'[8]shown_tract_jail_rP_gP_pall (14'!$A$1:$C$409,3,0)</f>
        <v>0</v>
      </c>
      <c r="E29">
        <f>VLOOKUP(B29,[9]shown_tract_teenbirth_rP_gF_pal!$A$1:$C$391,3,0)</f>
        <v>7.4999999999999997E-3</v>
      </c>
      <c r="F29">
        <f>VLOOKUP(B29,'[10]shown_tract_poor_share2016 (2)'!$A$1:$C$391,3,0)</f>
        <v>5.96E-2</v>
      </c>
      <c r="G29">
        <f>VLOOKUP(B29,'[11]shown_tract_nonwhite_share2010 '!$A$1:$C$391,3,0)</f>
        <v>0.1278</v>
      </c>
      <c r="H29">
        <f>VLOOKUP(B29,'[12]shown_tract_median_rent2016 (2)'!$A$1:$C$391,3,0)</f>
        <v>1175</v>
      </c>
      <c r="I29">
        <f>STANDARDIZE(D29,D$14,D$15)</f>
        <v>-1.3596796036246253</v>
      </c>
      <c r="J29">
        <f>STANDARDIZE(E29,E$14,E$15)</f>
        <v>-1.9091383370447681</v>
      </c>
      <c r="K29">
        <f>STANDARDIZE(F29,F$14,F$15)</f>
        <v>-1.0197743125895244</v>
      </c>
      <c r="L29">
        <f>STANDARDIZE(G29,G$14,G$15)</f>
        <v>-1.3473095121826035</v>
      </c>
      <c r="M29">
        <f>STANDARDIZE(H29,H$14,H$15)</f>
        <v>0.35157406353958537</v>
      </c>
      <c r="N29">
        <f>SUMXMY2($I$6:$M$6,I29:M29)</f>
        <v>9.5881357897195763</v>
      </c>
      <c r="O29">
        <f>SUMXMY2($I$7:$M$7,I29:M29)</f>
        <v>0.43994512196891239</v>
      </c>
      <c r="P29">
        <f>SUMXMY2($I$8:$M$8,I29:M29)</f>
        <v>27.540282168258504</v>
      </c>
      <c r="Q29">
        <f>SUMXMY2($I$9:$M$9,I29:M29)</f>
        <v>3.3587356499254657</v>
      </c>
      <c r="R29">
        <f t="shared" si="2"/>
        <v>0.43994512196891239</v>
      </c>
      <c r="S29">
        <f t="shared" si="3"/>
        <v>2</v>
      </c>
    </row>
    <row r="30" spans="1:22" x14ac:dyDescent="0.2">
      <c r="A30">
        <v>14</v>
      </c>
      <c r="B30">
        <v>24510271102</v>
      </c>
      <c r="C30" t="s">
        <v>11</v>
      </c>
      <c r="D30">
        <f>VLOOKUP(B30,'[8]shown_tract_jail_rP_gP_pall (14'!$A$1:$C$409,3,0)</f>
        <v>4.7000000000000002E-3</v>
      </c>
      <c r="E30">
        <f>VLOOKUP(B30,[9]shown_tract_teenbirth_rP_gF_pal!$A$1:$C$391,3,0)</f>
        <v>9.3299999999999994E-2</v>
      </c>
      <c r="F30">
        <f>VLOOKUP(B30,'[10]shown_tract_poor_share2016 (2)'!$A$1:$C$391,3,0)</f>
        <v>2.9700000000000001E-2</v>
      </c>
      <c r="G30">
        <f>VLOOKUP(B30,'[11]shown_tract_nonwhite_share2010 '!$A$1:$C$391,3,0)</f>
        <v>0.18340000000000001</v>
      </c>
      <c r="H30">
        <f>VLOOKUP(B30,'[12]shown_tract_median_rent2016 (2)'!$A$1:$C$391,3,0)</f>
        <v>0</v>
      </c>
      <c r="I30">
        <f>STANDARDIZE(D30,D$14,D$15)</f>
        <v>-1.1707785063341465</v>
      </c>
      <c r="J30">
        <f>STANDARDIZE(E30,E$14,E$15)</f>
        <v>-1.38753524537898</v>
      </c>
      <c r="K30">
        <f>STANDARDIZE(F30,F$14,F$15)</f>
        <v>-1.2490438854785273</v>
      </c>
      <c r="L30">
        <f>STANDARDIZE(G30,G$14,G$15)</f>
        <v>-1.1821873765234867</v>
      </c>
      <c r="M30">
        <f>STANDARDIZE(H30,H$14,H$15)</f>
        <v>-3.0763216786060106</v>
      </c>
      <c r="N30">
        <f>SUMXMY2($I$6:$M$6,I30:M30)</f>
        <v>17.279785296892534</v>
      </c>
      <c r="O30">
        <f>SUMXMY2($I$7:$M$7,I30:M30)</f>
        <v>12.329690330711347</v>
      </c>
      <c r="P30">
        <f>SUMXMY2($I$8:$M$8,I30:M30)</f>
        <v>30.855545819661618</v>
      </c>
      <c r="Q30">
        <f>SUMXMY2($I$9:$M$9,I30:M30)</f>
        <v>11.730551521792693</v>
      </c>
      <c r="R30">
        <f t="shared" si="2"/>
        <v>11.730551521792693</v>
      </c>
      <c r="S30">
        <f t="shared" si="3"/>
        <v>4</v>
      </c>
    </row>
    <row r="31" spans="1:22" x14ac:dyDescent="0.2">
      <c r="A31">
        <v>15</v>
      </c>
      <c r="B31">
        <v>24510120100</v>
      </c>
      <c r="C31" t="s">
        <v>13</v>
      </c>
      <c r="D31">
        <f>VLOOKUP(B31,'[8]shown_tract_jail_rP_gP_pall (14'!$A$1:$C$409,3,0)</f>
        <v>1.1999999999999999E-3</v>
      </c>
      <c r="E31">
        <f>VLOOKUP(B31,[9]shown_tract_teenbirth_rP_gF_pal!$A$1:$C$391,3,0)</f>
        <v>1.66E-2</v>
      </c>
      <c r="F31">
        <f>VLOOKUP(B31,'[10]shown_tract_poor_share2016 (2)'!$A$1:$C$391,3,0)</f>
        <v>0.1774</v>
      </c>
      <c r="G31">
        <f>VLOOKUP(B31,'[11]shown_tract_nonwhite_share2010 '!$A$1:$C$391,3,0)</f>
        <v>0.30880000000000002</v>
      </c>
      <c r="H31">
        <f>VLOOKUP(B31,'[12]shown_tract_median_rent2016 (2)'!$A$1:$C$391,3,0)</f>
        <v>1201</v>
      </c>
      <c r="I31">
        <f>STANDARDIZE(D31,D$14,D$15)</f>
        <v>-1.3114495362313114</v>
      </c>
      <c r="J31">
        <f>STANDARDIZE(E31,E$14,E$15)</f>
        <v>-1.8538167970196087</v>
      </c>
      <c r="K31">
        <f>STANDARDIZE(F31,F$14,F$15)</f>
        <v>-0.11649820267900347</v>
      </c>
      <c r="L31">
        <f>STANDARDIZE(G31,G$14,G$15)</f>
        <v>-0.80977162451533435</v>
      </c>
      <c r="M31">
        <f>STANDARDIZE(H31,H$14,H$15)</f>
        <v>0.42742537357855176</v>
      </c>
      <c r="N31">
        <f>SUMXMY2($I$6:$M$6,I31:M31)</f>
        <v>6.8885830425673946</v>
      </c>
      <c r="O31">
        <f>SUMXMY2($I$7:$M$7,I31:M31)</f>
        <v>1.3225368833832372</v>
      </c>
      <c r="P31">
        <f>SUMXMY2($I$8:$M$8,I31:M31)</f>
        <v>21.518087038988583</v>
      </c>
      <c r="Q31">
        <f>SUMXMY2($I$9:$M$9,I31:M31)</f>
        <v>3.1033102226215816</v>
      </c>
      <c r="R31">
        <f t="shared" si="2"/>
        <v>1.3225368833832372</v>
      </c>
      <c r="S31">
        <f t="shared" si="3"/>
        <v>2</v>
      </c>
    </row>
    <row r="32" spans="1:22" x14ac:dyDescent="0.2">
      <c r="A32">
        <v>16</v>
      </c>
      <c r="B32">
        <v>24003750400</v>
      </c>
      <c r="C32" t="s">
        <v>14</v>
      </c>
      <c r="D32">
        <f>VLOOKUP(B32,'[8]shown_tract_jail_rP_gP_pall (14'!$A$1:$C$409,3,0)</f>
        <v>3.5000000000000001E-3</v>
      </c>
      <c r="E32">
        <f>VLOOKUP(B32,[9]shown_tract_teenbirth_rP_gF_pal!$A$1:$C$391,3,0)</f>
        <v>9.6500000000000002E-2</v>
      </c>
      <c r="F32">
        <f>VLOOKUP(B32,'[10]shown_tract_poor_share2016 (2)'!$A$1:$C$391,3,0)</f>
        <v>3.4599999999999999E-2</v>
      </c>
      <c r="G32">
        <f>VLOOKUP(B32,'[11]shown_tract_nonwhite_share2010 '!$A$1:$C$391,3,0)</f>
        <v>0.1137</v>
      </c>
      <c r="H32">
        <f>VLOOKUP(B32,'[12]shown_tract_median_rent2016 (2)'!$A$1:$C$391,3,0)</f>
        <v>1170</v>
      </c>
      <c r="I32">
        <f>STANDARDIZE(D32,D$14,D$15)</f>
        <v>-1.2190085737274603</v>
      </c>
      <c r="J32">
        <f>STANDARDIZE(E32,E$14,E$15)</f>
        <v>-1.3680815170184843</v>
      </c>
      <c r="K32">
        <f>STANDARDIZE(F32,F$14,F$15)</f>
        <v>-1.2114712798880218</v>
      </c>
      <c r="L32">
        <f>STANDARDIZE(G32,G$14,G$15)</f>
        <v>-1.3891840106141422</v>
      </c>
      <c r="M32">
        <f>STANDARDIZE(H32,H$14,H$15)</f>
        <v>0.33698727314747645</v>
      </c>
      <c r="N32">
        <f>SUMXMY2($I$6:$M$6,I32:M32)</f>
        <v>7.8249614301768133</v>
      </c>
      <c r="O32">
        <f>SUMXMY2($I$7:$M$7,I32:M32)</f>
        <v>0.24110295458775297</v>
      </c>
      <c r="P32">
        <f>SUMXMY2($I$8:$M$8,I32:M32)</f>
        <v>24.924165156470586</v>
      </c>
      <c r="Q32">
        <f>SUMXMY2($I$9:$M$9,I32:M32)</f>
        <v>2.1666647990505825</v>
      </c>
      <c r="R32">
        <f t="shared" si="2"/>
        <v>0.24110295458775297</v>
      </c>
      <c r="S32">
        <f t="shared" si="3"/>
        <v>2</v>
      </c>
    </row>
    <row r="33" spans="1:19" x14ac:dyDescent="0.2">
      <c r="A33">
        <v>17</v>
      </c>
      <c r="B33">
        <v>24005430600</v>
      </c>
      <c r="C33" t="s">
        <v>15</v>
      </c>
      <c r="D33">
        <f>VLOOKUP(B33,'[8]shown_tract_jail_rP_gP_pall (14'!$A$1:$C$409,3,0)</f>
        <v>6.4000000000000003E-3</v>
      </c>
      <c r="E33">
        <f>VLOOKUP(B33,[9]shown_tract_teenbirth_rP_gF_pal!$A$1:$C$391,3,0)</f>
        <v>7.2300000000000003E-2</v>
      </c>
      <c r="F33">
        <f>VLOOKUP(B33,'[10]shown_tract_poor_share2016 (2)'!$A$1:$C$391,3,0)</f>
        <v>6.1100000000000002E-2</v>
      </c>
      <c r="G33">
        <f>VLOOKUP(B33,'[11]shown_tract_nonwhite_share2010 '!$A$1:$C$391,3,0)</f>
        <v>9.5399999999999999E-2</v>
      </c>
      <c r="H33">
        <f>VLOOKUP(B33,'[12]shown_tract_median_rent2016 (2)'!$A$1:$C$391,3,0)</f>
        <v>1175</v>
      </c>
      <c r="I33">
        <f>STANDARDIZE(D33,D$14,D$15)</f>
        <v>-1.102452577526952</v>
      </c>
      <c r="J33">
        <f>STANDARDIZE(E33,E$14,E$15)</f>
        <v>-1.5152003377447323</v>
      </c>
      <c r="K33">
        <f>STANDARDIZE(F33,F$14,F$15)</f>
        <v>-1.0082724945516144</v>
      </c>
      <c r="L33">
        <f>STANDARDIZE(G33,G$14,G$15)</f>
        <v>-1.4435317638976286</v>
      </c>
      <c r="M33">
        <f>STANDARDIZE(H33,H$14,H$15)</f>
        <v>0.35157406353958537</v>
      </c>
      <c r="N33">
        <f>SUMXMY2($I$6:$M$6,I33:M33)</f>
        <v>7.8612099606875239</v>
      </c>
      <c r="O33">
        <f>SUMXMY2($I$7:$M$7,I33:M33)</f>
        <v>0.20138293703266724</v>
      </c>
      <c r="P33">
        <f>SUMXMY2($I$8:$M$8,I33:M33)</f>
        <v>24.490202843504342</v>
      </c>
      <c r="Q33">
        <f>SUMXMY2($I$9:$M$9,I33:M33)</f>
        <v>2.043717127138533</v>
      </c>
      <c r="R33">
        <f>MIN(N33:Q33)</f>
        <v>0.20138293703266724</v>
      </c>
      <c r="S33">
        <f t="shared" si="3"/>
        <v>2</v>
      </c>
    </row>
    <row r="34" spans="1:19" x14ac:dyDescent="0.2">
      <c r="A34">
        <v>18</v>
      </c>
      <c r="B34">
        <v>24005403602</v>
      </c>
      <c r="C34" t="s">
        <v>4</v>
      </c>
      <c r="D34">
        <f>VLOOKUP(B34,'[8]shown_tract_jail_rP_gP_pall (14'!$A$1:$C$409,3,0)</f>
        <v>1.4200000000000001E-2</v>
      </c>
      <c r="E34">
        <f>VLOOKUP(B34,[9]shown_tract_teenbirth_rP_gF_pal!$A$1:$C$391,3,0)</f>
        <v>3.1600000000000003E-2</v>
      </c>
      <c r="F34">
        <f>VLOOKUP(B34,'[10]shown_tract_poor_share2016 (2)'!$A$1:$C$391,3,0)</f>
        <v>7.2599999999999998E-2</v>
      </c>
      <c r="G34">
        <f>VLOOKUP(B34,'[11]shown_tract_nonwhite_share2010 '!$A$1:$C$391,3,0)</f>
        <v>0.31929999999999997</v>
      </c>
      <c r="H34">
        <f>VLOOKUP(B34,'[12]shown_tract_median_rent2016 (2)'!$A$1:$C$391,3,0)</f>
        <v>1483</v>
      </c>
      <c r="I34">
        <f>STANDARDIZE(D34,D$14,D$15)</f>
        <v>-0.78895713947041279</v>
      </c>
      <c r="J34">
        <f>STANDARDIZE(E34,E$14,E$15)</f>
        <v>-1.7626274453297857</v>
      </c>
      <c r="K34">
        <f>STANDARDIZE(F34,F$14,F$15)</f>
        <v>-0.92009188959430555</v>
      </c>
      <c r="L34">
        <f>STANDARDIZE(G34,G$14,G$15)</f>
        <v>-0.77858848738546527</v>
      </c>
      <c r="M34">
        <f>STANDARDIZE(H34,H$14,H$15)</f>
        <v>1.2501203516934949</v>
      </c>
      <c r="N34">
        <f>SUMXMY2($I$6:$M$6,I34:M34)</f>
        <v>7.4582202035627017</v>
      </c>
      <c r="O34">
        <f>SUMXMY2($I$7:$M$7,I34:M34)</f>
        <v>0.88016231150819157</v>
      </c>
      <c r="P34">
        <f>SUMXMY2($I$8:$M$8,I34:M34)</f>
        <v>23.133269120255129</v>
      </c>
      <c r="Q34">
        <f>SUMXMY2($I$9:$M$9,I34:M34)</f>
        <v>3.24028969184711</v>
      </c>
      <c r="R34">
        <f t="shared" si="2"/>
        <v>0.88016231150819157</v>
      </c>
      <c r="S34">
        <f t="shared" si="3"/>
        <v>2</v>
      </c>
    </row>
    <row r="35" spans="1:19" x14ac:dyDescent="0.2">
      <c r="A35">
        <v>19</v>
      </c>
      <c r="B35">
        <v>24005401000</v>
      </c>
      <c r="C35" t="s">
        <v>10</v>
      </c>
      <c r="D35">
        <f>VLOOKUP(B35,'[8]shown_tract_jail_rP_gP_pall (14'!$A$1:$C$409,3,0)</f>
        <v>1.09E-2</v>
      </c>
      <c r="E35">
        <f>VLOOKUP(B35,[9]shown_tract_teenbirth_rP_gF_pal!$A$1:$C$391,3,0)</f>
        <v>7.0699999999999999E-2</v>
      </c>
      <c r="F35">
        <f>VLOOKUP(B35,'[10]shown_tract_poor_share2016 (2)'!$A$1:$C$391,3,0)</f>
        <v>4.6800000000000001E-2</v>
      </c>
      <c r="G35">
        <f>VLOOKUP(B35,'[11]shown_tract_nonwhite_share2010 '!$A$1:$C$391,3,0)</f>
        <v>0.22670000000000001</v>
      </c>
      <c r="H35">
        <f>VLOOKUP(B35,'[12]shown_tract_median_rent2016 (2)'!$A$1:$C$391,3,0)</f>
        <v>1198</v>
      </c>
      <c r="I35">
        <f>STANDARDIZE(D35,D$14,D$15)</f>
        <v>-0.92158982480202556</v>
      </c>
      <c r="J35">
        <f>STANDARDIZE(E35,E$14,E$15)</f>
        <v>-1.5249272019249802</v>
      </c>
      <c r="K35">
        <f>STANDARDIZE(F35,F$14,F$15)</f>
        <v>-1.117923159846355</v>
      </c>
      <c r="L35">
        <f>STANDARDIZE(G35,G$14,G$15)</f>
        <v>-1.0535940586450736</v>
      </c>
      <c r="M35">
        <f>STANDARDIZE(H35,H$14,H$15)</f>
        <v>0.4186732993432864</v>
      </c>
      <c r="N35">
        <f>SUMXMY2($I$6:$M$6,I35:M35)</f>
        <v>6.6106832782144931</v>
      </c>
      <c r="O35">
        <f>SUMXMY2($I$7:$M$7,I35:M35)</f>
        <v>0</v>
      </c>
      <c r="P35">
        <f>SUMXMY2($I$8:$M$8,I35:M35)</f>
        <v>22.418712131241069</v>
      </c>
      <c r="Q35">
        <f>SUMXMY2($I$9:$M$9,I35:M35)</f>
        <v>1.732683011022599</v>
      </c>
      <c r="R35">
        <f t="shared" si="2"/>
        <v>0</v>
      </c>
      <c r="S35">
        <f t="shared" si="3"/>
        <v>2</v>
      </c>
    </row>
    <row r="36" spans="1:19" x14ac:dyDescent="0.2">
      <c r="A36">
        <v>20</v>
      </c>
      <c r="B36">
        <v>24005491100</v>
      </c>
      <c r="C36" t="s">
        <v>4</v>
      </c>
      <c r="D36">
        <f>VLOOKUP(B36,'[8]shown_tract_jail_rP_gP_pall (14'!$A$1:$C$409,3,0)</f>
        <v>1.6999999999999999E-3</v>
      </c>
      <c r="E36">
        <f>VLOOKUP(B36,[9]shown_tract_teenbirth_rP_gF_pal!$A$1:$C$391,3,0)</f>
        <v>9.06E-2</v>
      </c>
      <c r="F36">
        <f>VLOOKUP(B36,'[10]shown_tract_poor_share2016 (2)'!$A$1:$C$391,3,0)</f>
        <v>6.9400000000000003E-2</v>
      </c>
      <c r="G36">
        <f>VLOOKUP(B36,'[11]shown_tract_nonwhite_share2010 '!$A$1:$C$391,3,0)</f>
        <v>0.316</v>
      </c>
      <c r="H36">
        <f>VLOOKUP(B36,'[12]shown_tract_median_rent2016 (2)'!$A$1:$C$391,3,0)</f>
        <v>983</v>
      </c>
      <c r="I36">
        <f>STANDARDIZE(D36,D$14,D$15)</f>
        <v>-1.2913536748174308</v>
      </c>
      <c r="J36">
        <f>STANDARDIZE(E36,E$14,E$15)</f>
        <v>-1.4039493286831479</v>
      </c>
      <c r="K36">
        <f>STANDARDIZE(F36,F$14,F$15)</f>
        <v>-0.94462910140851319</v>
      </c>
      <c r="L36">
        <f>STANDARDIZE(G36,G$14,G$15)</f>
        <v>-0.78838890191199551</v>
      </c>
      <c r="M36">
        <f>STANDARDIZE(H36,H$14,H$15)</f>
        <v>-0.20855868751739712</v>
      </c>
      <c r="N36">
        <f>SUMXMY2($I$6:$M$6,I36:M36)</f>
        <v>5.8906027428875882</v>
      </c>
      <c r="O36">
        <f>SUMXMY2($I$7:$M$7,I36:M36)</f>
        <v>0.64514552178120721</v>
      </c>
      <c r="P36">
        <f>SUMXMY2($I$8:$M$8,I36:M36)</f>
        <v>21.084249305462155</v>
      </c>
      <c r="Q36">
        <f>SUMXMY2($I$9:$M$9,I36:M36)</f>
        <v>1.9748740507817013</v>
      </c>
      <c r="R36">
        <f t="shared" si="2"/>
        <v>0.64514552178120721</v>
      </c>
      <c r="S36">
        <f t="shared" si="3"/>
        <v>2</v>
      </c>
    </row>
    <row r="37" spans="1:19" x14ac:dyDescent="0.2">
      <c r="A37">
        <v>21</v>
      </c>
      <c r="B37">
        <v>24005411307</v>
      </c>
      <c r="C37" t="s">
        <v>12</v>
      </c>
      <c r="D37">
        <f>VLOOKUP(B37,'[8]shown_tract_jail_rP_gP_pall (14'!$A$1:$C$409,3,0)</f>
        <v>1.23E-2</v>
      </c>
      <c r="E37">
        <f>VLOOKUP(B37,[9]shown_tract_teenbirth_rP_gF_pal!$A$1:$C$391,3,0)</f>
        <v>9.2100000000000001E-2</v>
      </c>
      <c r="F37">
        <f>VLOOKUP(B37,'[10]shown_tract_poor_share2016 (2)'!$A$1:$C$391,3,0)</f>
        <v>5.5E-2</v>
      </c>
      <c r="G37">
        <f>VLOOKUP(B37,'[11]shown_tract_nonwhite_share2010 '!$A$1:$C$391,3,0)</f>
        <v>0.30280000000000001</v>
      </c>
      <c r="H37">
        <f>VLOOKUP(B37,'[12]shown_tract_median_rent2016 (2)'!$A$1:$C$391,3,0)</f>
        <v>1322</v>
      </c>
      <c r="I37">
        <f>STANDARDIZE(D37,D$14,D$15)</f>
        <v>-0.86532141284315967</v>
      </c>
      <c r="J37">
        <f>STANDARDIZE(E37,E$14,E$15)</f>
        <v>-1.3948303935141657</v>
      </c>
      <c r="K37">
        <f>STANDARDIZE(F37,F$14,F$15)</f>
        <v>-1.0550465545724479</v>
      </c>
      <c r="L37">
        <f>STANDARDIZE(G37,G$14,G$15)</f>
        <v>-0.82759056001811682</v>
      </c>
      <c r="M37">
        <f>STANDARDIZE(H37,H$14,H$15)</f>
        <v>0.78042570106758757</v>
      </c>
      <c r="N37">
        <f>SUMXMY2($I$6:$M$6,I37:M37)</f>
        <v>5.7520802783973357</v>
      </c>
      <c r="O37">
        <f>SUMXMY2($I$7:$M$7,I37:M37)</f>
        <v>0.20598716277874859</v>
      </c>
      <c r="P37">
        <f>SUMXMY2($I$8:$M$8,I37:M37)</f>
        <v>20.961726301775073</v>
      </c>
      <c r="Q37">
        <f>SUMXMY2($I$9:$M$9,I37:M37)</f>
        <v>1.7926998974335757</v>
      </c>
      <c r="R37">
        <f t="shared" si="2"/>
        <v>0.20598716277874859</v>
      </c>
      <c r="S37">
        <f t="shared" si="3"/>
        <v>2</v>
      </c>
    </row>
    <row r="38" spans="1:19" x14ac:dyDescent="0.2">
      <c r="A38">
        <v>22</v>
      </c>
      <c r="B38">
        <v>24005440100</v>
      </c>
      <c r="C38" t="s">
        <v>4</v>
      </c>
      <c r="D38">
        <f>VLOOKUP(B38,'[8]shown_tract_jail_rP_gP_pall (14'!$A$1:$C$409,3,0)</f>
        <v>1.1299999999999999E-2</v>
      </c>
      <c r="E38">
        <f>VLOOKUP(B38,[9]shown_tract_teenbirth_rP_gF_pal!$A$1:$C$391,3,0)</f>
        <v>7.4200000000000002E-2</v>
      </c>
      <c r="F38">
        <f>VLOOKUP(B38,'[10]shown_tract_poor_share2016 (2)'!$A$1:$C$391,3,0)</f>
        <v>6.6199999999999995E-2</v>
      </c>
      <c r="G38">
        <f>VLOOKUP(B38,'[11]shown_tract_nonwhite_share2010 '!$A$1:$C$391,3,0)</f>
        <v>0.109</v>
      </c>
      <c r="H38">
        <f>VLOOKUP(B38,'[12]shown_tract_median_rent2016 (2)'!$A$1:$C$391,3,0)</f>
        <v>1197</v>
      </c>
      <c r="I38">
        <f>STANDARDIZE(D38,D$14,D$15)</f>
        <v>-0.90551313567092107</v>
      </c>
      <c r="J38">
        <f>STANDARDIZE(E38,E$14,E$15)</f>
        <v>-1.5036496865306881</v>
      </c>
      <c r="K38">
        <f>STANDARDIZE(F38,F$14,F$15)</f>
        <v>-0.96916631322272107</v>
      </c>
      <c r="L38">
        <f>STANDARDIZE(G38,G$14,G$15)</f>
        <v>-1.4031421767579886</v>
      </c>
      <c r="M38">
        <f>STANDARDIZE(H38,H$14,H$15)</f>
        <v>0.41575594126486465</v>
      </c>
      <c r="N38">
        <f>SUMXMY2($I$6:$M$6,I38:M38)</f>
        <v>7.3234906395961366</v>
      </c>
      <c r="O38">
        <f>SUMXMY2($I$7:$M$7,I38:M38)</f>
        <v>0.14503218986661798</v>
      </c>
      <c r="P38">
        <f>SUMXMY2($I$8:$M$8,I38:M38)</f>
        <v>23.259067979304575</v>
      </c>
      <c r="Q38">
        <f>SUMXMY2($I$9:$M$9,I38:M38)</f>
        <v>1.7006343751243738</v>
      </c>
      <c r="R38">
        <f t="shared" si="2"/>
        <v>0.14503218986661798</v>
      </c>
      <c r="S38">
        <f t="shared" si="3"/>
        <v>2</v>
      </c>
    </row>
    <row r="39" spans="1:19" x14ac:dyDescent="0.2">
      <c r="A39">
        <v>23</v>
      </c>
      <c r="B39">
        <v>24005440500</v>
      </c>
      <c r="C39" t="s">
        <v>12</v>
      </c>
      <c r="D39">
        <f>VLOOKUP(B39,'[8]shown_tract_jail_rP_gP_pall (14'!$A$1:$C$409,3,0)</f>
        <v>1.1000000000000001E-3</v>
      </c>
      <c r="E39">
        <f>VLOOKUP(B39,[9]shown_tract_teenbirth_rP_gF_pal!$A$1:$C$391,3,0)</f>
        <v>0.15970000000000001</v>
      </c>
      <c r="F39">
        <f>VLOOKUP(B39,'[10]shown_tract_poor_share2016 (2)'!$A$1:$C$391,3,0)</f>
        <v>5.2400000000000002E-2</v>
      </c>
      <c r="G39">
        <f>VLOOKUP(B39,'[11]shown_tract_nonwhite_share2010 '!$A$1:$C$391,3,0)</f>
        <v>0.12479999999999999</v>
      </c>
      <c r="H39">
        <f>VLOOKUP(B39,'[12]shown_tract_median_rent2016 (2)'!$A$1:$C$391,3,0)</f>
        <v>1015</v>
      </c>
      <c r="I39">
        <f>STANDARDIZE(D39,D$14,D$15)</f>
        <v>-1.3154687085140877</v>
      </c>
      <c r="J39">
        <f>STANDARDIZE(E39,E$14,E$15)</f>
        <v>-0.98387038189869624</v>
      </c>
      <c r="K39">
        <f>STANDARDIZE(F39,F$14,F$15)</f>
        <v>-1.0749830391714916</v>
      </c>
      <c r="L39">
        <f>STANDARDIZE(G39,G$14,G$15)</f>
        <v>-1.3562189799339948</v>
      </c>
      <c r="M39">
        <f>STANDARDIZE(H39,H$14,H$15)</f>
        <v>-0.11520322900790003</v>
      </c>
      <c r="N39">
        <f>SUMXMY2($I$6:$M$6,I39:M39)</f>
        <v>6.5715788046381158</v>
      </c>
      <c r="O39">
        <f>SUMXMY2($I$7:$M$7,I39:M39)</f>
        <v>0.8263329020042276</v>
      </c>
      <c r="P39">
        <f>SUMXMY2($I$8:$M$8,I39:M39)</f>
        <v>22.435325192827545</v>
      </c>
      <c r="Q39">
        <f>SUMXMY2($I$9:$M$9,I39:M39)</f>
        <v>1.6897262532493194</v>
      </c>
      <c r="R39">
        <f t="shared" si="2"/>
        <v>0.8263329020042276</v>
      </c>
      <c r="S39">
        <f t="shared" si="3"/>
        <v>2</v>
      </c>
    </row>
    <row r="40" spans="1:19" x14ac:dyDescent="0.2">
      <c r="A40">
        <v>24</v>
      </c>
      <c r="B40">
        <v>24510272005</v>
      </c>
      <c r="C40" t="s">
        <v>17</v>
      </c>
      <c r="D40">
        <f>VLOOKUP(B40,'[8]shown_tract_jail_rP_gP_pall (14'!$A$1:$C$409,3,0)</f>
        <v>1.1000000000000001E-3</v>
      </c>
      <c r="E40">
        <f>VLOOKUP(B40,[9]shown_tract_teenbirth_rP_gF_pal!$A$1:$C$391,3,0)</f>
        <v>5.8500000000000003E-2</v>
      </c>
      <c r="F40">
        <f>VLOOKUP(B40,'[10]shown_tract_poor_share2016 (2)'!$A$1:$C$391,3,0)</f>
        <v>0.1845</v>
      </c>
      <c r="G40">
        <f>VLOOKUP(B40,'[11]shown_tract_nonwhite_share2010 '!$A$1:$C$391,3,0)</f>
        <v>0.22919999999999999</v>
      </c>
      <c r="H40">
        <f>VLOOKUP(B40,'[12]shown_tract_median_rent2016 (2)'!$A$1:$C$391,3,0)</f>
        <v>1140</v>
      </c>
      <c r="I40">
        <f>STANDARDIZE(D40,D$14,D$15)</f>
        <v>-1.3154687085140877</v>
      </c>
      <c r="J40">
        <f>STANDARDIZE(E40,E$14,E$15)</f>
        <v>-1.5990945412993696</v>
      </c>
      <c r="K40">
        <f>STANDARDIZE(F40,F$14,F$15)</f>
        <v>-6.2056263966230187E-2</v>
      </c>
      <c r="L40">
        <f>STANDARDIZE(G40,G$14,G$15)</f>
        <v>-1.046169502185581</v>
      </c>
      <c r="M40">
        <f>STANDARDIZE(H40,H$14,H$15)</f>
        <v>0.24946653079482295</v>
      </c>
      <c r="N40">
        <f>SUMXMY2($I$6:$M$6,I40:M40)</f>
        <v>6.4341591272915881</v>
      </c>
      <c r="O40">
        <f>SUMXMY2($I$7:$M$7,I40:M40)</f>
        <v>1.3041823256409002</v>
      </c>
      <c r="P40">
        <f>SUMXMY2($I$8:$M$8,I40:M40)</f>
        <v>20.70805917905626</v>
      </c>
      <c r="Q40">
        <f>SUMXMY2($I$9:$M$9,I40:M40)</f>
        <v>2.460171560766574</v>
      </c>
      <c r="R40">
        <f t="shared" si="2"/>
        <v>1.3041823256409002</v>
      </c>
      <c r="S40">
        <f t="shared" si="3"/>
        <v>2</v>
      </c>
    </row>
    <row r="41" spans="1:19" x14ac:dyDescent="0.2">
      <c r="A41">
        <v>25</v>
      </c>
      <c r="B41">
        <v>24510120202</v>
      </c>
      <c r="C41" t="s">
        <v>4</v>
      </c>
      <c r="D41">
        <f>VLOOKUP(B41,'[8]shown_tract_jail_rP_gP_pall (14'!$A$1:$C$409,3,0)</f>
        <v>0</v>
      </c>
      <c r="E41">
        <f>VLOOKUP(B41,[9]shown_tract_teenbirth_rP_gF_pal!$A$1:$C$391,3,0)</f>
        <v>8.8099999999999998E-2</v>
      </c>
      <c r="F41">
        <f>VLOOKUP(B41,'[10]shown_tract_poor_share2016 (2)'!$A$1:$C$391,3,0)</f>
        <v>0.36020000000000002</v>
      </c>
      <c r="G41">
        <f>VLOOKUP(B41,'[11]shown_tract_nonwhite_share2010 '!$A$1:$C$391,3,0)</f>
        <v>0.44409999999999999</v>
      </c>
      <c r="H41">
        <f>VLOOKUP(B41,'[12]shown_tract_median_rent2016 (2)'!$A$1:$C$391,3,0)</f>
        <v>961</v>
      </c>
      <c r="I41">
        <f>STANDARDIZE(D41,D$14,D$15)</f>
        <v>-1.3596796036246253</v>
      </c>
      <c r="J41">
        <f>STANDARDIZE(E41,E$14,E$15)</f>
        <v>-1.4191475539647853</v>
      </c>
      <c r="K41">
        <f>STANDARDIZE(F41,F$14,F$15)</f>
        <v>1.2851900222076111</v>
      </c>
      <c r="L41">
        <f>STANDARDIZE(G41,G$14,G$15)</f>
        <v>-0.40795462892759121</v>
      </c>
      <c r="M41">
        <f>STANDARDIZE(H41,H$14,H$15)</f>
        <v>-0.27274056524267637</v>
      </c>
      <c r="N41">
        <f>SUMXMY2($I$6:$M$6,I41:M41)</f>
        <v>6.5537409806822371</v>
      </c>
      <c r="O41">
        <f>SUMXMY2($I$7:$M$7,I41:M41)</f>
        <v>6.8729683593405673</v>
      </c>
      <c r="P41">
        <f>SUMXMY2($I$8:$M$8,I41:M41)</f>
        <v>15.7139139956536</v>
      </c>
      <c r="Q41">
        <f>SUMXMY2($I$9:$M$9,I41:M41)</f>
        <v>5.8616418337814391</v>
      </c>
      <c r="R41">
        <f t="shared" si="2"/>
        <v>5.8616418337814391</v>
      </c>
      <c r="S41">
        <f t="shared" si="3"/>
        <v>4</v>
      </c>
    </row>
    <row r="42" spans="1:19" x14ac:dyDescent="0.2">
      <c r="A42">
        <v>26</v>
      </c>
      <c r="B42">
        <v>24005403401</v>
      </c>
      <c r="C42" t="s">
        <v>2</v>
      </c>
      <c r="D42">
        <f>VLOOKUP(B42,'[8]shown_tract_jail_rP_gP_pall (14'!$A$1:$C$409,3,0)</f>
        <v>3.7000000000000002E-3</v>
      </c>
      <c r="E42">
        <f>VLOOKUP(B42,[9]shown_tract_teenbirth_rP_gF_pal!$A$1:$C$391,3,0)</f>
        <v>0.11899999999999999</v>
      </c>
      <c r="F42">
        <f>VLOOKUP(B42,'[10]shown_tract_poor_share2016 (2)'!$A$1:$C$391,3,0)</f>
        <v>6.6900000000000001E-2</v>
      </c>
      <c r="G42">
        <f>VLOOKUP(B42,'[11]shown_tract_nonwhite_share2010 '!$A$1:$C$391,3,0)</f>
        <v>0.38340000000000002</v>
      </c>
      <c r="H42">
        <f>VLOOKUP(B42,'[12]shown_tract_median_rent2016 (2)'!$A$1:$C$391,3,0)</f>
        <v>1388</v>
      </c>
      <c r="I42">
        <f>STANDARDIZE(D42,D$14,D$15)</f>
        <v>-1.2109702291619078</v>
      </c>
      <c r="J42">
        <f>STANDARDIZE(E42,E$14,E$15)</f>
        <v>-1.2312974894837496</v>
      </c>
      <c r="K42">
        <f>STANDARDIZE(F42,F$14,F$15)</f>
        <v>-0.96379879813836278</v>
      </c>
      <c r="L42">
        <f>STANDARDIZE(G42,G$14,G$15)</f>
        <v>-0.58822285976407318</v>
      </c>
      <c r="M42">
        <f>STANDARDIZE(H42,H$14,H$15)</f>
        <v>0.9729713342434253</v>
      </c>
      <c r="N42">
        <f>SUMXMY2($I$6:$M$6,I42:M42)</f>
        <v>5.470270658920545</v>
      </c>
      <c r="O42">
        <f>SUMXMY2($I$7:$M$7,I42:M42)</f>
        <v>0.71753040956980008</v>
      </c>
      <c r="P42">
        <f>SUMXMY2($I$8:$M$8,I42:M42)</f>
        <v>20.927274457406437</v>
      </c>
      <c r="Q42">
        <f>SUMXMY2($I$9:$M$9,I42:M42)</f>
        <v>2.4829763070967128</v>
      </c>
      <c r="R42">
        <f t="shared" si="2"/>
        <v>0.71753040956980008</v>
      </c>
      <c r="S42">
        <f t="shared" si="3"/>
        <v>2</v>
      </c>
    </row>
    <row r="43" spans="1:19" x14ac:dyDescent="0.2">
      <c r="A43">
        <v>27</v>
      </c>
      <c r="B43">
        <v>24005400100</v>
      </c>
      <c r="C43" t="s">
        <v>10</v>
      </c>
      <c r="D43">
        <f>VLOOKUP(B43,'[8]shown_tract_jail_rP_gP_pall (14'!$A$1:$C$409,3,0)</f>
        <v>1.6199999999999999E-2</v>
      </c>
      <c r="E43">
        <f>VLOOKUP(B43,[9]shown_tract_teenbirth_rP_gF_pal!$A$1:$C$391,3,0)</f>
        <v>0.1113</v>
      </c>
      <c r="F43">
        <f>VLOOKUP(B43,'[10]shown_tract_poor_share2016 (2)'!$A$1:$C$391,3,0)</f>
        <v>6.54E-2</v>
      </c>
      <c r="G43">
        <f>VLOOKUP(B43,'[11]shown_tract_nonwhite_share2010 '!$A$1:$C$391,3,0)</f>
        <v>0.22450000000000001</v>
      </c>
      <c r="H43">
        <f>VLOOKUP(B43,'[12]shown_tract_median_rent2016 (2)'!$A$1:$C$391,3,0)</f>
        <v>1842</v>
      </c>
      <c r="I43">
        <f>STANDARDIZE(D43,D$14,D$15)</f>
        <v>-0.70857369381488999</v>
      </c>
      <c r="J43">
        <f>STANDARDIZE(E43,E$14,E$15)</f>
        <v>-1.2781080233511921</v>
      </c>
      <c r="K43">
        <f>STANDARDIZE(F43,F$14,F$15)</f>
        <v>-0.97530061617627273</v>
      </c>
      <c r="L43">
        <f>STANDARDIZE(G43,G$14,G$15)</f>
        <v>-1.0601276683294272</v>
      </c>
      <c r="M43">
        <f>STANDARDIZE(H43,H$14,H$15)</f>
        <v>2.2974519018469151</v>
      </c>
      <c r="N43">
        <f>SUMXMY2($I$6:$M$6,I43:M43)</f>
        <v>10.001544686117139</v>
      </c>
      <c r="O43">
        <f>SUMXMY2($I$7:$M$7,I43:M43)</f>
        <v>3.6564884942164877</v>
      </c>
      <c r="P43">
        <f>SUMXMY2($I$8:$M$8,I43:M43)</f>
        <v>26.146518962526759</v>
      </c>
      <c r="Q43">
        <f>SUMXMY2($I$9:$M$9,I43:M43)</f>
        <v>5.875454233436824</v>
      </c>
      <c r="R43">
        <f t="shared" si="2"/>
        <v>3.6564884942164877</v>
      </c>
      <c r="S43">
        <f t="shared" si="3"/>
        <v>2</v>
      </c>
    </row>
    <row r="44" spans="1:19" x14ac:dyDescent="0.2">
      <c r="A44">
        <v>28</v>
      </c>
      <c r="B44">
        <v>24005440200</v>
      </c>
      <c r="C44" t="s">
        <v>12</v>
      </c>
      <c r="D44">
        <f>VLOOKUP(B44,'[8]shown_tract_jail_rP_gP_pall (14'!$A$1:$C$409,3,0)</f>
        <v>7.3000000000000001E-3</v>
      </c>
      <c r="E44">
        <f>VLOOKUP(B44,[9]shown_tract_teenbirth_rP_gF_pal!$A$1:$C$391,3,0)</f>
        <v>0.1123</v>
      </c>
      <c r="F44">
        <f>VLOOKUP(B44,'[10]shown_tract_poor_share2016 (2)'!$A$1:$C$391,3,0)</f>
        <v>0.1103</v>
      </c>
      <c r="G44">
        <f>VLOOKUP(B44,'[11]shown_tract_nonwhite_share2010 '!$A$1:$C$391,3,0)</f>
        <v>0.25219999999999998</v>
      </c>
      <c r="H44">
        <f>VLOOKUP(B44,'[12]shown_tract_median_rent2016 (2)'!$A$1:$C$391,3,0)</f>
        <v>1158</v>
      </c>
      <c r="I44">
        <f>STANDARDIZE(D44,D$14,D$15)</f>
        <v>-1.0662800269819668</v>
      </c>
      <c r="J44">
        <f>STANDARDIZE(E44,E$14,E$15)</f>
        <v>-1.2720287332385372</v>
      </c>
      <c r="K44">
        <f>STANDARDIZE(F44,F$14,F$15)</f>
        <v>-0.63101286290817116</v>
      </c>
      <c r="L44">
        <f>STANDARDIZE(G44,G$14,G$15)</f>
        <v>-0.97786358275824847</v>
      </c>
      <c r="M44">
        <f>STANDARDIZE(H44,H$14,H$15)</f>
        <v>0.30197897620641506</v>
      </c>
      <c r="N44">
        <f>SUMXMY2($I$6:$M$6,I44:M44)</f>
        <v>5.0008668831694951</v>
      </c>
      <c r="O44">
        <f>SUMXMY2($I$7:$M$7,I44:M44)</f>
        <v>0.34132719736566808</v>
      </c>
      <c r="P44">
        <f>SUMXMY2($I$8:$M$8,I44:M44)</f>
        <v>19.31648839078391</v>
      </c>
      <c r="Q44">
        <f>SUMXMY2($I$9:$M$9,I44:M44)</f>
        <v>1.1893555804075855</v>
      </c>
      <c r="R44">
        <f t="shared" si="2"/>
        <v>0.34132719736566808</v>
      </c>
      <c r="S44">
        <f t="shared" si="3"/>
        <v>2</v>
      </c>
    </row>
    <row r="45" spans="1:19" x14ac:dyDescent="0.2">
      <c r="A45">
        <v>29</v>
      </c>
      <c r="B45">
        <v>24510020300</v>
      </c>
      <c r="C45" t="s">
        <v>18</v>
      </c>
      <c r="D45">
        <f>VLOOKUP(B45,'[8]shown_tract_jail_rP_gP_pall (14'!$A$1:$C$409,3,0)</f>
        <v>3.3999999999999998E-3</v>
      </c>
      <c r="E45">
        <f>VLOOKUP(B45,[9]shown_tract_teenbirth_rP_gF_pal!$A$1:$C$391,3,0)</f>
        <v>0.1467</v>
      </c>
      <c r="F45">
        <f>VLOOKUP(B45,'[10]shown_tract_poor_share2016 (2)'!$A$1:$C$391,3,0)</f>
        <v>8.0199999999999994E-2</v>
      </c>
      <c r="G45">
        <f>VLOOKUP(B45,'[11]shown_tract_nonwhite_share2010 '!$A$1:$C$391,3,0)</f>
        <v>0.19320000000000001</v>
      </c>
      <c r="H45">
        <f>VLOOKUP(B45,'[12]shown_tract_median_rent2016 (2)'!$A$1:$C$391,3,0)</f>
        <v>1984</v>
      </c>
      <c r="I45">
        <f>STANDARDIZE(D45,D$14,D$15)</f>
        <v>-1.2230277460102363</v>
      </c>
      <c r="J45">
        <f>STANDARDIZE(E45,E$14,E$15)</f>
        <v>-1.0629011533632096</v>
      </c>
      <c r="K45">
        <f>STANDARDIZE(F45,F$14,F$15)</f>
        <v>-0.86181601153556231</v>
      </c>
      <c r="L45">
        <f>STANDARDIZE(G45,G$14,G$15)</f>
        <v>-1.1530831152022754</v>
      </c>
      <c r="M45">
        <f>STANDARDIZE(H45,H$14,H$15)</f>
        <v>2.7117167489828087</v>
      </c>
      <c r="N45">
        <f>SUMXMY2($I$6:$M$6,I45:M45)</f>
        <v>12.277330027191432</v>
      </c>
      <c r="O45">
        <f>SUMXMY2($I$7:$M$7,I45:M45)</f>
        <v>5.6378700956171812</v>
      </c>
      <c r="P45">
        <f>SUMXMY2($I$8:$M$8,I45:M45)</f>
        <v>29.769042597804294</v>
      </c>
      <c r="Q45">
        <f>SUMXMY2($I$9:$M$9,I45:M45)</f>
        <v>8.3491561639095107</v>
      </c>
      <c r="R45">
        <f t="shared" si="2"/>
        <v>5.6378700956171812</v>
      </c>
      <c r="S45">
        <f t="shared" si="3"/>
        <v>2</v>
      </c>
    </row>
    <row r="46" spans="1:19" x14ac:dyDescent="0.2">
      <c r="A46">
        <v>30</v>
      </c>
      <c r="B46">
        <v>24027601201</v>
      </c>
      <c r="C46" t="s">
        <v>20</v>
      </c>
      <c r="D46">
        <f>VLOOKUP(B46,'[8]shown_tract_jail_rP_gP_pall (14'!$A$1:$C$409,3,0)</f>
        <v>1.06E-2</v>
      </c>
      <c r="E46">
        <f>VLOOKUP(B46,[9]shown_tract_teenbirth_rP_gF_pal!$A$1:$C$391,3,0)</f>
        <v>0.1003</v>
      </c>
      <c r="F46">
        <f>VLOOKUP(B46,'[10]shown_tract_poor_share2016 (2)'!$A$1:$C$391,3,0)</f>
        <v>6.5699999999999995E-2</v>
      </c>
      <c r="G46">
        <f>VLOOKUP(B46,'[11]shown_tract_nonwhite_share2010 '!$A$1:$C$391,3,0)</f>
        <v>0.32519999999999999</v>
      </c>
      <c r="H46">
        <f>VLOOKUP(B46,'[12]shown_tract_median_rent2016 (2)'!$A$1:$C$391,3,0)</f>
        <v>1438</v>
      </c>
      <c r="I46">
        <f>STANDARDIZE(D46,D$14,D$15)</f>
        <v>-0.93364734165035401</v>
      </c>
      <c r="J46">
        <f>STANDARDIZE(E46,E$14,E$15)</f>
        <v>-1.3449802145903957</v>
      </c>
      <c r="K46">
        <f>STANDARDIZE(F46,F$14,F$15)</f>
        <v>-0.97300025256869094</v>
      </c>
      <c r="L46">
        <f>STANDARDIZE(G46,G$14,G$15)</f>
        <v>-0.76106653414106251</v>
      </c>
      <c r="M46">
        <f>STANDARDIZE(H46,H$14,H$15)</f>
        <v>1.1188392381645145</v>
      </c>
      <c r="N46">
        <f>SUMXMY2($I$6:$M$6,I46:M46)</f>
        <v>5.9597162612450081</v>
      </c>
      <c r="O46">
        <f>SUMXMY2($I$7:$M$7,I46:M46)</f>
        <v>0.62933364549500759</v>
      </c>
      <c r="P46">
        <f>SUMXMY2($I$8:$M$8,I46:M46)</f>
        <v>21.273251069560217</v>
      </c>
      <c r="Q46">
        <f>SUMXMY2($I$9:$M$9,I46:M46)</f>
        <v>2.3694128475680873</v>
      </c>
      <c r="R46">
        <f t="shared" si="2"/>
        <v>0.62933364549500759</v>
      </c>
      <c r="S46">
        <f t="shared" si="3"/>
        <v>2</v>
      </c>
    </row>
    <row r="47" spans="1:19" x14ac:dyDescent="0.2">
      <c r="A47">
        <v>31</v>
      </c>
      <c r="B47">
        <v>24005440600</v>
      </c>
      <c r="C47" t="s">
        <v>21</v>
      </c>
      <c r="D47">
        <f>VLOOKUP(B47,'[8]shown_tract_jail_rP_gP_pall (14'!$A$1:$C$409,3,0)</f>
        <v>5.0000000000000001E-3</v>
      </c>
      <c r="E47">
        <f>VLOOKUP(B47,[9]shown_tract_teenbirth_rP_gF_pal!$A$1:$C$391,3,0)</f>
        <v>0.1082</v>
      </c>
      <c r="F47">
        <f>VLOOKUP(B47,'[10]shown_tract_poor_share2016 (2)'!$A$1:$C$391,3,0)</f>
        <v>2.4400000000000002E-2</v>
      </c>
      <c r="G47">
        <f>VLOOKUP(B47,'[11]shown_tract_nonwhite_share2010 '!$A$1:$C$391,3,0)</f>
        <v>0.31540000000000001</v>
      </c>
      <c r="H47">
        <f>VLOOKUP(B47,'[12]shown_tract_median_rent2016 (2)'!$A$1:$C$391,3,0)</f>
        <v>2058</v>
      </c>
      <c r="I47">
        <f>STANDARDIZE(D47,D$14,D$15)</f>
        <v>-1.1587209894858179</v>
      </c>
      <c r="J47">
        <f>STANDARDIZE(E47,E$14,E$15)</f>
        <v>-1.2969538227004223</v>
      </c>
      <c r="K47">
        <f>STANDARDIZE(F47,F$14,F$15)</f>
        <v>-1.2896836425458089</v>
      </c>
      <c r="L47">
        <f>STANDARDIZE(G47,G$14,G$15)</f>
        <v>-0.79017079546227376</v>
      </c>
      <c r="M47">
        <f>STANDARDIZE(H47,H$14,H$15)</f>
        <v>2.9276012467860206</v>
      </c>
      <c r="N47">
        <f>SUMXMY2($I$6:$M$6,I47:M47)</f>
        <v>13.862109042246665</v>
      </c>
      <c r="O47">
        <f>SUMXMY2($I$7:$M$7,I47:M47)</f>
        <v>6.5018159753615921</v>
      </c>
      <c r="P47">
        <f>SUMXMY2($I$8:$M$8,I47:M47)</f>
        <v>32.252610109463177</v>
      </c>
      <c r="Q47">
        <f>SUMXMY2($I$9:$M$9,I47:M47)</f>
        <v>10.126464856973463</v>
      </c>
      <c r="R47">
        <f t="shared" si="2"/>
        <v>6.5018159753615921</v>
      </c>
      <c r="S47">
        <f t="shared" si="3"/>
        <v>2</v>
      </c>
    </row>
    <row r="48" spans="1:19" x14ac:dyDescent="0.2">
      <c r="A48">
        <v>32</v>
      </c>
      <c r="B48">
        <v>24005492101</v>
      </c>
      <c r="C48" t="s">
        <v>16</v>
      </c>
      <c r="D48">
        <f>VLOOKUP(B48,'[8]shown_tract_jail_rP_gP_pall (14'!$A$1:$C$409,3,0)</f>
        <v>1.6799999999999999E-2</v>
      </c>
      <c r="E48">
        <f>VLOOKUP(B48,[9]shown_tract_teenbirth_rP_gF_pal!$A$1:$C$391,3,0)</f>
        <v>0.12089999999999999</v>
      </c>
      <c r="F48">
        <f>VLOOKUP(B48,'[10]shown_tract_poor_share2016 (2)'!$A$1:$C$391,3,0)</f>
        <v>8.6800000000000002E-2</v>
      </c>
      <c r="G48">
        <f>VLOOKUP(B48,'[11]shown_tract_nonwhite_share2010 '!$A$1:$C$391,3,0)</f>
        <v>0.20899999999999999</v>
      </c>
      <c r="H48">
        <f>VLOOKUP(B48,'[12]shown_tract_median_rent2016 (2)'!$A$1:$C$391,3,0)</f>
        <v>1154</v>
      </c>
      <c r="I48">
        <f>STANDARDIZE(D48,D$14,D$15)</f>
        <v>-0.68445866011823309</v>
      </c>
      <c r="J48">
        <f>STANDARDIZE(E48,E$14,E$15)</f>
        <v>-1.2197468382697054</v>
      </c>
      <c r="K48">
        <f>STANDARDIZE(F48,F$14,F$15)</f>
        <v>-0.81120801216875882</v>
      </c>
      <c r="L48">
        <f>STANDARDIZE(G48,G$14,G$15)</f>
        <v>-1.106159918378282</v>
      </c>
      <c r="M48">
        <f>STANDARDIZE(H48,H$14,H$15)</f>
        <v>0.29030954389272795</v>
      </c>
      <c r="N48">
        <f>SUMXMY2($I$6:$M$6,I48:M48)</f>
        <v>4.9070016552000295</v>
      </c>
      <c r="O48">
        <f>SUMXMY2($I$7:$M$7,I48:M48)</f>
        <v>0.26268084876280945</v>
      </c>
      <c r="P48">
        <f>SUMXMY2($I$8:$M$8,I48:M48)</f>
        <v>18.682505737442703</v>
      </c>
      <c r="Q48">
        <f>SUMXMY2($I$9:$M$9,I48:M48)</f>
        <v>0.69713750348831682</v>
      </c>
      <c r="R48">
        <f t="shared" si="2"/>
        <v>0.26268084876280945</v>
      </c>
      <c r="S48">
        <f t="shared" si="3"/>
        <v>2</v>
      </c>
    </row>
    <row r="49" spans="1:19" x14ac:dyDescent="0.2">
      <c r="A49">
        <v>33</v>
      </c>
      <c r="B49">
        <v>24003751200</v>
      </c>
      <c r="C49" t="s">
        <v>14</v>
      </c>
      <c r="D49">
        <f>VLOOKUP(B49,'[8]shown_tract_jail_rP_gP_pall (14'!$A$1:$C$409,3,0)</f>
        <v>9.7000000000000003E-3</v>
      </c>
      <c r="E49">
        <f>VLOOKUP(B49,[9]shown_tract_teenbirth_rP_gF_pal!$A$1:$C$391,3,0)</f>
        <v>0.1149</v>
      </c>
      <c r="F49">
        <f>VLOOKUP(B49,'[10]shown_tract_poor_share2016 (2)'!$A$1:$C$391,3,0)</f>
        <v>8.2100000000000006E-2</v>
      </c>
      <c r="G49">
        <f>VLOOKUP(B49,'[11]shown_tract_nonwhite_share2010 '!$A$1:$C$391,3,0)</f>
        <v>0.1007</v>
      </c>
      <c r="H49">
        <f>VLOOKUP(B49,'[12]shown_tract_median_rent2016 (2)'!$A$1:$C$391,3,0)</f>
        <v>925</v>
      </c>
      <c r="I49">
        <f>STANDARDIZE(D49,D$14,D$15)</f>
        <v>-0.96981989219533926</v>
      </c>
      <c r="J49">
        <f>STANDARDIZE(E49,E$14,E$15)</f>
        <v>-1.2562225789456347</v>
      </c>
      <c r="K49">
        <f>STANDARDIZE(F49,F$14,F$15)</f>
        <v>-0.84724704202087631</v>
      </c>
      <c r="L49">
        <f>STANDARDIZE(G49,G$14,G$15)</f>
        <v>-1.4277917042035042</v>
      </c>
      <c r="M49">
        <f>STANDARDIZE(H49,H$14,H$15)</f>
        <v>-0.37776545606586059</v>
      </c>
      <c r="N49">
        <f>SUMXMY2($I$6:$M$6,I49:M49)</f>
        <v>6.6635922427386083</v>
      </c>
      <c r="O49">
        <f>SUMXMY2($I$7:$M$7,I49:M49)</f>
        <v>0.92213244363145219</v>
      </c>
      <c r="P49">
        <f>SUMXMY2($I$8:$M$8,I49:M49)</f>
        <v>21.33592620007386</v>
      </c>
      <c r="Q49">
        <f>SUMXMY2($I$9:$M$9,I49:M49)</f>
        <v>1.397046886216502</v>
      </c>
      <c r="R49">
        <f t="shared" si="2"/>
        <v>0.92213244363145219</v>
      </c>
      <c r="S49">
        <f t="shared" si="3"/>
        <v>2</v>
      </c>
    </row>
    <row r="50" spans="1:19" x14ac:dyDescent="0.2">
      <c r="A50">
        <v>34</v>
      </c>
      <c r="B50">
        <v>24005451200</v>
      </c>
      <c r="C50" t="s">
        <v>19</v>
      </c>
      <c r="D50">
        <f>VLOOKUP(B50,'[8]shown_tract_jail_rP_gP_pall (14'!$A$1:$C$409,3,0)</f>
        <v>1.49E-2</v>
      </c>
      <c r="E50">
        <f>VLOOKUP(B50,[9]shown_tract_teenbirth_rP_gF_pal!$A$1:$C$391,3,0)</f>
        <v>0.1641</v>
      </c>
      <c r="F50">
        <f>VLOOKUP(B50,'[10]shown_tract_poor_share2016 (2)'!$A$1:$C$391,3,0)</f>
        <v>7.7499999999999999E-2</v>
      </c>
      <c r="G50">
        <f>VLOOKUP(B50,'[11]shown_tract_nonwhite_share2010 '!$A$1:$C$391,3,0)</f>
        <v>0.12720000000000001</v>
      </c>
      <c r="H50">
        <f>VLOOKUP(B50,'[12]shown_tract_median_rent2016 (2)'!$A$1:$C$391,3,0)</f>
        <v>1353</v>
      </c>
      <c r="I50">
        <f>STANDARDIZE(D50,D$14,D$15)</f>
        <v>-0.76082293349097985</v>
      </c>
      <c r="J50">
        <f>STANDARDIZE(E50,E$14,E$15)</f>
        <v>-0.95712150540301488</v>
      </c>
      <c r="K50">
        <f>STANDARDIZE(F50,F$14,F$15)</f>
        <v>-0.88251928400379998</v>
      </c>
      <c r="L50">
        <f>STANDARDIZE(G50,G$14,G$15)</f>
        <v>-1.349091405732882</v>
      </c>
      <c r="M50">
        <f>STANDARDIZE(H50,H$14,H$15)</f>
        <v>0.87086380149866294</v>
      </c>
      <c r="N50">
        <f>SUMXMY2($I$6:$M$6,I50:M50)</f>
        <v>5.7344506668262643</v>
      </c>
      <c r="O50">
        <f>SUMXMY2($I$7:$M$7,I50:M50)</f>
        <v>0.69545921948177314</v>
      </c>
      <c r="P50">
        <f>SUMXMY2($I$8:$M$8,I50:M50)</f>
        <v>20.376404856933547</v>
      </c>
      <c r="Q50">
        <f>SUMXMY2($I$9:$M$9,I50:M50)</f>
        <v>1.2801203353342197</v>
      </c>
      <c r="R50">
        <f t="shared" si="2"/>
        <v>0.69545921948177314</v>
      </c>
      <c r="S50">
        <f t="shared" si="3"/>
        <v>2</v>
      </c>
    </row>
    <row r="51" spans="1:19" x14ac:dyDescent="0.2">
      <c r="A51">
        <v>35</v>
      </c>
      <c r="B51">
        <v>24510240200</v>
      </c>
      <c r="C51" t="s">
        <v>22</v>
      </c>
      <c r="D51">
        <f>VLOOKUP(B51,'[8]shown_tract_jail_rP_gP_pall (14'!$A$1:$C$409,3,0)</f>
        <v>0</v>
      </c>
      <c r="E51">
        <f>VLOOKUP(B51,[9]shown_tract_teenbirth_rP_gF_pal!$A$1:$C$391,3,0)</f>
        <v>0.1923</v>
      </c>
      <c r="F51">
        <f>VLOOKUP(B51,'[10]shown_tract_poor_share2016 (2)'!$A$1:$C$391,3,0)</f>
        <v>3.0599999999999999E-2</v>
      </c>
      <c r="G51">
        <f>VLOOKUP(B51,'[11]shown_tract_nonwhite_share2010 '!$A$1:$C$391,3,0)</f>
        <v>0.1295</v>
      </c>
      <c r="H51">
        <f>VLOOKUP(B51,'[12]shown_tract_median_rent2016 (2)'!$A$1:$C$391,3,0)</f>
        <v>2054</v>
      </c>
      <c r="I51">
        <f>STANDARDIZE(D51,D$14,D$15)</f>
        <v>-1.3596796036246253</v>
      </c>
      <c r="J51">
        <f>STANDARDIZE(E51,E$14,E$15)</f>
        <v>-0.78568552422614735</v>
      </c>
      <c r="K51">
        <f>STANDARDIZE(F51,F$14,F$15)</f>
        <v>-1.2421427946557815</v>
      </c>
      <c r="L51">
        <f>STANDARDIZE(G51,G$14,G$15)</f>
        <v>-1.3422608137901486</v>
      </c>
      <c r="M51">
        <f>STANDARDIZE(H51,H$14,H$15)</f>
        <v>2.9159318144723336</v>
      </c>
      <c r="N51">
        <f>SUMXMY2($I$6:$M$6,I51:M51)</f>
        <v>14.400522931509553</v>
      </c>
      <c r="O51">
        <f>SUMXMY2($I$7:$M$7,I51:M51)</f>
        <v>7.0734600169385278</v>
      </c>
      <c r="P51">
        <f>SUMXMY2($I$8:$M$8,I51:M51)</f>
        <v>33.23696330964858</v>
      </c>
      <c r="Q51">
        <f>SUMXMY2($I$9:$M$9,I51:M51)</f>
        <v>10.033859871588644</v>
      </c>
      <c r="R51">
        <f t="shared" si="2"/>
        <v>7.0734600169385278</v>
      </c>
      <c r="S51">
        <f t="shared" si="3"/>
        <v>2</v>
      </c>
    </row>
    <row r="52" spans="1:19" x14ac:dyDescent="0.2">
      <c r="A52">
        <v>36</v>
      </c>
      <c r="B52">
        <v>24005491300</v>
      </c>
      <c r="C52" t="s">
        <v>4</v>
      </c>
      <c r="D52">
        <f>VLOOKUP(B52,'[8]shown_tract_jail_rP_gP_pall (14'!$A$1:$C$409,3,0)</f>
        <v>6.0000000000000001E-3</v>
      </c>
      <c r="E52">
        <f>VLOOKUP(B52,[9]shown_tract_teenbirth_rP_gF_pal!$A$1:$C$391,3,0)</f>
        <v>0.1215</v>
      </c>
      <c r="F52">
        <f>VLOOKUP(B52,'[10]shown_tract_poor_share2016 (2)'!$A$1:$C$391,3,0)</f>
        <v>0.29070000000000001</v>
      </c>
      <c r="G52">
        <f>VLOOKUP(B52,'[11]shown_tract_nonwhite_share2010 '!$A$1:$C$391,3,0)</f>
        <v>0.51039999999999996</v>
      </c>
      <c r="H52">
        <f>VLOOKUP(B52,'[12]shown_tract_median_rent2016 (2)'!$A$1:$C$391,3,0)</f>
        <v>1311</v>
      </c>
      <c r="I52">
        <f>STANDARDIZE(D52,D$14,D$15)</f>
        <v>-1.1185292666580566</v>
      </c>
      <c r="J52">
        <f>STANDARDIZE(E52,E$14,E$15)</f>
        <v>-1.2160992642021125</v>
      </c>
      <c r="K52">
        <f>STANDARDIZE(F52,F$14,F$15)</f>
        <v>0.75227245311778779</v>
      </c>
      <c r="L52">
        <f>STANDARDIZE(G52,G$14,G$15)</f>
        <v>-0.21105539162184575</v>
      </c>
      <c r="M52">
        <f>STANDARDIZE(H52,H$14,H$15)</f>
        <v>0.74833476220494799</v>
      </c>
      <c r="N52">
        <f>SUMXMY2($I$6:$M$6,I52:M52)</f>
        <v>4.2710904091907329</v>
      </c>
      <c r="O52">
        <f>SUMXMY2($I$7:$M$7,I52:M52)</f>
        <v>4.4503395551524187</v>
      </c>
      <c r="P52">
        <f>SUMXMY2($I$8:$M$8,I52:M52)</f>
        <v>14.314461808552833</v>
      </c>
      <c r="Q52">
        <f>SUMXMY2($I$9:$M$9,I52:M52)</f>
        <v>4.0290304518034983</v>
      </c>
      <c r="R52">
        <f t="shared" si="2"/>
        <v>4.0290304518034983</v>
      </c>
      <c r="S52">
        <f t="shared" si="3"/>
        <v>4</v>
      </c>
    </row>
    <row r="53" spans="1:19" x14ac:dyDescent="0.2">
      <c r="A53">
        <v>37</v>
      </c>
      <c r="B53">
        <v>24510270703</v>
      </c>
      <c r="C53" t="s">
        <v>23</v>
      </c>
      <c r="D53">
        <f>VLOOKUP(B53,'[8]shown_tract_jail_rP_gP_pall (14'!$A$1:$C$409,3,0)</f>
        <v>5.0000000000000001E-3</v>
      </c>
      <c r="E53">
        <f>VLOOKUP(B53,[9]shown_tract_teenbirth_rP_gF_pal!$A$1:$C$391,3,0)</f>
        <v>0.125</v>
      </c>
      <c r="F53">
        <f>VLOOKUP(B53,'[10]shown_tract_poor_share2016 (2)'!$A$1:$C$391,3,0)</f>
        <v>8.1900000000000001E-2</v>
      </c>
      <c r="G53">
        <f>VLOOKUP(B53,'[11]shown_tract_nonwhite_share2010 '!$A$1:$C$391,3,0)</f>
        <v>0.42859999999999998</v>
      </c>
      <c r="H53">
        <f>VLOOKUP(B53,'[12]shown_tract_median_rent2016 (2)'!$A$1:$C$391,3,0)</f>
        <v>945</v>
      </c>
      <c r="I53">
        <f>STANDARDIZE(D53,D$14,D$15)</f>
        <v>-1.1587209894858179</v>
      </c>
      <c r="J53">
        <f>STANDARDIZE(E53,E$14,E$15)</f>
        <v>-1.1948217488078203</v>
      </c>
      <c r="K53">
        <f>STANDARDIZE(F53,F$14,F$15)</f>
        <v>-0.84878061775926439</v>
      </c>
      <c r="L53">
        <f>STANDARDIZE(G53,G$14,G$15)</f>
        <v>-0.4539868789764458</v>
      </c>
      <c r="M53">
        <f>STANDARDIZE(H53,H$14,H$15)</f>
        <v>-0.31941829449742493</v>
      </c>
      <c r="N53">
        <f>SUMXMY2($I$6:$M$6,I53:M53)</f>
        <v>4.2734873939268478</v>
      </c>
      <c r="O53">
        <f>SUMXMY2($I$7:$M$7,I53:M53)</f>
        <v>1.1419464782115663</v>
      </c>
      <c r="P53">
        <f>SUMXMY2($I$8:$M$8,I53:M53)</f>
        <v>17.803008271478522</v>
      </c>
      <c r="Q53">
        <f>SUMXMY2($I$9:$M$9,I53:M53)</f>
        <v>1.68023727861295</v>
      </c>
      <c r="R53">
        <f t="shared" si="2"/>
        <v>1.1419464782115663</v>
      </c>
      <c r="S53">
        <f t="shared" si="3"/>
        <v>2</v>
      </c>
    </row>
    <row r="54" spans="1:19" x14ac:dyDescent="0.2">
      <c r="A54">
        <v>38</v>
      </c>
      <c r="B54">
        <v>24005440800</v>
      </c>
      <c r="C54" t="s">
        <v>21</v>
      </c>
      <c r="D54">
        <f>VLOOKUP(B54,'[8]shown_tract_jail_rP_gP_pall (14'!$A$1:$C$409,3,0)</f>
        <v>8.8000000000000005E-3</v>
      </c>
      <c r="E54">
        <f>VLOOKUP(B54,[9]shown_tract_teenbirth_rP_gF_pal!$A$1:$C$391,3,0)</f>
        <v>0.1457</v>
      </c>
      <c r="F54">
        <f>VLOOKUP(B54,'[10]shown_tract_poor_share2016 (2)'!$A$1:$C$391,3,0)</f>
        <v>6.4699999999999994E-2</v>
      </c>
      <c r="G54">
        <f>VLOOKUP(B54,'[11]shown_tract_nonwhite_share2010 '!$A$1:$C$391,3,0)</f>
        <v>0.52559999999999996</v>
      </c>
      <c r="H54">
        <f>VLOOKUP(B54,'[12]shown_tract_median_rent2016 (2)'!$A$1:$C$391,3,0)</f>
        <v>1172</v>
      </c>
      <c r="I54">
        <f>STANDARDIZE(D54,D$14,D$15)</f>
        <v>-1.0059924427403244</v>
      </c>
      <c r="J54">
        <f>STANDARDIZE(E54,E$14,E$15)</f>
        <v>-1.0689804434758645</v>
      </c>
      <c r="K54">
        <f>STANDARDIZE(F54,F$14,F$15)</f>
        <v>-0.9806681312606309</v>
      </c>
      <c r="L54">
        <f>STANDARDIZE(G54,G$14,G$15)</f>
        <v>-0.16591408834813035</v>
      </c>
      <c r="M54">
        <f>STANDARDIZE(H54,H$14,H$15)</f>
        <v>0.34282198930432006</v>
      </c>
      <c r="N54">
        <f>SUMXMY2($I$6:$M$6,I54:M54)</f>
        <v>3.3858718006852775</v>
      </c>
      <c r="O54">
        <f>SUMXMY2($I$7:$M$7,I54:M54)</f>
        <v>1.027579342228172</v>
      </c>
      <c r="P54">
        <f>SUMXMY2($I$8:$M$8,I54:M54)</f>
        <v>16.707509793122593</v>
      </c>
      <c r="Q54">
        <f>SUMXMY2($I$9:$M$9,I54:M54)</f>
        <v>1.7172965601202301</v>
      </c>
      <c r="R54">
        <f t="shared" si="2"/>
        <v>1.027579342228172</v>
      </c>
      <c r="S54">
        <f t="shared" si="3"/>
        <v>2</v>
      </c>
    </row>
    <row r="55" spans="1:19" x14ac:dyDescent="0.2">
      <c r="A55">
        <v>39</v>
      </c>
      <c r="B55">
        <v>24005420702</v>
      </c>
      <c r="C55" t="s">
        <v>24</v>
      </c>
      <c r="D55">
        <f>VLOOKUP(B55,'[8]shown_tract_jail_rP_gP_pall (14'!$A$1:$C$409,3,0)</f>
        <v>3.0200000000000001E-2</v>
      </c>
      <c r="E55">
        <f>VLOOKUP(B55,[9]shown_tract_teenbirth_rP_gF_pal!$A$1:$C$391,3,0)</f>
        <v>0.17199999999999999</v>
      </c>
      <c r="F55">
        <f>VLOOKUP(B55,'[10]shown_tract_poor_share2016 (2)'!$A$1:$C$391,3,0)</f>
        <v>0.15240000000000001</v>
      </c>
      <c r="G55">
        <f>VLOOKUP(B55,'[11]shown_tract_nonwhite_share2010 '!$A$1:$C$391,3,0)</f>
        <v>0.1255</v>
      </c>
      <c r="H55">
        <f>VLOOKUP(B55,'[12]shown_tract_median_rent2016 (2)'!$A$1:$C$391,3,0)</f>
        <v>820</v>
      </c>
      <c r="I55">
        <f>STANDARDIZE(D55,D$14,D$15)</f>
        <v>-0.14588957422622975</v>
      </c>
      <c r="J55">
        <f>STANDARDIZE(E55,E$14,E$15)</f>
        <v>-0.9090951135130414</v>
      </c>
      <c r="K55">
        <f>STANDARDIZE(F55,F$14,F$15)</f>
        <v>-0.30819516997750107</v>
      </c>
      <c r="L55">
        <f>STANDARDIZE(G55,G$14,G$15)</f>
        <v>-1.3541401041253369</v>
      </c>
      <c r="M55">
        <f>STANDARDIZE(H55,H$14,H$15)</f>
        <v>-0.68408805430014785</v>
      </c>
      <c r="N55">
        <f>SUMXMY2($I$6:$M$6,I55:M55)</f>
        <v>4.7712723390300074</v>
      </c>
      <c r="O55">
        <f>SUMXMY2($I$7:$M$7,I55:M55)</f>
        <v>2.9430299859815414</v>
      </c>
      <c r="P55">
        <f>SUMXMY2($I$8:$M$8,I55:M55)</f>
        <v>14.690150910438305</v>
      </c>
      <c r="Q55">
        <f>SUMXMY2($I$9:$M$9,I55:M55)</f>
        <v>0.85636745235438538</v>
      </c>
      <c r="R55">
        <f t="shared" si="2"/>
        <v>0.85636745235438538</v>
      </c>
      <c r="S55">
        <f t="shared" si="3"/>
        <v>4</v>
      </c>
    </row>
    <row r="56" spans="1:19" x14ac:dyDescent="0.2">
      <c r="A56">
        <v>40</v>
      </c>
      <c r="B56">
        <v>24005430400</v>
      </c>
      <c r="C56" t="s">
        <v>25</v>
      </c>
      <c r="D56">
        <f>VLOOKUP(B56,'[8]shown_tract_jail_rP_gP_pall (14'!$A$1:$C$409,3,0)</f>
        <v>1.38E-2</v>
      </c>
      <c r="E56">
        <f>VLOOKUP(B56,[9]shown_tract_teenbirth_rP_gF_pal!$A$1:$C$391,3,0)</f>
        <v>0.17380000000000001</v>
      </c>
      <c r="F56">
        <f>VLOOKUP(B56,'[10]shown_tract_poor_share2016 (2)'!$A$1:$C$391,3,0)</f>
        <v>0.14710000000000001</v>
      </c>
      <c r="G56">
        <f>VLOOKUP(B56,'[11]shown_tract_nonwhite_share2010 '!$A$1:$C$391,3,0)</f>
        <v>0.17649999999999999</v>
      </c>
      <c r="H56">
        <f>VLOOKUP(B56,'[12]shown_tract_median_rent2016 (2)'!$A$1:$C$391,3,0)</f>
        <v>1071</v>
      </c>
      <c r="I56">
        <f>STANDARDIZE(D56,D$14,D$15)</f>
        <v>-0.8050338286015174</v>
      </c>
      <c r="J56">
        <f>STANDARDIZE(E56,E$14,E$15)</f>
        <v>-0.89815239131026248</v>
      </c>
      <c r="K56">
        <f>STANDARDIZE(F56,F$14,F$15)</f>
        <v>-0.34883492704478253</v>
      </c>
      <c r="L56">
        <f>STANDARDIZE(G56,G$14,G$15)</f>
        <v>-1.2026791523516864</v>
      </c>
      <c r="M56">
        <f>STANDARDIZE(H56,H$14,H$15)</f>
        <v>4.8168823383719868E-2</v>
      </c>
      <c r="N56">
        <f>SUMXMY2($I$6:$M$6,I56:M56)</f>
        <v>4.0314083742080005</v>
      </c>
      <c r="O56">
        <f>SUMXMY2($I$7:$M$7,I56:M56)</f>
        <v>1.1574286051768363</v>
      </c>
      <c r="P56">
        <f>SUMXMY2($I$8:$M$8,I56:M56)</f>
        <v>16.35395140319088</v>
      </c>
      <c r="Q56">
        <f>SUMXMY2($I$9:$M$9,I56:M56)</f>
        <v>0.5030448455572698</v>
      </c>
      <c r="R56">
        <f t="shared" si="2"/>
        <v>0.5030448455572698</v>
      </c>
      <c r="S56">
        <f t="shared" si="3"/>
        <v>4</v>
      </c>
    </row>
    <row r="57" spans="1:19" x14ac:dyDescent="0.2">
      <c r="A57">
        <v>41</v>
      </c>
      <c r="B57">
        <v>24005411302</v>
      </c>
      <c r="C57" t="s">
        <v>26</v>
      </c>
      <c r="D57">
        <f>VLOOKUP(B57,'[8]shown_tract_jail_rP_gP_pall (14'!$A$1:$C$409,3,0)</f>
        <v>5.7000000000000002E-3</v>
      </c>
      <c r="E57">
        <f>VLOOKUP(B57,[9]shown_tract_teenbirth_rP_gF_pal!$A$1:$C$391,3,0)</f>
        <v>0.13139999999999999</v>
      </c>
      <c r="F57">
        <f>VLOOKUP(B57,'[10]shown_tract_poor_share2016 (2)'!$A$1:$C$391,3,0)</f>
        <v>4.2900000000000001E-2</v>
      </c>
      <c r="G57">
        <f>VLOOKUP(B57,'[11]shown_tract_nonwhite_share2010 '!$A$1:$C$391,3,0)</f>
        <v>0.2387</v>
      </c>
      <c r="H57">
        <f>VLOOKUP(B57,'[12]shown_tract_median_rent2016 (2)'!$A$1:$C$391,3,0)</f>
        <v>0</v>
      </c>
      <c r="I57">
        <f>STANDARDIZE(D57,D$14,D$15)</f>
        <v>-1.130586783506385</v>
      </c>
      <c r="J57">
        <f>STANDARDIZE(E57,E$14,E$15)</f>
        <v>-1.1559142920868293</v>
      </c>
      <c r="K57">
        <f>STANDARDIZE(F57,F$14,F$15)</f>
        <v>-1.1478278867449208</v>
      </c>
      <c r="L57">
        <f>STANDARDIZE(G57,G$14,G$15)</f>
        <v>-1.0179561876395089</v>
      </c>
      <c r="M57">
        <f>STANDARDIZE(H57,H$14,H$15)</f>
        <v>-3.0763216786060106</v>
      </c>
      <c r="N57">
        <f>SUMXMY2($I$6:$M$6,I57:M57)</f>
        <v>15.82341645643849</v>
      </c>
      <c r="O57">
        <f>SUMXMY2($I$7:$M$7,I57:M57)</f>
        <v>12.397004502806384</v>
      </c>
      <c r="P57">
        <f>SUMXMY2($I$8:$M$8,I57:M57)</f>
        <v>28.335010365457954</v>
      </c>
      <c r="Q57">
        <f>SUMXMY2($I$9:$M$9,I57:M57)</f>
        <v>11.186872245697081</v>
      </c>
      <c r="R57">
        <f t="shared" si="2"/>
        <v>11.186872245697081</v>
      </c>
      <c r="S57">
        <f t="shared" si="3"/>
        <v>4</v>
      </c>
    </row>
    <row r="58" spans="1:19" x14ac:dyDescent="0.2">
      <c r="A58">
        <v>42</v>
      </c>
      <c r="B58">
        <v>24005430700</v>
      </c>
      <c r="C58" t="s">
        <v>25</v>
      </c>
      <c r="D58">
        <f>VLOOKUP(B58,'[8]shown_tract_jail_rP_gP_pall (14'!$A$1:$C$409,3,0)</f>
        <v>1.17E-2</v>
      </c>
      <c r="E58">
        <f>VLOOKUP(B58,[9]shown_tract_teenbirth_rP_gF_pal!$A$1:$C$391,3,0)</f>
        <v>0.12709999999999999</v>
      </c>
      <c r="F58">
        <f>VLOOKUP(B58,'[10]shown_tract_poor_share2016 (2)'!$A$1:$C$391,3,0)</f>
        <v>5.6399999999999999E-2</v>
      </c>
      <c r="G58">
        <f>VLOOKUP(B58,'[11]shown_tract_nonwhite_share2010 '!$A$1:$C$391,3,0)</f>
        <v>0.12939999999999999</v>
      </c>
      <c r="H58">
        <f>VLOOKUP(B58,'[12]shown_tract_median_rent2016 (2)'!$A$1:$C$391,3,0)</f>
        <v>1604</v>
      </c>
      <c r="I58">
        <f>STANDARDIZE(D58,D$14,D$15)</f>
        <v>-0.88943644653981635</v>
      </c>
      <c r="J58">
        <f>STANDARDIZE(E58,E$14,E$15)</f>
        <v>-1.1820552395712451</v>
      </c>
      <c r="K58">
        <f>STANDARDIZE(F58,F$14,F$15)</f>
        <v>-1.044311524403732</v>
      </c>
      <c r="L58">
        <f>STANDARDIZE(G58,G$14,G$15)</f>
        <v>-1.3425577960485284</v>
      </c>
      <c r="M58">
        <f>STANDARDIZE(H58,H$14,H$15)</f>
        <v>1.6031206791825308</v>
      </c>
      <c r="N58">
        <f>SUMXMY2($I$6:$M$6,I58:M58)</f>
        <v>8.3860054569672045</v>
      </c>
      <c r="O58">
        <f>SUMXMY2($I$7:$M$7,I58:M58)</f>
        <v>1.6104293323167354</v>
      </c>
      <c r="P58">
        <f>SUMXMY2($I$8:$M$8,I58:M58)</f>
        <v>24.878482706191956</v>
      </c>
      <c r="Q58">
        <f>SUMXMY2($I$9:$M$9,I58:M58)</f>
        <v>3.4942366440613779</v>
      </c>
      <c r="R58">
        <f t="shared" si="2"/>
        <v>1.6104293323167354</v>
      </c>
      <c r="S58">
        <f t="shared" si="3"/>
        <v>2</v>
      </c>
    </row>
    <row r="59" spans="1:19" x14ac:dyDescent="0.2">
      <c r="A59">
        <v>43</v>
      </c>
      <c r="B59">
        <v>24005400200</v>
      </c>
      <c r="C59" t="s">
        <v>10</v>
      </c>
      <c r="D59">
        <f>VLOOKUP(B59,'[8]shown_tract_jail_rP_gP_pall (14'!$A$1:$C$409,3,0)</f>
        <v>0</v>
      </c>
      <c r="E59">
        <f>VLOOKUP(B59,[9]shown_tract_teenbirth_rP_gF_pal!$A$1:$C$391,3,0)</f>
        <v>0.10489999999999999</v>
      </c>
      <c r="F59">
        <f>VLOOKUP(B59,'[10]shown_tract_poor_share2016 (2)'!$A$1:$C$391,3,0)</f>
        <v>0.13650000000000001</v>
      </c>
      <c r="G59">
        <f>VLOOKUP(B59,'[11]shown_tract_nonwhite_share2010 '!$A$1:$C$391,3,0)</f>
        <v>0.26419999999999999</v>
      </c>
      <c r="H59">
        <f>VLOOKUP(B59,'[12]shown_tract_median_rent2016 (2)'!$A$1:$C$391,3,0)</f>
        <v>1065</v>
      </c>
      <c r="I59">
        <f>STANDARDIZE(D59,D$14,D$15)</f>
        <v>-1.3596796036246253</v>
      </c>
      <c r="J59">
        <f>STANDARDIZE(E59,E$14,E$15)</f>
        <v>-1.3170154800721834</v>
      </c>
      <c r="K59">
        <f>STANDARDIZE(F59,F$14,F$15)</f>
        <v>-0.4301144411793455</v>
      </c>
      <c r="L59">
        <f>STANDARDIZE(G59,G$14,G$15)</f>
        <v>-0.94222571175268366</v>
      </c>
      <c r="M59">
        <f>STANDARDIZE(H59,H$14,H$15)</f>
        <v>3.0664674913189163E-2</v>
      </c>
      <c r="N59">
        <f>SUMXMY2($I$6:$M$6,I59:M59)</f>
        <v>5.4302140499187033</v>
      </c>
      <c r="O59">
        <f>SUMXMY2($I$7:$M$7,I59:M59)</f>
        <v>0.8711843731886626</v>
      </c>
      <c r="P59">
        <f>SUMXMY2($I$8:$M$8,I59:M59)</f>
        <v>19.859458586450685</v>
      </c>
      <c r="Q59">
        <f>SUMXMY2($I$9:$M$9,I59:M59)</f>
        <v>1.781530284575823</v>
      </c>
      <c r="R59">
        <f t="shared" si="2"/>
        <v>0.8711843731886626</v>
      </c>
      <c r="S59">
        <f t="shared" si="3"/>
        <v>2</v>
      </c>
    </row>
    <row r="60" spans="1:19" x14ac:dyDescent="0.2">
      <c r="A60">
        <v>44</v>
      </c>
      <c r="B60">
        <v>24510220100</v>
      </c>
      <c r="C60" t="s">
        <v>4</v>
      </c>
      <c r="D60">
        <f>VLOOKUP(B60,'[8]shown_tract_jail_rP_gP_pall (14'!$A$1:$C$409,3,0)</f>
        <v>7.6E-3</v>
      </c>
      <c r="E60">
        <f>VLOOKUP(B60,[9]shown_tract_teenbirth_rP_gF_pal!$A$1:$C$391,3,0)</f>
        <v>0.15759999999999999</v>
      </c>
      <c r="F60">
        <f>VLOOKUP(B60,'[10]shown_tract_poor_share2016 (2)'!$A$1:$C$391,3,0)</f>
        <v>0.1106</v>
      </c>
      <c r="G60">
        <f>VLOOKUP(B60,'[11]shown_tract_nonwhite_share2010 '!$A$1:$C$391,3,0)</f>
        <v>0.2606</v>
      </c>
      <c r="H60">
        <f>VLOOKUP(B60,'[12]shown_tract_median_rent2016 (2)'!$A$1:$C$391,3,0)</f>
        <v>1339</v>
      </c>
      <c r="I60">
        <f>STANDARDIZE(D60,D$14,D$15)</f>
        <v>-1.0542225101336384</v>
      </c>
      <c r="J60">
        <f>STANDARDIZE(E60,E$14,E$15)</f>
        <v>-0.99663689113527154</v>
      </c>
      <c r="K60">
        <f>STANDARDIZE(F60,F$14,F$15)</f>
        <v>-0.62871249930058903</v>
      </c>
      <c r="L60">
        <f>STANDARDIZE(G60,G$14,G$15)</f>
        <v>-0.95291707305435314</v>
      </c>
      <c r="M60">
        <f>STANDARDIZE(H60,H$14,H$15)</f>
        <v>0.83002078840075799</v>
      </c>
      <c r="N60">
        <f>SUMXMY2($I$6:$M$6,I60:M60)</f>
        <v>4.6643560363325527</v>
      </c>
      <c r="O60">
        <f>SUMXMY2($I$7:$M$7,I60:M60)</f>
        <v>0.71535176426570724</v>
      </c>
      <c r="P60">
        <f>SUMXMY2($I$8:$M$8,I60:M60)</f>
        <v>18.887341603610842</v>
      </c>
      <c r="Q60">
        <f>SUMXMY2($I$9:$M$9,I60:M60)</f>
        <v>1.4200949125859017</v>
      </c>
      <c r="R60">
        <f t="shared" si="2"/>
        <v>0.71535176426570724</v>
      </c>
      <c r="S60">
        <f t="shared" si="3"/>
        <v>2</v>
      </c>
    </row>
    <row r="61" spans="1:19" x14ac:dyDescent="0.2">
      <c r="A61">
        <v>45</v>
      </c>
      <c r="B61">
        <v>24005451701</v>
      </c>
      <c r="C61" t="s">
        <v>19</v>
      </c>
      <c r="D61">
        <f>VLOOKUP(B61,'[8]shown_tract_jail_rP_gP_pall (14'!$A$1:$C$409,3,0)</f>
        <v>2.4199999999999999E-2</v>
      </c>
      <c r="E61">
        <f>VLOOKUP(B61,[9]shown_tract_teenbirth_rP_gF_pal!$A$1:$C$391,3,0)</f>
        <v>9.7699999999999995E-2</v>
      </c>
      <c r="F61">
        <f>VLOOKUP(B61,'[10]shown_tract_poor_share2016 (2)'!$A$1:$C$391,3,0)</f>
        <v>7.5999999999999998E-2</v>
      </c>
      <c r="G61">
        <f>VLOOKUP(B61,'[11]shown_tract_nonwhite_share2010 '!$A$1:$C$391,3,0)</f>
        <v>0.16200000000000001</v>
      </c>
      <c r="H61">
        <f>VLOOKUP(B61,'[12]shown_tract_median_rent2016 (2)'!$A$1:$C$391,3,0)</f>
        <v>1729</v>
      </c>
      <c r="I61">
        <f>STANDARDIZE(D61,D$14,D$15)</f>
        <v>-0.38703991119279846</v>
      </c>
      <c r="J61">
        <f>STANDARDIZE(E61,E$14,E$15)</f>
        <v>-1.3607863688832984</v>
      </c>
      <c r="K61">
        <f>STANDARDIZE(F61,F$14,F$15)</f>
        <v>-0.89402110204170981</v>
      </c>
      <c r="L61">
        <f>STANDARDIZE(G61,G$14,G$15)</f>
        <v>-1.2457415798167439</v>
      </c>
      <c r="M61">
        <f>STANDARDIZE(H61,H$14,H$15)</f>
        <v>1.9677904389852536</v>
      </c>
      <c r="N61">
        <f>SUMXMY2($I$6:$M$6,I61:M61)</f>
        <v>9.1021553772863601</v>
      </c>
      <c r="O61">
        <f>SUMXMY2($I$7:$M$7,I61:M61)</f>
        <v>2.7995025369253317</v>
      </c>
      <c r="P61">
        <f>SUMXMY2($I$8:$M$8,I61:M61)</f>
        <v>24.274746347756437</v>
      </c>
      <c r="Q61">
        <f>SUMXMY2($I$9:$M$9,I61:M61)</f>
        <v>4.4320121964631261</v>
      </c>
      <c r="R61">
        <f t="shared" si="2"/>
        <v>2.7995025369253317</v>
      </c>
      <c r="S61">
        <f t="shared" si="3"/>
        <v>2</v>
      </c>
    </row>
    <row r="62" spans="1:19" x14ac:dyDescent="0.2">
      <c r="A62">
        <v>46</v>
      </c>
      <c r="B62">
        <v>24005440400</v>
      </c>
      <c r="C62" t="s">
        <v>4</v>
      </c>
      <c r="D62">
        <f>VLOOKUP(B62,'[8]shown_tract_jail_rP_gP_pall (14'!$A$1:$C$409,3,0)</f>
        <v>1.21E-2</v>
      </c>
      <c r="E62">
        <f>VLOOKUP(B62,[9]shown_tract_teenbirth_rP_gF_pal!$A$1:$C$391,3,0)</f>
        <v>0.19120000000000001</v>
      </c>
      <c r="F62">
        <f>VLOOKUP(B62,'[10]shown_tract_poor_share2016 (2)'!$A$1:$C$391,3,0)</f>
        <v>1.7399999999999999E-2</v>
      </c>
      <c r="G62">
        <f>VLOOKUP(B62,'[11]shown_tract_nonwhite_share2010 '!$A$1:$C$391,3,0)</f>
        <v>0.30199999999999999</v>
      </c>
      <c r="H62">
        <f>VLOOKUP(B62,'[12]shown_tract_median_rent2016 (2)'!$A$1:$C$391,3,0)</f>
        <v>1173</v>
      </c>
      <c r="I62">
        <f>STANDARDIZE(D62,D$14,D$15)</f>
        <v>-0.87335975740871186</v>
      </c>
      <c r="J62">
        <f>STANDARDIZE(E62,E$14,E$15)</f>
        <v>-0.79237274335006769</v>
      </c>
      <c r="K62">
        <f>STANDARDIZE(F62,F$14,F$15)</f>
        <v>-1.3433587933893882</v>
      </c>
      <c r="L62">
        <f>STANDARDIZE(G62,G$14,G$15)</f>
        <v>-0.82996641808515448</v>
      </c>
      <c r="M62">
        <f>STANDARDIZE(H62,H$14,H$15)</f>
        <v>0.34573934738274181</v>
      </c>
      <c r="N62">
        <f>SUMXMY2($I$6:$M$6,I62:M62)</f>
        <v>4.4606590017127665</v>
      </c>
      <c r="O62">
        <f>SUMXMY2($I$7:$M$7,I62:M62)</f>
        <v>0.64511208202067494</v>
      </c>
      <c r="P62">
        <f>SUMXMY2($I$8:$M$8,I62:M62)</f>
        <v>18.918728049472069</v>
      </c>
      <c r="Q62">
        <f>SUMXMY2($I$9:$M$9,I62:M62)</f>
        <v>1.1145064480707738</v>
      </c>
      <c r="R62">
        <f t="shared" si="2"/>
        <v>0.64511208202067494</v>
      </c>
      <c r="S62">
        <f t="shared" si="3"/>
        <v>2</v>
      </c>
    </row>
    <row r="63" spans="1:19" x14ac:dyDescent="0.2">
      <c r="A63">
        <v>47</v>
      </c>
      <c r="B63">
        <v>24005451900</v>
      </c>
      <c r="C63" t="s">
        <v>27</v>
      </c>
      <c r="D63">
        <f>VLOOKUP(B63,'[8]shown_tract_jail_rP_gP_pall (14'!$A$1:$C$409,3,0)</f>
        <v>8.6E-3</v>
      </c>
      <c r="E63">
        <f>VLOOKUP(B63,[9]shown_tract_teenbirth_rP_gF_pal!$A$1:$C$391,3,0)</f>
        <v>0.1762</v>
      </c>
      <c r="F63">
        <f>VLOOKUP(B63,'[10]shown_tract_poor_share2016 (2)'!$A$1:$C$391,3,0)</f>
        <v>3.1699999999999999E-2</v>
      </c>
      <c r="G63">
        <f>VLOOKUP(B63,'[11]shown_tract_nonwhite_share2010 '!$A$1:$C$391,3,0)</f>
        <v>3.1899999999999998E-2</v>
      </c>
      <c r="H63">
        <f>VLOOKUP(B63,'[12]shown_tract_median_rent2016 (2)'!$A$1:$C$391,3,0)</f>
        <v>1310</v>
      </c>
      <c r="I63">
        <f>STANDARDIZE(D63,D$14,D$15)</f>
        <v>-1.0140307873058769</v>
      </c>
      <c r="J63">
        <f>STANDARDIZE(E63,E$14,E$15)</f>
        <v>-0.88356209503989092</v>
      </c>
      <c r="K63">
        <f>STANDARDIZE(F63,F$14,F$15)</f>
        <v>-1.2337081280946476</v>
      </c>
      <c r="L63">
        <f>STANDARDIZE(G63,G$14,G$15)</f>
        <v>-1.6321154979687422</v>
      </c>
      <c r="M63">
        <f>STANDARDIZE(H63,H$14,H$15)</f>
        <v>0.74541740412652624</v>
      </c>
      <c r="N63">
        <f>SUMXMY2($I$6:$M$6,I63:M63)</f>
        <v>7.4685712842809053</v>
      </c>
      <c r="O63">
        <f>SUMXMY2($I$7:$M$7,I63:M63)</f>
        <v>0.87474945651834868</v>
      </c>
      <c r="P63">
        <f>SUMXMY2($I$8:$M$8,I63:M63)</f>
        <v>23.939475896758687</v>
      </c>
      <c r="Q63">
        <f>SUMXMY2($I$9:$M$9,I63:M63)</f>
        <v>1.9813359894983624</v>
      </c>
      <c r="R63">
        <f t="shared" si="2"/>
        <v>0.87474945651834868</v>
      </c>
      <c r="S63">
        <f t="shared" si="3"/>
        <v>2</v>
      </c>
    </row>
    <row r="64" spans="1:19" x14ac:dyDescent="0.2">
      <c r="A64">
        <v>48</v>
      </c>
      <c r="B64">
        <v>24005400702</v>
      </c>
      <c r="C64" t="s">
        <v>4</v>
      </c>
      <c r="D64">
        <f>VLOOKUP(B64,'[8]shown_tract_jail_rP_gP_pall (14'!$A$1:$C$409,3,0)</f>
        <v>2.0500000000000001E-2</v>
      </c>
      <c r="E64">
        <f>VLOOKUP(B64,[9]shown_tract_teenbirth_rP_gF_pal!$A$1:$C$391,3,0)</f>
        <v>0.18720000000000001</v>
      </c>
      <c r="F64">
        <f>VLOOKUP(B64,'[10]shown_tract_poor_share2016 (2)'!$A$1:$C$391,3,0)</f>
        <v>3.2000000000000001E-2</v>
      </c>
      <c r="G64">
        <f>VLOOKUP(B64,'[11]shown_tract_nonwhite_share2010 '!$A$1:$C$391,3,0)</f>
        <v>0.4017</v>
      </c>
      <c r="H64">
        <f>VLOOKUP(B64,'[12]shown_tract_median_rent2016 (2)'!$A$1:$C$391,3,0)</f>
        <v>1160</v>
      </c>
      <c r="I64">
        <f>STANDARDIZE(D64,D$14,D$15)</f>
        <v>-0.53574928565551572</v>
      </c>
      <c r="J64">
        <f>STANDARDIZE(E64,E$14,E$15)</f>
        <v>-0.81668990380068718</v>
      </c>
      <c r="K64">
        <f>STANDARDIZE(F64,F$14,F$15)</f>
        <v>-1.2314077644870656</v>
      </c>
      <c r="L64">
        <f>STANDARDIZE(G64,G$14,G$15)</f>
        <v>-0.53387510648058689</v>
      </c>
      <c r="M64">
        <f>STANDARDIZE(H64,H$14,H$15)</f>
        <v>0.30781369236325862</v>
      </c>
      <c r="N64">
        <f>SUMXMY2($I$6:$M$6,I64:M64)</f>
        <v>3.2703108192468462</v>
      </c>
      <c r="O64">
        <f>SUMXMY2($I$7:$M$7,I64:M64)</f>
        <v>0.94574938929244479</v>
      </c>
      <c r="P64">
        <f>SUMXMY2($I$8:$M$8,I64:M64)</f>
        <v>15.990181477663887</v>
      </c>
      <c r="Q64">
        <f>SUMXMY2($I$9:$M$9,I64:M64)</f>
        <v>0.82024800342779147</v>
      </c>
      <c r="R64">
        <f t="shared" si="2"/>
        <v>0.82024800342779147</v>
      </c>
      <c r="S64">
        <f t="shared" si="3"/>
        <v>4</v>
      </c>
    </row>
    <row r="65" spans="1:19" x14ac:dyDescent="0.2">
      <c r="A65">
        <v>49</v>
      </c>
      <c r="B65">
        <v>24510272004</v>
      </c>
      <c r="C65" t="s">
        <v>28</v>
      </c>
      <c r="D65">
        <f>VLOOKUP(B65,'[8]shown_tract_jail_rP_gP_pall (14'!$A$1:$C$409,3,0)</f>
        <v>5.1999999999999998E-3</v>
      </c>
      <c r="E65">
        <f>VLOOKUP(B65,[9]shown_tract_teenbirth_rP_gF_pal!$A$1:$C$391,3,0)</f>
        <v>4.3700000000000003E-2</v>
      </c>
      <c r="F65">
        <f>VLOOKUP(B65,'[10]shown_tract_poor_share2016 (2)'!$A$1:$C$391,3,0)</f>
        <v>0.10150000000000001</v>
      </c>
      <c r="G65">
        <f>VLOOKUP(B65,'[11]shown_tract_nonwhite_share2010 '!$A$1:$C$391,3,0)</f>
        <v>0.23680000000000001</v>
      </c>
      <c r="H65">
        <f>VLOOKUP(B65,'[12]shown_tract_median_rent2016 (2)'!$A$1:$C$391,3,0)</f>
        <v>1100</v>
      </c>
      <c r="I65">
        <f>STANDARDIZE(D65,D$14,D$15)</f>
        <v>-1.1506826449202658</v>
      </c>
      <c r="J65">
        <f>STANDARDIZE(E65,E$14,E$15)</f>
        <v>-1.6890680349666616</v>
      </c>
      <c r="K65">
        <f>STANDARDIZE(F65,F$14,F$15)</f>
        <v>-0.69849019539724222</v>
      </c>
      <c r="L65">
        <f>STANDARDIZE(G65,G$14,G$15)</f>
        <v>-1.0235988505487232</v>
      </c>
      <c r="M65">
        <f>STANDARDIZE(H65,H$14,H$15)</f>
        <v>0.13277220765795161</v>
      </c>
      <c r="N65">
        <f>SUMXMY2($I$6:$M$6,I65:M65)</f>
        <v>6.7185512117962789</v>
      </c>
      <c r="O65">
        <f>SUMXMY2($I$7:$M$7,I65:M65)</f>
        <v>0.33798889170352581</v>
      </c>
      <c r="P65">
        <f>SUMXMY2($I$8:$M$8,I65:M65)</f>
        <v>22.122580701237322</v>
      </c>
      <c r="Q65">
        <f>SUMXMY2($I$9:$M$9,I65:M65)</f>
        <v>2.0247161264391753</v>
      </c>
      <c r="R65">
        <f t="shared" si="2"/>
        <v>0.33798889170352581</v>
      </c>
      <c r="S65">
        <f t="shared" si="3"/>
        <v>2</v>
      </c>
    </row>
    <row r="66" spans="1:19" x14ac:dyDescent="0.2">
      <c r="A66">
        <v>50</v>
      </c>
      <c r="B66">
        <v>24005450900</v>
      </c>
      <c r="C66" t="s">
        <v>29</v>
      </c>
      <c r="D66">
        <f>VLOOKUP(B66,'[8]shown_tract_jail_rP_gP_pall (14'!$A$1:$C$409,3,0)</f>
        <v>1.15E-2</v>
      </c>
      <c r="E66">
        <f>VLOOKUP(B66,[9]shown_tract_teenbirth_rP_gF_pal!$A$1:$C$391,3,0)</f>
        <v>0.13320000000000001</v>
      </c>
      <c r="F66">
        <f>VLOOKUP(B66,'[10]shown_tract_poor_share2016 (2)'!$A$1:$C$391,3,0)</f>
        <v>3.7999999999999999E-2</v>
      </c>
      <c r="G66">
        <f>VLOOKUP(B66,'[11]shown_tract_nonwhite_share2010 '!$A$1:$C$391,3,0)</f>
        <v>9.8699999999999996E-2</v>
      </c>
      <c r="H66">
        <f>VLOOKUP(B66,'[12]shown_tract_median_rent2016 (2)'!$A$1:$C$391,3,0)</f>
        <v>1322</v>
      </c>
      <c r="I66">
        <f>STANDARDIZE(D66,D$14,D$15)</f>
        <v>-0.89747479110536876</v>
      </c>
      <c r="J66">
        <f>STANDARDIZE(E66,E$14,E$15)</f>
        <v>-1.1449715698840504</v>
      </c>
      <c r="K66">
        <f>STANDARDIZE(F66,F$14,F$15)</f>
        <v>-1.1854004923354262</v>
      </c>
      <c r="L66">
        <f>STANDARDIZE(G66,G$14,G$15)</f>
        <v>-1.4337313493710984</v>
      </c>
      <c r="M66">
        <f>STANDARDIZE(H66,H$14,H$15)</f>
        <v>0.78042570106758757</v>
      </c>
      <c r="N66">
        <f>SUMXMY2($I$6:$M$6,I66:M66)</f>
        <v>7.1171395201715191</v>
      </c>
      <c r="O66">
        <f>SUMXMY2($I$7:$M$7,I66:M66)</f>
        <v>0.42487016752347651</v>
      </c>
      <c r="P66">
        <f>SUMXMY2($I$8:$M$8,I66:M66)</f>
        <v>23.306851230429114</v>
      </c>
      <c r="Q66">
        <f>SUMXMY2($I$9:$M$9,I66:M66)</f>
        <v>1.8072930673801497</v>
      </c>
      <c r="R66">
        <f t="shared" si="2"/>
        <v>0.42487016752347651</v>
      </c>
      <c r="S66">
        <f t="shared" si="3"/>
        <v>2</v>
      </c>
    </row>
    <row r="67" spans="1:19" x14ac:dyDescent="0.2">
      <c r="A67">
        <v>51</v>
      </c>
      <c r="B67">
        <v>24510270501</v>
      </c>
      <c r="C67" t="s">
        <v>30</v>
      </c>
      <c r="D67">
        <f>VLOOKUP(B67,'[8]shown_tract_jail_rP_gP_pall (14'!$A$1:$C$409,3,0)</f>
        <v>2.4400000000000002E-2</v>
      </c>
      <c r="E67">
        <f>VLOOKUP(B67,[9]shown_tract_teenbirth_rP_gF_pal!$A$1:$C$391,3,0)</f>
        <v>0.16270000000000001</v>
      </c>
      <c r="F67">
        <f>VLOOKUP(B67,'[10]shown_tract_poor_share2016 (2)'!$A$1:$C$391,3,0)</f>
        <v>6.7799999999999999E-2</v>
      </c>
      <c r="G67">
        <f>VLOOKUP(B67,'[11]shown_tract_nonwhite_share2010 '!$A$1:$C$391,3,0)</f>
        <v>0.37869999999999998</v>
      </c>
      <c r="H67">
        <f>VLOOKUP(B67,'[12]shown_tract_median_rent2016 (2)'!$A$1:$C$391,3,0)</f>
        <v>880</v>
      </c>
      <c r="I67">
        <f>STANDARDIZE(D67,D$14,D$15)</f>
        <v>-0.3790015666272461</v>
      </c>
      <c r="J67">
        <f>STANDARDIZE(E67,E$14,E$15)</f>
        <v>-0.9656325115607316</v>
      </c>
      <c r="K67">
        <f>STANDARDIZE(F67,F$14,F$15)</f>
        <v>-0.95689770731561707</v>
      </c>
      <c r="L67">
        <f>STANDARDIZE(G67,G$14,G$15)</f>
        <v>-0.60218102590791944</v>
      </c>
      <c r="M67">
        <f>STANDARDIZE(H67,H$14,H$15)</f>
        <v>-0.50904656959484085</v>
      </c>
      <c r="N67">
        <f>SUMXMY2($I$6:$M$6,I67:M67)</f>
        <v>3.4177756723478092</v>
      </c>
      <c r="O67">
        <f>SUMXMY2($I$7:$M$7,I67:M67)</f>
        <v>1.6975796462890416</v>
      </c>
      <c r="P67">
        <f>SUMXMY2($I$8:$M$8,I67:M67)</f>
        <v>14.629320760893087</v>
      </c>
      <c r="Q67">
        <f>SUMXMY2($I$9:$M$9,I67:M67)</f>
        <v>0.75277019554560998</v>
      </c>
      <c r="R67">
        <f t="shared" si="2"/>
        <v>0.75277019554560998</v>
      </c>
      <c r="S67">
        <f t="shared" si="3"/>
        <v>4</v>
      </c>
    </row>
    <row r="68" spans="1:19" x14ac:dyDescent="0.2">
      <c r="A68">
        <v>52</v>
      </c>
      <c r="B68">
        <v>24005451000</v>
      </c>
      <c r="C68" t="s">
        <v>29</v>
      </c>
      <c r="D68">
        <f>VLOOKUP(B68,'[8]shown_tract_jail_rP_gP_pall (14'!$A$1:$C$409,3,0)</f>
        <v>1.6E-2</v>
      </c>
      <c r="E68">
        <f>VLOOKUP(B68,[9]shown_tract_teenbirth_rP_gF_pal!$A$1:$C$391,3,0)</f>
        <v>0.15659999999999999</v>
      </c>
      <c r="F68">
        <f>VLOOKUP(B68,'[10]shown_tract_poor_share2016 (2)'!$A$1:$C$391,3,0)</f>
        <v>5.6599999999999998E-2</v>
      </c>
      <c r="G68">
        <f>VLOOKUP(B68,'[11]shown_tract_nonwhite_share2010 '!$A$1:$C$391,3,0)</f>
        <v>4.3299999999999998E-2</v>
      </c>
      <c r="H68">
        <f>VLOOKUP(B68,'[12]shown_tract_median_rent2016 (2)'!$A$1:$C$391,3,0)</f>
        <v>970</v>
      </c>
      <c r="I68">
        <f>STANDARDIZE(D68,D$14,D$15)</f>
        <v>-0.71661203838044218</v>
      </c>
      <c r="J68">
        <f>STANDARDIZE(E68,E$14,E$15)</f>
        <v>-1.0027161812479264</v>
      </c>
      <c r="K68">
        <f>STANDARDIZE(F68,F$14,F$15)</f>
        <v>-1.0427779486653441</v>
      </c>
      <c r="L68">
        <f>STANDARDIZE(G68,G$14,G$15)</f>
        <v>-1.5982595205134558</v>
      </c>
      <c r="M68">
        <f>STANDARDIZE(H68,H$14,H$15)</f>
        <v>-0.24648434253688031</v>
      </c>
      <c r="N68">
        <f>SUMXMY2($I$6:$M$6,I68:M68)</f>
        <v>6.519531746207293</v>
      </c>
      <c r="O68">
        <f>SUMXMY2($I$7:$M$7,I68:M68)</f>
        <v>1.0594621997101834</v>
      </c>
      <c r="P68">
        <f>SUMXMY2($I$8:$M$8,I68:M68)</f>
        <v>20.897910972153618</v>
      </c>
      <c r="Q68">
        <f>SUMXMY2($I$9:$M$9,I68:M68)</f>
        <v>1.0487954656386245</v>
      </c>
      <c r="R68">
        <f t="shared" si="2"/>
        <v>1.0487954656386245</v>
      </c>
      <c r="S68">
        <f t="shared" si="3"/>
        <v>4</v>
      </c>
    </row>
    <row r="69" spans="1:19" x14ac:dyDescent="0.2">
      <c r="A69">
        <v>53</v>
      </c>
      <c r="B69">
        <v>24005441101</v>
      </c>
      <c r="C69" t="s">
        <v>21</v>
      </c>
      <c r="D69">
        <f>VLOOKUP(B69,'[8]shown_tract_jail_rP_gP_pall (14'!$A$1:$C$409,3,0)</f>
        <v>1.17E-2</v>
      </c>
      <c r="E69">
        <f>VLOOKUP(B69,[9]shown_tract_teenbirth_rP_gF_pal!$A$1:$C$391,3,0)</f>
        <v>0.12809999999999999</v>
      </c>
      <c r="F69">
        <f>VLOOKUP(B69,'[10]shown_tract_poor_share2016 (2)'!$A$1:$C$391,3,0)</f>
        <v>6.4299999999999996E-2</v>
      </c>
      <c r="G69">
        <f>VLOOKUP(B69,'[11]shown_tract_nonwhite_share2010 '!$A$1:$C$391,3,0)</f>
        <v>0.2581</v>
      </c>
      <c r="H69">
        <f>VLOOKUP(B69,'[12]shown_tract_median_rent2016 (2)'!$A$1:$C$391,3,0)</f>
        <v>689</v>
      </c>
      <c r="I69">
        <f>STANDARDIZE(D69,D$14,D$15)</f>
        <v>-0.88943644653981635</v>
      </c>
      <c r="J69">
        <f>STANDARDIZE(E69,E$14,E$15)</f>
        <v>-1.1759759494585904</v>
      </c>
      <c r="K69">
        <f>STANDARDIZE(F69,F$14,F$15)</f>
        <v>-0.98373528273740674</v>
      </c>
      <c r="L69">
        <f>STANDARDIZE(G69,G$14,G$15)</f>
        <v>-0.96034162951384572</v>
      </c>
      <c r="M69">
        <f>STANDARDIZE(H69,H$14,H$15)</f>
        <v>-1.0662619625734016</v>
      </c>
      <c r="N69">
        <f>SUMXMY2($I$6:$M$6,I69:M69)</f>
        <v>6.2518137271330865</v>
      </c>
      <c r="O69">
        <f>SUMXMY2($I$7:$M$7,I69:M69)</f>
        <v>2.3545359503169987</v>
      </c>
      <c r="P69">
        <f>SUMXMY2($I$8:$M$8,I69:M69)</f>
        <v>19.464870639591901</v>
      </c>
      <c r="Q69">
        <f>SUMXMY2($I$9:$M$9,I69:M69)</f>
        <v>2.1522175394273231</v>
      </c>
      <c r="R69">
        <f t="shared" si="2"/>
        <v>2.1522175394273231</v>
      </c>
      <c r="S69">
        <f t="shared" si="3"/>
        <v>4</v>
      </c>
    </row>
    <row r="70" spans="1:19" x14ac:dyDescent="0.2">
      <c r="A70">
        <v>54</v>
      </c>
      <c r="B70">
        <v>24005441102</v>
      </c>
      <c r="C70" t="s">
        <v>21</v>
      </c>
      <c r="D70">
        <f>VLOOKUP(B70,'[8]shown_tract_jail_rP_gP_pall (14'!$A$1:$C$409,3,0)</f>
        <v>1.4500000000000001E-2</v>
      </c>
      <c r="E70">
        <f>VLOOKUP(B70,[9]shown_tract_teenbirth_rP_gF_pal!$A$1:$C$391,3,0)</f>
        <v>0.1787</v>
      </c>
      <c r="F70">
        <f>VLOOKUP(B70,'[10]shown_tract_poor_share2016 (2)'!$A$1:$C$391,3,0)</f>
        <v>0.14000000000000001</v>
      </c>
      <c r="G70">
        <f>VLOOKUP(B70,'[11]shown_tract_nonwhite_share2010 '!$A$1:$C$391,3,0)</f>
        <v>0.38340000000000002</v>
      </c>
      <c r="H70">
        <f>VLOOKUP(B70,'[12]shown_tract_median_rent2016 (2)'!$A$1:$C$391,3,0)</f>
        <v>1173</v>
      </c>
      <c r="I70">
        <f>STANDARDIZE(D70,D$14,D$15)</f>
        <v>-0.77689962262208445</v>
      </c>
      <c r="J70">
        <f>STANDARDIZE(E70,E$14,E$15)</f>
        <v>-0.86836386975825364</v>
      </c>
      <c r="K70">
        <f>STANDARDIZE(F70,F$14,F$15)</f>
        <v>-0.40327686575755584</v>
      </c>
      <c r="L70">
        <f>STANDARDIZE(G70,G$14,G$15)</f>
        <v>-0.58822285976407318</v>
      </c>
      <c r="M70">
        <f>STANDARDIZE(H70,H$14,H$15)</f>
        <v>0.34573934738274181</v>
      </c>
      <c r="N70">
        <f>SUMXMY2($I$6:$M$6,I70:M70)</f>
        <v>2.5005770293263021</v>
      </c>
      <c r="O70">
        <f>SUMXMY2($I$7:$M$7,I70:M70)</f>
        <v>1.1846197035041248</v>
      </c>
      <c r="P70">
        <f>SUMXMY2($I$8:$M$8,I70:M70)</f>
        <v>14.069568205814559</v>
      </c>
      <c r="Q70">
        <f>SUMXMY2($I$9:$M$9,I70:M70)</f>
        <v>0.63628681635548645</v>
      </c>
      <c r="R70">
        <f t="shared" si="2"/>
        <v>0.63628681635548645</v>
      </c>
      <c r="S70">
        <f t="shared" si="3"/>
        <v>4</v>
      </c>
    </row>
    <row r="71" spans="1:19" x14ac:dyDescent="0.2">
      <c r="A71">
        <v>55</v>
      </c>
      <c r="B71">
        <v>24003750300</v>
      </c>
      <c r="C71" t="s">
        <v>14</v>
      </c>
      <c r="D71">
        <f>VLOOKUP(B71,'[8]shown_tract_jail_rP_gP_pall (14'!$A$1:$C$409,3,0)</f>
        <v>1.2500000000000001E-2</v>
      </c>
      <c r="E71">
        <f>VLOOKUP(B71,[9]shown_tract_teenbirth_rP_gF_pal!$A$1:$C$391,3,0)</f>
        <v>0.19420000000000001</v>
      </c>
      <c r="F71">
        <f>VLOOKUP(B71,'[10]shown_tract_poor_share2016 (2)'!$A$1:$C$391,3,0)</f>
        <v>0.124</v>
      </c>
      <c r="G71">
        <f>VLOOKUP(B71,'[11]shown_tract_nonwhite_share2010 '!$A$1:$C$391,3,0)</f>
        <v>0.1857</v>
      </c>
      <c r="H71">
        <f>VLOOKUP(B71,'[12]shown_tract_median_rent2016 (2)'!$A$1:$C$391,3,0)</f>
        <v>1349</v>
      </c>
      <c r="I71">
        <f>STANDARDIZE(D71,D$14,D$15)</f>
        <v>-0.85728306827760725</v>
      </c>
      <c r="J71">
        <f>STANDARDIZE(E71,E$14,E$15)</f>
        <v>-0.77413487301210304</v>
      </c>
      <c r="K71">
        <f>STANDARDIZE(F71,F$14,F$15)</f>
        <v>-0.52596292482859441</v>
      </c>
      <c r="L71">
        <f>STANDARDIZE(G71,G$14,G$15)</f>
        <v>-1.1753567845807535</v>
      </c>
      <c r="M71">
        <f>STANDARDIZE(H71,H$14,H$15)</f>
        <v>0.85919436918497583</v>
      </c>
      <c r="N71">
        <f>SUMXMY2($I$6:$M$6,I71:M71)</f>
        <v>4.4474025200945588</v>
      </c>
      <c r="O71">
        <f>SUMXMY2($I$7:$M$7,I71:M71)</f>
        <v>1.1271263743331494</v>
      </c>
      <c r="P71">
        <f>SUMXMY2($I$8:$M$8,I71:M71)</f>
        <v>17.843304548510059</v>
      </c>
      <c r="Q71">
        <f>SUMXMY2($I$9:$M$9,I71:M71)</f>
        <v>1.0945822720346472</v>
      </c>
      <c r="R71">
        <f t="shared" si="2"/>
        <v>1.0945822720346472</v>
      </c>
      <c r="S71">
        <f t="shared" si="3"/>
        <v>4</v>
      </c>
    </row>
    <row r="72" spans="1:19" x14ac:dyDescent="0.2">
      <c r="A72">
        <v>56</v>
      </c>
      <c r="B72">
        <v>24005452100</v>
      </c>
      <c r="C72" t="s">
        <v>31</v>
      </c>
      <c r="D72">
        <f>VLOOKUP(B72,'[8]shown_tract_jail_rP_gP_pall (14'!$A$1:$C$409,3,0)</f>
        <v>1.95E-2</v>
      </c>
      <c r="E72">
        <f>VLOOKUP(B72,[9]shown_tract_teenbirth_rP_gF_pal!$A$1:$C$391,3,0)</f>
        <v>0.16</v>
      </c>
      <c r="F72">
        <f>VLOOKUP(B72,'[10]shown_tract_poor_share2016 (2)'!$A$1:$C$391,3,0)</f>
        <v>0.13159999999999999</v>
      </c>
      <c r="G72">
        <f>VLOOKUP(B72,'[11]shown_tract_nonwhite_share2010 '!$A$1:$C$391,3,0)</f>
        <v>6.3899999999999998E-2</v>
      </c>
      <c r="H72">
        <f>VLOOKUP(B72,'[12]shown_tract_median_rent2016 (2)'!$A$1:$C$391,3,0)</f>
        <v>1183</v>
      </c>
      <c r="I72">
        <f>STANDARDIZE(D72,D$14,D$15)</f>
        <v>-0.57594100848327723</v>
      </c>
      <c r="J72">
        <f>STANDARDIZE(E72,E$14,E$15)</f>
        <v>-0.98204659486489976</v>
      </c>
      <c r="K72">
        <f>STANDARDIZE(F72,F$14,F$15)</f>
        <v>-0.46768704676985118</v>
      </c>
      <c r="L72">
        <f>STANDARDIZE(G72,G$14,G$15)</f>
        <v>-1.5370811752872364</v>
      </c>
      <c r="M72">
        <f>STANDARDIZE(H72,H$14,H$15)</f>
        <v>0.37491292816695965</v>
      </c>
      <c r="N72">
        <f>SUMXMY2($I$6:$M$6,I72:M72)</f>
        <v>5.2825611609599044</v>
      </c>
      <c r="O72">
        <f>SUMXMY2($I$7:$M$7,I72:M72)</f>
        <v>1.0726742225377555</v>
      </c>
      <c r="P72">
        <f>SUMXMY2($I$8:$M$8,I72:M72)</f>
        <v>18.258439151592867</v>
      </c>
      <c r="Q72">
        <f>SUMXMY2($I$9:$M$9,I72:M72)</f>
        <v>0.67261502817474472</v>
      </c>
      <c r="R72">
        <f t="shared" si="2"/>
        <v>0.67261502817474472</v>
      </c>
      <c r="S72">
        <f t="shared" si="3"/>
        <v>4</v>
      </c>
    </row>
    <row r="73" spans="1:19" x14ac:dyDescent="0.2">
      <c r="A73">
        <v>57</v>
      </c>
      <c r="B73">
        <v>24005440900</v>
      </c>
      <c r="C73" t="s">
        <v>21</v>
      </c>
      <c r="D73">
        <f>VLOOKUP(B73,'[8]shown_tract_jail_rP_gP_pall (14'!$A$1:$C$409,3,0)</f>
        <v>1.04E-2</v>
      </c>
      <c r="E73">
        <f>VLOOKUP(B73,[9]shown_tract_teenbirth_rP_gF_pal!$A$1:$C$391,3,0)</f>
        <v>0.15820000000000001</v>
      </c>
      <c r="F73">
        <f>VLOOKUP(B73,'[10]shown_tract_poor_share2016 (2)'!$A$1:$C$391,3,0)</f>
        <v>7.0999999999999994E-2</v>
      </c>
      <c r="G73">
        <f>VLOOKUP(B73,'[11]shown_tract_nonwhite_share2010 '!$A$1:$C$391,3,0)</f>
        <v>0.57550000000000001</v>
      </c>
      <c r="H73">
        <f>VLOOKUP(B73,'[12]shown_tract_median_rent2016 (2)'!$A$1:$C$391,3,0)</f>
        <v>1041</v>
      </c>
      <c r="I73">
        <f>STANDARDIZE(D73,D$14,D$15)</f>
        <v>-0.94168568621590631</v>
      </c>
      <c r="J73">
        <f>STANDARDIZE(E73,E$14,E$15)</f>
        <v>-0.99298931706767857</v>
      </c>
      <c r="K73">
        <f>STANDARDIZE(F73,F$14,F$15)</f>
        <v>-0.93236049550140943</v>
      </c>
      <c r="L73">
        <f>STANDARDIZE(G73,G$14,G$15)</f>
        <v>-1.7719941416656521E-2</v>
      </c>
      <c r="M73">
        <f>STANDARDIZE(H73,H$14,H$15)</f>
        <v>-3.9351918968933648E-2</v>
      </c>
      <c r="N73">
        <f>SUMXMY2($I$6:$M$6,I73:M73)</f>
        <v>2.8514726634143805</v>
      </c>
      <c r="O73">
        <f>SUMXMY2($I$7:$M$7,I73:M73)</f>
        <v>1.60061754674493</v>
      </c>
      <c r="P73">
        <f>SUMXMY2($I$8:$M$8,I73:M73)</f>
        <v>15.126519823842882</v>
      </c>
      <c r="Q73">
        <f>SUMXMY2($I$9:$M$9,I73:M73)</f>
        <v>1.7119771046513128</v>
      </c>
      <c r="R73">
        <f t="shared" si="2"/>
        <v>1.60061754674493</v>
      </c>
      <c r="S73">
        <f t="shared" si="3"/>
        <v>2</v>
      </c>
    </row>
    <row r="74" spans="1:19" x14ac:dyDescent="0.2">
      <c r="A74">
        <v>58</v>
      </c>
      <c r="B74">
        <v>24510271503</v>
      </c>
      <c r="C74" t="s">
        <v>32</v>
      </c>
      <c r="D74">
        <f>VLOOKUP(B74,'[8]shown_tract_jail_rP_gP_pall (14'!$A$1:$C$409,3,0)</f>
        <v>1E-4</v>
      </c>
      <c r="E74">
        <f>VLOOKUP(B74,[9]shown_tract_teenbirth_rP_gF_pal!$A$1:$C$391,3,0)</f>
        <v>0.41039999999999999</v>
      </c>
      <c r="F74">
        <f>VLOOKUP(B74,'[10]shown_tract_poor_share2016 (2)'!$A$1:$C$391,3,0)</f>
        <v>4.5600000000000002E-2</v>
      </c>
      <c r="G74">
        <f>VLOOKUP(B74,'[11]shown_tract_nonwhite_share2010 '!$A$1:$C$391,3,0)</f>
        <v>0.1671</v>
      </c>
      <c r="H74">
        <f>VLOOKUP(B74,'[12]shown_tract_median_rent2016 (2)'!$A$1:$C$391,3,0)</f>
        <v>1289</v>
      </c>
      <c r="I74">
        <f>STANDARDIZE(D74,D$14,D$15)</f>
        <v>-1.355660431341849</v>
      </c>
      <c r="J74">
        <f>STANDARDIZE(E74,E$14,E$15)</f>
        <v>0.54020764934388066</v>
      </c>
      <c r="K74">
        <f>STANDARDIZE(F74,F$14,F$15)</f>
        <v>-1.1271246142766829</v>
      </c>
      <c r="L74">
        <f>STANDARDIZE(G74,G$14,G$15)</f>
        <v>-1.2305954846393787</v>
      </c>
      <c r="M74">
        <f>STANDARDIZE(H74,H$14,H$15)</f>
        <v>0.68415288447966871</v>
      </c>
      <c r="N74">
        <f>SUMXMY2($I$6:$M$6,I74:M74)</f>
        <v>5.3680927874284396</v>
      </c>
      <c r="O74">
        <f>SUMXMY2($I$7:$M$7,I74:M74)</f>
        <v>4.5550928270789477</v>
      </c>
      <c r="P74">
        <f>SUMXMY2($I$8:$M$8,I74:M74)</f>
        <v>19.239982412518504</v>
      </c>
      <c r="Q74">
        <f>SUMXMY2($I$9:$M$9,I74:M74)</f>
        <v>3.2795835204993957</v>
      </c>
      <c r="R74">
        <f t="shared" si="2"/>
        <v>3.2795835204993957</v>
      </c>
      <c r="S74">
        <f t="shared" si="3"/>
        <v>4</v>
      </c>
    </row>
    <row r="75" spans="1:19" x14ac:dyDescent="0.2">
      <c r="A75">
        <v>59</v>
      </c>
      <c r="B75">
        <v>24005403300</v>
      </c>
      <c r="C75" t="s">
        <v>33</v>
      </c>
      <c r="D75">
        <f>VLOOKUP(B75,'[8]shown_tract_jail_rP_gP_pall (14'!$A$1:$C$409,3,0)</f>
        <v>2.2000000000000001E-3</v>
      </c>
      <c r="E75">
        <f>VLOOKUP(B75,[9]shown_tract_teenbirth_rP_gF_pal!$A$1:$C$391,3,0)</f>
        <v>0.15429999999999999</v>
      </c>
      <c r="F75">
        <f>VLOOKUP(B75,'[10]shown_tract_poor_share2016 (2)'!$A$1:$C$391,3,0)</f>
        <v>3.9600000000000003E-2</v>
      </c>
      <c r="G75">
        <f>VLOOKUP(B75,'[11]shown_tract_nonwhite_share2010 '!$A$1:$C$391,3,0)</f>
        <v>0.54649999999999999</v>
      </c>
      <c r="H75">
        <f>VLOOKUP(B75,'[12]shown_tract_median_rent2016 (2)'!$A$1:$C$391,3,0)</f>
        <v>1340</v>
      </c>
      <c r="I75">
        <f>STANDARDIZE(D75,D$14,D$15)</f>
        <v>-1.2712578134035502</v>
      </c>
      <c r="J75">
        <f>STANDARDIZE(E75,E$14,E$15)</f>
        <v>-1.0166985485070326</v>
      </c>
      <c r="K75">
        <f>STANDARDIZE(F75,F$14,F$15)</f>
        <v>-1.1731318864283224</v>
      </c>
      <c r="L75">
        <f>STANDARDIZE(G75,G$14,G$15)</f>
        <v>-0.10384479634677156</v>
      </c>
      <c r="M75">
        <f>STANDARDIZE(H75,H$14,H$15)</f>
        <v>0.83293814647917974</v>
      </c>
      <c r="N75">
        <f>SUMXMY2($I$6:$M$6,I75:M75)</f>
        <v>4.5550313893576586</v>
      </c>
      <c r="O75">
        <f>SUMXMY2($I$7:$M$7,I75:M75)</f>
        <v>1.4572510947071526</v>
      </c>
      <c r="P75">
        <f>SUMXMY2($I$8:$M$8,I75:M75)</f>
        <v>19.375602728665296</v>
      </c>
      <c r="Q75">
        <f>SUMXMY2($I$9:$M$9,I75:M75)</f>
        <v>2.9651983924618457</v>
      </c>
      <c r="R75">
        <f t="shared" si="2"/>
        <v>1.4572510947071526</v>
      </c>
      <c r="S75">
        <f t="shared" si="3"/>
        <v>2</v>
      </c>
    </row>
    <row r="76" spans="1:19" x14ac:dyDescent="0.2">
      <c r="A76">
        <v>60</v>
      </c>
      <c r="B76">
        <v>24005430800</v>
      </c>
      <c r="C76" t="s">
        <v>25</v>
      </c>
      <c r="D76">
        <f>VLOOKUP(B76,'[8]shown_tract_jail_rP_gP_pall (14'!$A$1:$C$409,3,0)</f>
        <v>2.5999999999999999E-3</v>
      </c>
      <c r="E76">
        <f>VLOOKUP(B76,[9]shown_tract_teenbirth_rP_gF_pal!$A$1:$C$391,3,0)</f>
        <v>0.1535</v>
      </c>
      <c r="F76">
        <f>VLOOKUP(B76,'[10]shown_tract_poor_share2016 (2)'!$A$1:$C$391,3,0)</f>
        <v>8.0699999999999994E-2</v>
      </c>
      <c r="G76">
        <f>VLOOKUP(B76,'[11]shown_tract_nonwhite_share2010 '!$A$1:$C$391,3,0)</f>
        <v>0.14330000000000001</v>
      </c>
      <c r="H76">
        <f>VLOOKUP(B76,'[12]shown_tract_median_rent2016 (2)'!$A$1:$C$391,3,0)</f>
        <v>1141</v>
      </c>
      <c r="I76">
        <f>STANDARDIZE(D76,D$14,D$15)</f>
        <v>-1.2551811242724455</v>
      </c>
      <c r="J76">
        <f>STANDARDIZE(E76,E$14,E$15)</f>
        <v>-1.0215619805971565</v>
      </c>
      <c r="K76">
        <f>STANDARDIZE(F76,F$14,F$15)</f>
        <v>-0.85798207218959233</v>
      </c>
      <c r="L76">
        <f>STANDARDIZE(G76,G$14,G$15)</f>
        <v>-1.3012772621337492</v>
      </c>
      <c r="M76">
        <f>STANDARDIZE(H76,H$14,H$15)</f>
        <v>0.25238388887324475</v>
      </c>
      <c r="N76">
        <f>SUMXMY2($I$6:$M$6,I76:M76)</f>
        <v>5.9351368230231856</v>
      </c>
      <c r="O76">
        <f>SUMXMY2($I$7:$M$7,I76:M76)</f>
        <v>0.52122820750183985</v>
      </c>
      <c r="P76">
        <f>SUMXMY2($I$8:$M$8,I76:M76)</f>
        <v>21.401639819651674</v>
      </c>
      <c r="Q76">
        <f>SUMXMY2($I$9:$M$9,I76:M76)</f>
        <v>1.4059897343756127</v>
      </c>
      <c r="R76">
        <f t="shared" si="2"/>
        <v>0.52122820750183985</v>
      </c>
      <c r="S76">
        <f t="shared" si="3"/>
        <v>2</v>
      </c>
    </row>
    <row r="77" spans="1:19" x14ac:dyDescent="0.2">
      <c r="A77">
        <v>61</v>
      </c>
      <c r="B77">
        <v>24005420500</v>
      </c>
      <c r="C77" t="s">
        <v>4</v>
      </c>
      <c r="D77">
        <f>VLOOKUP(B77,'[8]shown_tract_jail_rP_gP_pall (14'!$A$1:$C$409,3,0)</f>
        <v>3.3E-3</v>
      </c>
      <c r="E77">
        <f>VLOOKUP(B77,[9]shown_tract_teenbirth_rP_gF_pal!$A$1:$C$391,3,0)</f>
        <v>0.16370000000000001</v>
      </c>
      <c r="F77">
        <f>VLOOKUP(B77,'[10]shown_tract_poor_share2016 (2)'!$A$1:$C$391,3,0)</f>
        <v>8.3699999999999997E-2</v>
      </c>
      <c r="G77">
        <f>VLOOKUP(B77,'[11]shown_tract_nonwhite_share2010 '!$A$1:$C$391,3,0)</f>
        <v>0.19919999999999999</v>
      </c>
      <c r="H77">
        <f>VLOOKUP(B77,'[12]shown_tract_median_rent2016 (2)'!$A$1:$C$391,3,0)</f>
        <v>1117</v>
      </c>
      <c r="I77">
        <f>STANDARDIZE(D77,D$14,D$15)</f>
        <v>-1.2270469182930124</v>
      </c>
      <c r="J77">
        <f>STANDARDIZE(E77,E$14,E$15)</f>
        <v>-0.95955322144807675</v>
      </c>
      <c r="K77">
        <f>STANDARDIZE(F77,F$14,F$15)</f>
        <v>-0.83497843611377254</v>
      </c>
      <c r="L77">
        <f>STANDARDIZE(G77,G$14,G$15)</f>
        <v>-1.1352641796994931</v>
      </c>
      <c r="M77">
        <f>STANDARDIZE(H77,H$14,H$15)</f>
        <v>0.18236729499112192</v>
      </c>
      <c r="N77">
        <f>SUMXMY2($I$6:$M$6,I77:M77)</f>
        <v>5.1606586879160083</v>
      </c>
      <c r="O77">
        <f>SUMXMY2($I$7:$M$7,I77:M77)</f>
        <v>0.55552002681829571</v>
      </c>
      <c r="P77">
        <f>SUMXMY2($I$8:$M$8,I77:M77)</f>
        <v>20.032878784864401</v>
      </c>
      <c r="Q77">
        <f>SUMXMY2($I$9:$M$9,I77:M77)</f>
        <v>1.1907474152224691</v>
      </c>
      <c r="R77">
        <f t="shared" si="2"/>
        <v>0.55552002681829571</v>
      </c>
      <c r="S77">
        <f t="shared" si="3"/>
        <v>2</v>
      </c>
    </row>
    <row r="78" spans="1:19" x14ac:dyDescent="0.2">
      <c r="A78">
        <v>62</v>
      </c>
      <c r="B78">
        <v>24005420200</v>
      </c>
      <c r="C78" t="s">
        <v>24</v>
      </c>
      <c r="D78">
        <f>VLOOKUP(B78,'[8]shown_tract_jail_rP_gP_pall (14'!$A$1:$C$409,3,0)</f>
        <v>9.9000000000000008E-3</v>
      </c>
      <c r="E78">
        <f>VLOOKUP(B78,[9]shown_tract_teenbirth_rP_gF_pal!$A$1:$C$391,3,0)</f>
        <v>0.1114</v>
      </c>
      <c r="F78">
        <f>VLOOKUP(B78,'[10]shown_tract_poor_share2016 (2)'!$A$1:$C$391,3,0)</f>
        <v>6.2399999999999997E-2</v>
      </c>
      <c r="G78">
        <f>VLOOKUP(B78,'[11]shown_tract_nonwhite_share2010 '!$A$1:$C$391,3,0)</f>
        <v>7.9799999999999996E-2</v>
      </c>
      <c r="H78">
        <f>VLOOKUP(B78,'[12]shown_tract_median_rent2016 (2)'!$A$1:$C$391,3,0)</f>
        <v>1056</v>
      </c>
      <c r="I78">
        <f>STANDARDIZE(D78,D$14,D$15)</f>
        <v>-0.96178154762978707</v>
      </c>
      <c r="J78">
        <f>STANDARDIZE(E78,E$14,E$15)</f>
        <v>-1.2775000943399266</v>
      </c>
      <c r="K78">
        <f>STANDARDIZE(F78,F$14,F$15)</f>
        <v>-0.99830425225209241</v>
      </c>
      <c r="L78">
        <f>STANDARDIZE(G78,G$14,G$15)</f>
        <v>-1.489860996204863</v>
      </c>
      <c r="M78">
        <f>STANDARDIZE(H78,H$14,H$15)</f>
        <v>4.4084522073931098E-3</v>
      </c>
      <c r="N78">
        <f>SUMXMY2($I$6:$M$6,I78:M78)</f>
        <v>6.966404636731518</v>
      </c>
      <c r="O78">
        <f>SUMXMY2($I$7:$M$7,I78:M78)</f>
        <v>0.43908843558613619</v>
      </c>
      <c r="P78">
        <f>SUMXMY2($I$8:$M$8,I78:M78)</f>
        <v>22.4895579877162</v>
      </c>
      <c r="Q78">
        <f>SUMXMY2($I$9:$M$9,I78:M78)</f>
        <v>1.3916096826414803</v>
      </c>
      <c r="R78">
        <f t="shared" si="2"/>
        <v>0.43908843558613619</v>
      </c>
      <c r="S78">
        <f t="shared" si="3"/>
        <v>2</v>
      </c>
    </row>
    <row r="79" spans="1:19" x14ac:dyDescent="0.2">
      <c r="A79">
        <v>63</v>
      </c>
      <c r="B79">
        <v>24005492102</v>
      </c>
      <c r="C79" t="s">
        <v>16</v>
      </c>
      <c r="D79">
        <f>VLOOKUP(B79,'[8]shown_tract_jail_rP_gP_pall (14'!$A$1:$C$409,3,0)</f>
        <v>9.9000000000000008E-3</v>
      </c>
      <c r="E79">
        <f>VLOOKUP(B79,[9]shown_tract_teenbirth_rP_gF_pal!$A$1:$C$391,3,0)</f>
        <v>0.18290000000000001</v>
      </c>
      <c r="F79">
        <f>VLOOKUP(B79,'[10]shown_tract_poor_share2016 (2)'!$A$1:$C$391,3,0)</f>
        <v>3.39E-2</v>
      </c>
      <c r="G79">
        <f>VLOOKUP(B79,'[11]shown_tract_nonwhite_share2010 '!$A$1:$C$391,3,0)</f>
        <v>0.20930000000000001</v>
      </c>
      <c r="H79">
        <f>VLOOKUP(B79,'[12]shown_tract_median_rent2016 (2)'!$A$1:$C$391,3,0)</f>
        <v>0</v>
      </c>
      <c r="I79">
        <f>STANDARDIZE(D79,D$14,D$15)</f>
        <v>-0.96178154762978707</v>
      </c>
      <c r="J79">
        <f>STANDARDIZE(E79,E$14,E$15)</f>
        <v>-0.84283085128510316</v>
      </c>
      <c r="K79">
        <f>STANDARDIZE(F79,F$14,F$15)</f>
        <v>-1.21683879497238</v>
      </c>
      <c r="L79">
        <f>STANDARDIZE(G79,G$14,G$15)</f>
        <v>-1.1052689716031425</v>
      </c>
      <c r="M79">
        <f>STANDARDIZE(H79,H$14,H$15)</f>
        <v>-3.0763216786060106</v>
      </c>
      <c r="N79">
        <f>SUMXMY2($I$6:$M$6,I79:M79)</f>
        <v>15.181982879115296</v>
      </c>
      <c r="O79">
        <f>SUMXMY2($I$7:$M$7,I79:M79)</f>
        <v>12.694315301532516</v>
      </c>
      <c r="P79">
        <f>SUMXMY2($I$8:$M$8,I79:M79)</f>
        <v>26.957575754101082</v>
      </c>
      <c r="Q79">
        <f>SUMXMY2($I$9:$M$9,I79:M79)</f>
        <v>10.761080451023037</v>
      </c>
      <c r="R79">
        <f t="shared" si="2"/>
        <v>10.761080451023037</v>
      </c>
      <c r="S79">
        <f t="shared" si="3"/>
        <v>4</v>
      </c>
    </row>
    <row r="80" spans="1:19" x14ac:dyDescent="0.2">
      <c r="A80">
        <v>64</v>
      </c>
      <c r="B80">
        <v>24005440702</v>
      </c>
      <c r="C80" t="s">
        <v>21</v>
      </c>
      <c r="D80">
        <f>VLOOKUP(B80,'[8]shown_tract_jail_rP_gP_pall (14'!$A$1:$C$409,3,0)</f>
        <v>1.89E-2</v>
      </c>
      <c r="E80">
        <f>VLOOKUP(B80,[9]shown_tract_teenbirth_rP_gF_pal!$A$1:$C$391,3,0)</f>
        <v>0.16950000000000001</v>
      </c>
      <c r="F80">
        <f>VLOOKUP(B80,'[10]shown_tract_poor_share2016 (2)'!$A$1:$C$391,3,0)</f>
        <v>3.95E-2</v>
      </c>
      <c r="G80">
        <f>VLOOKUP(B80,'[11]shown_tract_nonwhite_share2010 '!$A$1:$C$391,3,0)</f>
        <v>0.35189999999999999</v>
      </c>
      <c r="H80">
        <f>VLOOKUP(B80,'[12]shown_tract_median_rent2016 (2)'!$A$1:$C$391,3,0)</f>
        <v>1428</v>
      </c>
      <c r="I80">
        <f>STANDARDIZE(D80,D$14,D$15)</f>
        <v>-0.60005604217993402</v>
      </c>
      <c r="J80">
        <f>STANDARDIZE(E80,E$14,E$15)</f>
        <v>-0.92429333879467845</v>
      </c>
      <c r="K80">
        <f>STANDARDIZE(F80,F$14,F$15)</f>
        <v>-1.1738986742975164</v>
      </c>
      <c r="L80">
        <f>STANDARDIZE(G80,G$14,G$15)</f>
        <v>-0.68177227115368089</v>
      </c>
      <c r="M80">
        <f>STANDARDIZE(H80,H$14,H$15)</f>
        <v>1.0896656573802967</v>
      </c>
      <c r="N80">
        <f>SUMXMY2($I$6:$M$6,I80:M80)</f>
        <v>4.6262319787697228</v>
      </c>
      <c r="O80">
        <f>SUMXMY2($I$7:$M$7,I80:M80)</f>
        <v>1.0557604553215345</v>
      </c>
      <c r="P80">
        <f>SUMXMY2($I$8:$M$8,I80:M80)</f>
        <v>18.556544308269729</v>
      </c>
      <c r="Q80">
        <f>SUMXMY2($I$9:$M$9,I80:M80)</f>
        <v>1.7486157046251611</v>
      </c>
      <c r="R80">
        <f t="shared" si="2"/>
        <v>1.0557604553215345</v>
      </c>
      <c r="S80">
        <f t="shared" si="3"/>
        <v>2</v>
      </c>
    </row>
    <row r="81" spans="1:19" x14ac:dyDescent="0.2">
      <c r="A81">
        <v>65</v>
      </c>
      <c r="B81">
        <v>24003750202</v>
      </c>
      <c r="C81" t="s">
        <v>34</v>
      </c>
      <c r="D81">
        <f>VLOOKUP(B81,'[8]shown_tract_jail_rP_gP_pall (14'!$A$1:$C$409,3,0)</f>
        <v>1.3899999999999999E-2</v>
      </c>
      <c r="E81">
        <f>VLOOKUP(B81,[9]shown_tract_teenbirth_rP_gF_pal!$A$1:$C$391,3,0)</f>
        <v>0.21990000000000001</v>
      </c>
      <c r="F81">
        <f>VLOOKUP(B81,'[10]shown_tract_poor_share2016 (2)'!$A$1:$C$391,3,0)</f>
        <v>0.1193</v>
      </c>
      <c r="G81">
        <f>VLOOKUP(B81,'[11]shown_tract_nonwhite_share2010 '!$A$1:$C$391,3,0)</f>
        <v>0.18240000000000001</v>
      </c>
      <c r="H81">
        <f>VLOOKUP(B81,'[12]shown_tract_median_rent2016 (2)'!$A$1:$C$391,3,0)</f>
        <v>971</v>
      </c>
      <c r="I81">
        <f>STANDARDIZE(D81,D$14,D$15)</f>
        <v>-0.80101465631874125</v>
      </c>
      <c r="J81">
        <f>STANDARDIZE(E81,E$14,E$15)</f>
        <v>-0.61789711711687278</v>
      </c>
      <c r="K81">
        <f>STANDARDIZE(F81,F$14,F$15)</f>
        <v>-0.5620019546807119</v>
      </c>
      <c r="L81">
        <f>STANDARDIZE(G81,G$14,G$15)</f>
        <v>-1.1851571991072838</v>
      </c>
      <c r="M81">
        <f>STANDARDIZE(H81,H$14,H$15)</f>
        <v>-0.24356698445845851</v>
      </c>
      <c r="N81">
        <f>SUMXMY2($I$6:$M$6,I81:M81)</f>
        <v>3.7156039834931032</v>
      </c>
      <c r="O81">
        <f>SUMXMY2($I$7:$M$7,I81:M81)</f>
        <v>1.6021613857726911</v>
      </c>
      <c r="P81">
        <f>SUMXMY2($I$8:$M$8,I81:M81)</f>
        <v>15.749022304369822</v>
      </c>
      <c r="Q81">
        <f>SUMXMY2($I$9:$M$9,I81:M81)</f>
        <v>0.43326468132290485</v>
      </c>
      <c r="R81">
        <f t="shared" si="2"/>
        <v>0.43326468132290485</v>
      </c>
      <c r="S81">
        <f t="shared" si="3"/>
        <v>4</v>
      </c>
    </row>
    <row r="82" spans="1:19" x14ac:dyDescent="0.2">
      <c r="A82">
        <v>66</v>
      </c>
      <c r="B82">
        <v>24005450300</v>
      </c>
      <c r="C82" t="s">
        <v>29</v>
      </c>
      <c r="D82">
        <f>VLOOKUP(B82,'[8]shown_tract_jail_rP_gP_pall (14'!$A$1:$C$409,3,0)</f>
        <v>1.5800000000000002E-2</v>
      </c>
      <c r="E82">
        <f>VLOOKUP(B82,[9]shown_tract_teenbirth_rP_gF_pal!$A$1:$C$391,3,0)</f>
        <v>0.1237</v>
      </c>
      <c r="F82">
        <f>VLOOKUP(B82,'[10]shown_tract_poor_share2016 (2)'!$A$1:$C$391,3,0)</f>
        <v>0.13800000000000001</v>
      </c>
      <c r="G82">
        <f>VLOOKUP(B82,'[11]shown_tract_nonwhite_share2010 '!$A$1:$C$391,3,0)</f>
        <v>0.12709999999999999</v>
      </c>
      <c r="H82">
        <f>VLOOKUP(B82,'[12]shown_tract_median_rent2016 (2)'!$A$1:$C$391,3,0)</f>
        <v>597</v>
      </c>
      <c r="I82">
        <f>STANDARDIZE(D82,D$14,D$15)</f>
        <v>-0.72465038294599449</v>
      </c>
      <c r="J82">
        <f>STANDARDIZE(E82,E$14,E$15)</f>
        <v>-1.2027248259542718</v>
      </c>
      <c r="K82">
        <f>STANDARDIZE(F82,F$14,F$15)</f>
        <v>-0.41861262314143566</v>
      </c>
      <c r="L82">
        <f>STANDARDIZE(G82,G$14,G$15)</f>
        <v>-1.3493883879912616</v>
      </c>
      <c r="M82">
        <f>STANDARDIZE(H82,H$14,H$15)</f>
        <v>-1.3346589057882057</v>
      </c>
      <c r="N82">
        <f>SUMXMY2($I$6:$M$6,I82:M82)</f>
        <v>7.288512114905199</v>
      </c>
      <c r="O82">
        <f>SUMXMY2($I$7:$M$7,I82:M82)</f>
        <v>3.7933028484108791</v>
      </c>
      <c r="P82">
        <f>SUMXMY2($I$8:$M$8,I82:M82)</f>
        <v>19.070103801312655</v>
      </c>
      <c r="Q82">
        <f>SUMXMY2($I$9:$M$9,I82:M82)</f>
        <v>2.6698930145934128</v>
      </c>
      <c r="R82">
        <f t="shared" ref="R82:R145" si="4">MIN(N82:Q82)</f>
        <v>2.6698930145934128</v>
      </c>
      <c r="S82">
        <f t="shared" ref="S82:S145" si="5">MATCH(R82,N82:Q82,0)</f>
        <v>4</v>
      </c>
    </row>
    <row r="83" spans="1:19" x14ac:dyDescent="0.2">
      <c r="A83">
        <v>67</v>
      </c>
      <c r="B83">
        <v>24005420303</v>
      </c>
      <c r="C83" t="s">
        <v>24</v>
      </c>
      <c r="D83">
        <f>VLOOKUP(B83,'[8]shown_tract_jail_rP_gP_pall (14'!$A$1:$C$409,3,0)</f>
        <v>1.3599999999999999E-2</v>
      </c>
      <c r="E83">
        <f>VLOOKUP(B83,[9]shown_tract_teenbirth_rP_gF_pal!$A$1:$C$391,3,0)</f>
        <v>0.14599999999999999</v>
      </c>
      <c r="F83">
        <f>VLOOKUP(B83,'[10]shown_tract_poor_share2016 (2)'!$A$1:$C$391,3,0)</f>
        <v>3.3500000000000002E-2</v>
      </c>
      <c r="G83">
        <f>VLOOKUP(B83,'[11]shown_tract_nonwhite_share2010 '!$A$1:$C$391,3,0)</f>
        <v>5.0999999999999997E-2</v>
      </c>
      <c r="H83">
        <f>VLOOKUP(B83,'[12]shown_tract_median_rent2016 (2)'!$A$1:$C$391,3,0)</f>
        <v>1060</v>
      </c>
      <c r="I83">
        <f>STANDARDIZE(D83,D$14,D$15)</f>
        <v>-0.81307217316706959</v>
      </c>
      <c r="J83">
        <f>STANDARDIZE(E83,E$14,E$15)</f>
        <v>-1.067156656442068</v>
      </c>
      <c r="K83">
        <f>STANDARDIZE(F83,F$14,F$15)</f>
        <v>-1.2199059464491557</v>
      </c>
      <c r="L83">
        <f>STANDARDIZE(G83,G$14,G$15)</f>
        <v>-1.5753918866182184</v>
      </c>
      <c r="M83">
        <f>STANDARDIZE(H83,H$14,H$15)</f>
        <v>1.6077884521080246E-2</v>
      </c>
      <c r="N83">
        <f>SUMXMY2($I$6:$M$6,I83:M83)</f>
        <v>6.9560550713228997</v>
      </c>
      <c r="O83">
        <f>SUMXMY2($I$7:$M$7,I83:M83)</f>
        <v>0.66608648310471685</v>
      </c>
      <c r="P83">
        <f>SUMXMY2($I$8:$M$8,I83:M83)</f>
        <v>22.376001824441008</v>
      </c>
      <c r="Q83">
        <f>SUMXMY2($I$9:$M$9,I83:M83)</f>
        <v>1.2830567765291745</v>
      </c>
      <c r="R83">
        <f t="shared" si="4"/>
        <v>0.66608648310471685</v>
      </c>
      <c r="S83">
        <f t="shared" si="5"/>
        <v>2</v>
      </c>
    </row>
    <row r="84" spans="1:19" x14ac:dyDescent="0.2">
      <c r="A84">
        <v>68</v>
      </c>
      <c r="B84">
        <v>24005452400</v>
      </c>
      <c r="C84" t="s">
        <v>24</v>
      </c>
      <c r="D84">
        <f>VLOOKUP(B84,'[8]shown_tract_jail_rP_gP_pall (14'!$A$1:$C$409,3,0)</f>
        <v>2.1999999999999999E-2</v>
      </c>
      <c r="E84">
        <f>VLOOKUP(B84,[9]shown_tract_teenbirth_rP_gF_pal!$A$1:$C$391,3,0)</f>
        <v>0.252</v>
      </c>
      <c r="F84">
        <f>VLOOKUP(B84,'[10]shown_tract_poor_share2016 (2)'!$A$1:$C$391,3,0)</f>
        <v>4.5900000000000003E-2</v>
      </c>
      <c r="G84">
        <f>VLOOKUP(B84,'[11]shown_tract_nonwhite_share2010 '!$A$1:$C$391,3,0)</f>
        <v>0.12909999999999999</v>
      </c>
      <c r="H84">
        <f>VLOOKUP(B84,'[12]shown_tract_median_rent2016 (2)'!$A$1:$C$391,3,0)</f>
        <v>842</v>
      </c>
      <c r="I84">
        <f>STANDARDIZE(D84,D$14,D$15)</f>
        <v>-0.47546170141387367</v>
      </c>
      <c r="J84">
        <f>STANDARDIZE(E84,E$14,E$15)</f>
        <v>-0.42275190450065137</v>
      </c>
      <c r="K84">
        <f>STANDARDIZE(F84,F$14,F$15)</f>
        <v>-1.1248242506691011</v>
      </c>
      <c r="L84">
        <f>STANDARDIZE(G84,G$14,G$15)</f>
        <v>-1.3434487428236674</v>
      </c>
      <c r="M84">
        <f>STANDARDIZE(H84,H$14,H$15)</f>
        <v>-0.61990617657486868</v>
      </c>
      <c r="N84">
        <f>SUMXMY2($I$6:$M$6,I84:M84)</f>
        <v>4.9132575563653802</v>
      </c>
      <c r="O84">
        <f>SUMXMY2($I$7:$M$7,I84:M84)</f>
        <v>2.5765313795234874</v>
      </c>
      <c r="P84">
        <f>SUMXMY2($I$8:$M$8,I84:M84)</f>
        <v>16.975073796113474</v>
      </c>
      <c r="Q84">
        <f>SUMXMY2($I$9:$M$9,I84:M84)</f>
        <v>0.9474147612481757</v>
      </c>
      <c r="R84">
        <f t="shared" si="4"/>
        <v>0.9474147612481757</v>
      </c>
      <c r="S84">
        <f t="shared" si="5"/>
        <v>4</v>
      </c>
    </row>
    <row r="85" spans="1:19" x14ac:dyDescent="0.2">
      <c r="A85">
        <v>69</v>
      </c>
      <c r="B85">
        <v>24510010400</v>
      </c>
      <c r="C85" t="s">
        <v>35</v>
      </c>
      <c r="D85">
        <f>VLOOKUP(B85,'[8]shown_tract_jail_rP_gP_pall (14'!$A$1:$C$409,3,0)</f>
        <v>3.2399999999999998E-2</v>
      </c>
      <c r="E85">
        <f>VLOOKUP(B85,[9]shown_tract_teenbirth_rP_gF_pal!$A$1:$C$391,3,0)</f>
        <v>0.20880000000000001</v>
      </c>
      <c r="F85">
        <f>VLOOKUP(B85,'[10]shown_tract_poor_share2016 (2)'!$A$1:$C$391,3,0)</f>
        <v>4.3499999999999997E-2</v>
      </c>
      <c r="G85">
        <f>VLOOKUP(B85,'[11]shown_tract_nonwhite_share2010 '!$A$1:$C$391,3,0)</f>
        <v>0.16239999999999999</v>
      </c>
      <c r="H85">
        <f>VLOOKUP(B85,'[12]shown_tract_median_rent2016 (2)'!$A$1:$C$391,3,0)</f>
        <v>1796</v>
      </c>
      <c r="I85">
        <f>STANDARDIZE(D85,D$14,D$15)</f>
        <v>-5.7467784005154718E-2</v>
      </c>
      <c r="J85">
        <f>STANDARDIZE(E85,E$14,E$15)</f>
        <v>-0.68537723736734191</v>
      </c>
      <c r="K85">
        <f>STANDARDIZE(F85,F$14,F$15)</f>
        <v>-1.1432271595297567</v>
      </c>
      <c r="L85">
        <f>STANDARDIZE(G85,G$14,G$15)</f>
        <v>-1.2445536507832251</v>
      </c>
      <c r="M85">
        <f>STANDARDIZE(H85,H$14,H$15)</f>
        <v>2.163253430239513</v>
      </c>
      <c r="N85">
        <f>SUMXMY2($I$6:$M$6,I85:M85)</f>
        <v>8.6617267804860099</v>
      </c>
      <c r="O85">
        <f>SUMXMY2($I$7:$M$7,I85:M85)</f>
        <v>4.5322167357271219</v>
      </c>
      <c r="P85">
        <f>SUMXMY2($I$8:$M$8,I85:M85)</f>
        <v>22.459785612196342</v>
      </c>
      <c r="Q85">
        <f>SUMXMY2($I$9:$M$9,I85:M85)</f>
        <v>4.8778053521603812</v>
      </c>
      <c r="R85">
        <f t="shared" si="4"/>
        <v>4.5322167357271219</v>
      </c>
      <c r="S85">
        <f t="shared" si="5"/>
        <v>2</v>
      </c>
    </row>
    <row r="86" spans="1:19" x14ac:dyDescent="0.2">
      <c r="A86">
        <v>70</v>
      </c>
      <c r="B86">
        <v>24005401505</v>
      </c>
      <c r="C86" t="s">
        <v>10</v>
      </c>
      <c r="D86">
        <f>VLOOKUP(B86,'[8]shown_tract_jail_rP_gP_pall (14'!$A$1:$C$409,3,0)</f>
        <v>1.3299999999999999E-2</v>
      </c>
      <c r="E86">
        <f>VLOOKUP(B86,[9]shown_tract_teenbirth_rP_gF_pal!$A$1:$C$391,3,0)</f>
        <v>0.18740000000000001</v>
      </c>
      <c r="F86">
        <f>VLOOKUP(B86,'[10]shown_tract_poor_share2016 (2)'!$A$1:$C$391,3,0)</f>
        <v>0.11459999999999999</v>
      </c>
      <c r="G86">
        <f>VLOOKUP(B86,'[11]shown_tract_nonwhite_share2010 '!$A$1:$C$391,3,0)</f>
        <v>0.68010000000000004</v>
      </c>
      <c r="H86">
        <f>VLOOKUP(B86,'[12]shown_tract_median_rent2016 (2)'!$A$1:$C$391,3,0)</f>
        <v>533</v>
      </c>
      <c r="I86">
        <f>STANDARDIZE(D86,D$14,D$15)</f>
        <v>-0.82512969001539815</v>
      </c>
      <c r="J86">
        <f>STANDARDIZE(E86,E$14,E$15)</f>
        <v>-0.81547404577815619</v>
      </c>
      <c r="K86">
        <f>STANDARDIZE(F86,F$14,F$15)</f>
        <v>-0.5980409845328295</v>
      </c>
      <c r="L86">
        <f>STANDARDIZE(G86,G$14,G$15)</f>
        <v>0.29292350084851682</v>
      </c>
      <c r="M86">
        <f>STANDARDIZE(H86,H$14,H$15)</f>
        <v>-1.5213698228071999</v>
      </c>
      <c r="N86">
        <f>SUMXMY2($I$6:$M$6,I86:M86)</f>
        <v>4.3455715218159519</v>
      </c>
      <c r="O86">
        <f>SUMXMY2($I$7:$M$7,I86:M86)</f>
        <v>6.3597826684064493</v>
      </c>
      <c r="P86">
        <f>SUMXMY2($I$8:$M$8,I86:M86)</f>
        <v>13.233317554288591</v>
      </c>
      <c r="Q86">
        <f>SUMXMY2($I$9:$M$9,I86:M86)</f>
        <v>4.5017926229789094</v>
      </c>
      <c r="R86">
        <f t="shared" si="4"/>
        <v>4.3455715218159519</v>
      </c>
      <c r="S86">
        <f t="shared" si="5"/>
        <v>1</v>
      </c>
    </row>
    <row r="87" spans="1:19" x14ac:dyDescent="0.2">
      <c r="A87">
        <v>71</v>
      </c>
      <c r="B87">
        <v>24005400800</v>
      </c>
      <c r="C87" t="s">
        <v>10</v>
      </c>
      <c r="D87">
        <f>VLOOKUP(B87,'[8]shown_tract_jail_rP_gP_pall (14'!$A$1:$C$409,3,0)</f>
        <v>1.7299999999999999E-2</v>
      </c>
      <c r="E87">
        <f>VLOOKUP(B87,[9]shown_tract_teenbirth_rP_gF_pal!$A$1:$C$391,3,0)</f>
        <v>0.20680000000000001</v>
      </c>
      <c r="F87">
        <f>VLOOKUP(B87,'[10]shown_tract_poor_share2016 (2)'!$A$1:$C$391,3,0)</f>
        <v>6.6100000000000006E-2</v>
      </c>
      <c r="G87">
        <f>VLOOKUP(B87,'[11]shown_tract_nonwhite_share2010 '!$A$1:$C$391,3,0)</f>
        <v>0.4738</v>
      </c>
      <c r="H87">
        <f>VLOOKUP(B87,'[12]shown_tract_median_rent2016 (2)'!$A$1:$C$391,3,0)</f>
        <v>1156</v>
      </c>
      <c r="I87">
        <f>STANDARDIZE(D87,D$14,D$15)</f>
        <v>-0.66436279870435233</v>
      </c>
      <c r="J87">
        <f>STANDARDIZE(E87,E$14,E$15)</f>
        <v>-0.6975358175926516</v>
      </c>
      <c r="K87">
        <f>STANDARDIZE(F87,F$14,F$15)</f>
        <v>-0.96993310109191488</v>
      </c>
      <c r="L87">
        <f>STANDARDIZE(G87,G$14,G$15)</f>
        <v>-0.3197508981888183</v>
      </c>
      <c r="M87">
        <f>STANDARDIZE(H87,H$14,H$15)</f>
        <v>0.29614426004957151</v>
      </c>
      <c r="N87">
        <f>SUMXMY2($I$6:$M$6,I87:M87)</f>
        <v>2.2831287704263588</v>
      </c>
      <c r="O87">
        <f>SUMXMY2($I$7:$M$7,I87:M87)</f>
        <v>1.3261824529312287</v>
      </c>
      <c r="P87">
        <f>SUMXMY2($I$8:$M$8,I87:M87)</f>
        <v>14.134798667847692</v>
      </c>
      <c r="Q87">
        <f>SUMXMY2($I$9:$M$9,I87:M87)</f>
        <v>0.84083962800053358</v>
      </c>
      <c r="R87">
        <f t="shared" si="4"/>
        <v>0.84083962800053358</v>
      </c>
      <c r="S87">
        <f t="shared" si="5"/>
        <v>4</v>
      </c>
    </row>
    <row r="88" spans="1:19" x14ac:dyDescent="0.2">
      <c r="A88">
        <v>72</v>
      </c>
      <c r="B88">
        <v>24510272003</v>
      </c>
      <c r="C88" t="s">
        <v>4</v>
      </c>
      <c r="D88">
        <f>VLOOKUP(B88,'[8]shown_tract_jail_rP_gP_pall (14'!$A$1:$C$409,3,0)</f>
        <v>6.1999999999999998E-3</v>
      </c>
      <c r="E88">
        <f>VLOOKUP(B88,[9]shown_tract_teenbirth_rP_gF_pal!$A$1:$C$391,3,0)</f>
        <v>0.14219999999999999</v>
      </c>
      <c r="F88">
        <f>VLOOKUP(B88,'[10]shown_tract_poor_share2016 (2)'!$A$1:$C$391,3,0)</f>
        <v>5.1499999999999997E-2</v>
      </c>
      <c r="G88">
        <f>VLOOKUP(B88,'[11]shown_tract_nonwhite_share2010 '!$A$1:$C$391,3,0)</f>
        <v>0.3347</v>
      </c>
      <c r="H88">
        <f>VLOOKUP(B88,'[12]shown_tract_median_rent2016 (2)'!$A$1:$C$391,3,0)</f>
        <v>1130</v>
      </c>
      <c r="I88">
        <f>STANDARDIZE(D88,D$14,D$15)</f>
        <v>-1.1104909220925043</v>
      </c>
      <c r="J88">
        <f>STANDARDIZE(E88,E$14,E$15)</f>
        <v>-1.0902579588701566</v>
      </c>
      <c r="K88">
        <f>STANDARDIZE(F88,F$14,F$15)</f>
        <v>-1.0818841299942374</v>
      </c>
      <c r="L88">
        <f>STANDARDIZE(G88,G$14,G$15)</f>
        <v>-0.73285321959499039</v>
      </c>
      <c r="M88">
        <f>STANDARDIZE(H88,H$14,H$15)</f>
        <v>0.22029295001060512</v>
      </c>
      <c r="N88">
        <f>SUMXMY2($I$6:$M$6,I88:M88)</f>
        <v>4.6659683185233778</v>
      </c>
      <c r="O88">
        <f>SUMXMY2($I$7:$M$7,I88:M88)</f>
        <v>0.36814923592399007</v>
      </c>
      <c r="P88">
        <f>SUMXMY2($I$8:$M$8,I88:M88)</f>
        <v>19.416315771338343</v>
      </c>
      <c r="Q88">
        <f>SUMXMY2($I$9:$M$9,I88:M88)</f>
        <v>1.3270833379061855</v>
      </c>
      <c r="R88">
        <f t="shared" si="4"/>
        <v>0.36814923592399007</v>
      </c>
      <c r="S88">
        <f t="shared" si="5"/>
        <v>2</v>
      </c>
    </row>
    <row r="89" spans="1:19" x14ac:dyDescent="0.2">
      <c r="A89">
        <v>73</v>
      </c>
      <c r="B89">
        <v>24005450100</v>
      </c>
      <c r="C89" t="s">
        <v>21</v>
      </c>
      <c r="D89">
        <f>VLOOKUP(B89,'[8]shown_tract_jail_rP_gP_pall (14'!$A$1:$C$409,3,0)</f>
        <v>4.4000000000000003E-3</v>
      </c>
      <c r="E89">
        <f>VLOOKUP(B89,[9]shown_tract_teenbirth_rP_gF_pal!$A$1:$C$391,3,0)</f>
        <v>0.19589999999999999</v>
      </c>
      <c r="F89">
        <f>VLOOKUP(B89,'[10]shown_tract_poor_share2016 (2)'!$A$1:$C$391,3,0)</f>
        <v>0.1014</v>
      </c>
      <c r="G89">
        <f>VLOOKUP(B89,'[11]shown_tract_nonwhite_share2010 '!$A$1:$C$391,3,0)</f>
        <v>0.1497</v>
      </c>
      <c r="H89">
        <f>VLOOKUP(B89,'[12]shown_tract_median_rent2016 (2)'!$A$1:$C$391,3,0)</f>
        <v>685</v>
      </c>
      <c r="I89">
        <f>STANDARDIZE(D89,D$14,D$15)</f>
        <v>-1.1828360231824748</v>
      </c>
      <c r="J89">
        <f>STANDARDIZE(E89,E$14,E$15)</f>
        <v>-0.76380007982058984</v>
      </c>
      <c r="K89">
        <f>STANDARDIZE(F89,F$14,F$15)</f>
        <v>-0.69925698326643626</v>
      </c>
      <c r="L89">
        <f>STANDARDIZE(G89,G$14,G$15)</f>
        <v>-1.2822703975974479</v>
      </c>
      <c r="M89">
        <f>STANDARDIZE(H89,H$14,H$15)</f>
        <v>-1.0779313948870888</v>
      </c>
      <c r="N89">
        <f>SUMXMY2($I$6:$M$6,I89:M89)</f>
        <v>6.3233497435775829</v>
      </c>
      <c r="O89">
        <f>SUMXMY2($I$7:$M$7,I89:M89)</f>
        <v>3.1149639183722524</v>
      </c>
      <c r="P89">
        <f>SUMXMY2($I$8:$M$8,I89:M89)</f>
        <v>19.451615003674821</v>
      </c>
      <c r="Q89">
        <f>SUMXMY2($I$9:$M$9,I89:M89)</f>
        <v>2.2761785349525141</v>
      </c>
      <c r="R89">
        <f t="shared" si="4"/>
        <v>2.2761785349525141</v>
      </c>
      <c r="S89">
        <f t="shared" si="5"/>
        <v>4</v>
      </c>
    </row>
    <row r="90" spans="1:19" x14ac:dyDescent="0.2">
      <c r="A90">
        <v>74</v>
      </c>
      <c r="B90">
        <v>24005400600</v>
      </c>
      <c r="C90" t="s">
        <v>10</v>
      </c>
      <c r="D90">
        <f>VLOOKUP(B90,'[8]shown_tract_jail_rP_gP_pall (14'!$A$1:$C$409,3,0)</f>
        <v>1.1299999999999999E-2</v>
      </c>
      <c r="E90">
        <f>VLOOKUP(B90,[9]shown_tract_teenbirth_rP_gF_pal!$A$1:$C$391,3,0)</f>
        <v>9.0399999999999994E-2</v>
      </c>
      <c r="F90">
        <f>VLOOKUP(B90,'[10]shown_tract_poor_share2016 (2)'!$A$1:$C$391,3,0)</f>
        <v>0.1036</v>
      </c>
      <c r="G90">
        <f>VLOOKUP(B90,'[11]shown_tract_nonwhite_share2010 '!$A$1:$C$391,3,0)</f>
        <v>0.26850000000000002</v>
      </c>
      <c r="H90">
        <f>VLOOKUP(B90,'[12]shown_tract_median_rent2016 (2)'!$A$1:$C$391,3,0)</f>
        <v>967</v>
      </c>
      <c r="I90">
        <f>STANDARDIZE(D90,D$14,D$15)</f>
        <v>-0.90551313567092107</v>
      </c>
      <c r="J90">
        <f>STANDARDIZE(E90,E$14,E$15)</f>
        <v>-1.4051651867056791</v>
      </c>
      <c r="K90">
        <f>STANDARDIZE(F90,F$14,F$15)</f>
        <v>-0.68238765014416847</v>
      </c>
      <c r="L90">
        <f>STANDARDIZE(G90,G$14,G$15)</f>
        <v>-0.92945547464235623</v>
      </c>
      <c r="M90">
        <f>STANDARDIZE(H90,H$14,H$15)</f>
        <v>-0.25523641677214565</v>
      </c>
      <c r="N90">
        <f>SUMXMY2($I$6:$M$6,I90:M90)</f>
        <v>5.1801769775789666</v>
      </c>
      <c r="O90">
        <f>SUMXMY2($I$7:$M$7,I90:M90)</f>
        <v>0.67385727394733164</v>
      </c>
      <c r="P90">
        <f>SUMXMY2($I$8:$M$8,I90:M90)</f>
        <v>18.804995701389686</v>
      </c>
      <c r="Q90">
        <f>SUMXMY2($I$9:$M$9,I90:M90)</f>
        <v>1.1899278203192987</v>
      </c>
      <c r="R90">
        <f t="shared" si="4"/>
        <v>0.67385727394733164</v>
      </c>
      <c r="S90">
        <f t="shared" si="5"/>
        <v>2</v>
      </c>
    </row>
    <row r="91" spans="1:19" x14ac:dyDescent="0.2">
      <c r="A91">
        <v>75</v>
      </c>
      <c r="B91">
        <v>24005451600</v>
      </c>
      <c r="C91" t="s">
        <v>19</v>
      </c>
      <c r="D91">
        <f>VLOOKUP(B91,'[8]shown_tract_jail_rP_gP_pall (14'!$A$1:$C$409,3,0)</f>
        <v>2.1999999999999999E-2</v>
      </c>
      <c r="E91">
        <f>VLOOKUP(B91,[9]shown_tract_teenbirth_rP_gF_pal!$A$1:$C$391,3,0)</f>
        <v>0.1925</v>
      </c>
      <c r="F91">
        <f>VLOOKUP(B91,'[10]shown_tract_poor_share2016 (2)'!$A$1:$C$391,3,0)</f>
        <v>8.3000000000000004E-2</v>
      </c>
      <c r="G91">
        <f>VLOOKUP(B91,'[11]shown_tract_nonwhite_share2010 '!$A$1:$C$391,3,0)</f>
        <v>7.1099999999999997E-2</v>
      </c>
      <c r="H91">
        <f>VLOOKUP(B91,'[12]shown_tract_median_rent2016 (2)'!$A$1:$C$391,3,0)</f>
        <v>1223</v>
      </c>
      <c r="I91">
        <f>STANDARDIZE(D91,D$14,D$15)</f>
        <v>-0.47546170141387367</v>
      </c>
      <c r="J91">
        <f>STANDARDIZE(E91,E$14,E$15)</f>
        <v>-0.78446966620361636</v>
      </c>
      <c r="K91">
        <f>STANDARDIZE(F91,F$14,F$15)</f>
        <v>-0.84034595119813049</v>
      </c>
      <c r="L91">
        <f>STANDARDIZE(G91,G$14,G$15)</f>
        <v>-1.5156984526838972</v>
      </c>
      <c r="M91">
        <f>STANDARDIZE(H91,H$14,H$15)</f>
        <v>0.49160725130383104</v>
      </c>
      <c r="N91">
        <f>SUMXMY2($I$6:$M$6,I91:M91)</f>
        <v>5.2105618984379287</v>
      </c>
      <c r="O91">
        <f>SUMXMY2($I$7:$M$7,I91:M91)</f>
        <v>1.0432166037839004</v>
      </c>
      <c r="P91">
        <f>SUMXMY2($I$8:$M$8,I91:M91)</f>
        <v>18.540056924176845</v>
      </c>
      <c r="Q91">
        <f>SUMXMY2($I$9:$M$9,I91:M91)</f>
        <v>0.62041933296337914</v>
      </c>
      <c r="R91">
        <f t="shared" si="4"/>
        <v>0.62041933296337914</v>
      </c>
      <c r="S91">
        <f t="shared" si="5"/>
        <v>4</v>
      </c>
    </row>
    <row r="92" spans="1:19" x14ac:dyDescent="0.2">
      <c r="A92">
        <v>76</v>
      </c>
      <c r="B92">
        <v>24005420600</v>
      </c>
      <c r="C92" t="s">
        <v>4</v>
      </c>
      <c r="D92">
        <f>VLOOKUP(B92,'[8]shown_tract_jail_rP_gP_pall (14'!$A$1:$C$409,3,0)</f>
        <v>1.6400000000000001E-2</v>
      </c>
      <c r="E92">
        <f>VLOOKUP(B92,[9]shown_tract_teenbirth_rP_gF_pal!$A$1:$C$391,3,0)</f>
        <v>0.2248</v>
      </c>
      <c r="F92">
        <f>VLOOKUP(B92,'[10]shown_tract_poor_share2016 (2)'!$A$1:$C$391,3,0)</f>
        <v>0.22919999999999999</v>
      </c>
      <c r="G92">
        <f>VLOOKUP(B92,'[11]shown_tract_nonwhite_share2010 '!$A$1:$C$391,3,0)</f>
        <v>0.18890000000000001</v>
      </c>
      <c r="H92">
        <f>VLOOKUP(B92,'[12]shown_tract_median_rent2016 (2)'!$A$1:$C$391,3,0)</f>
        <v>1228</v>
      </c>
      <c r="I92">
        <f>STANDARDIZE(D92,D$14,D$15)</f>
        <v>-0.70053534924933758</v>
      </c>
      <c r="J92">
        <f>STANDARDIZE(E92,E$14,E$15)</f>
        <v>-0.58810859556486395</v>
      </c>
      <c r="K92">
        <f>STANDARDIZE(F92,F$14,F$15)</f>
        <v>0.28069791356348345</v>
      </c>
      <c r="L92">
        <f>STANDARDIZE(G92,G$14,G$15)</f>
        <v>-1.1658533523126027</v>
      </c>
      <c r="M92">
        <f>STANDARDIZE(H92,H$14,H$15)</f>
        <v>0.50619404169593996</v>
      </c>
      <c r="N92">
        <f>SUMXMY2($I$6:$M$6,I92:M92)</f>
        <v>3.4363827966029095</v>
      </c>
      <c r="O92">
        <f>SUMXMY2($I$7:$M$7,I92:M92)</f>
        <v>2.9028971187271653</v>
      </c>
      <c r="P92">
        <f>SUMXMY2($I$8:$M$8,I92:M92)</f>
        <v>13.688387244527682</v>
      </c>
      <c r="Q92">
        <f>SUMXMY2($I$9:$M$9,I92:M92)</f>
        <v>1.1976563618907705</v>
      </c>
      <c r="R92">
        <f t="shared" si="4"/>
        <v>1.1976563618907705</v>
      </c>
      <c r="S92">
        <f t="shared" si="5"/>
        <v>4</v>
      </c>
    </row>
    <row r="93" spans="1:19" x14ac:dyDescent="0.2">
      <c r="A93">
        <v>77</v>
      </c>
      <c r="B93">
        <v>24005420100</v>
      </c>
      <c r="C93" t="s">
        <v>24</v>
      </c>
      <c r="D93">
        <f>VLOOKUP(B93,'[8]shown_tract_jail_rP_gP_pall (14'!$A$1:$C$409,3,0)</f>
        <v>1.11E-2</v>
      </c>
      <c r="E93">
        <f>VLOOKUP(B93,[9]shown_tract_teenbirth_rP_gF_pal!$A$1:$C$391,3,0)</f>
        <v>0.24060000000000001</v>
      </c>
      <c r="F93">
        <f>VLOOKUP(B93,'[10]shown_tract_poor_share2016 (2)'!$A$1:$C$391,3,0)</f>
        <v>6.7699999999999996E-2</v>
      </c>
      <c r="G93">
        <f>VLOOKUP(B93,'[11]shown_tract_nonwhite_share2010 '!$A$1:$C$391,3,0)</f>
        <v>7.1800000000000003E-2</v>
      </c>
      <c r="H93">
        <f>VLOOKUP(B93,'[12]shown_tract_median_rent2016 (2)'!$A$1:$C$391,3,0)</f>
        <v>1400</v>
      </c>
      <c r="I93">
        <f>STANDARDIZE(D93,D$14,D$15)</f>
        <v>-0.91355148023647337</v>
      </c>
      <c r="J93">
        <f>STANDARDIZE(E93,E$14,E$15)</f>
        <v>-0.49205581178491692</v>
      </c>
      <c r="K93">
        <f>STANDARDIZE(F93,F$14,F$15)</f>
        <v>-0.957664495184811</v>
      </c>
      <c r="L93">
        <f>STANDARDIZE(G93,G$14,G$15)</f>
        <v>-1.5136195768752394</v>
      </c>
      <c r="M93">
        <f>STANDARDIZE(H93,H$14,H$15)</f>
        <v>1.0079796311844869</v>
      </c>
      <c r="N93">
        <f>SUMXMY2($I$6:$M$6,I93:M93)</f>
        <v>6.0123377757572634</v>
      </c>
      <c r="O93">
        <f>SUMXMY2($I$7:$M$7,I93:M93)</f>
        <v>1.6514761933233859</v>
      </c>
      <c r="P93">
        <f>SUMXMY2($I$8:$M$8,I93:M93)</f>
        <v>20.839476319943689</v>
      </c>
      <c r="Q93">
        <f>SUMXMY2($I$9:$M$9,I93:M93)</f>
        <v>1.7830357444641596</v>
      </c>
      <c r="R93">
        <f t="shared" si="4"/>
        <v>1.6514761933233859</v>
      </c>
      <c r="S93">
        <f t="shared" si="5"/>
        <v>2</v>
      </c>
    </row>
    <row r="94" spans="1:19" x14ac:dyDescent="0.2">
      <c r="A94">
        <v>78</v>
      </c>
      <c r="B94">
        <v>24510270402</v>
      </c>
      <c r="C94" t="s">
        <v>36</v>
      </c>
      <c r="D94">
        <f>VLOOKUP(B94,'[8]shown_tract_jail_rP_gP_pall (14'!$A$1:$C$409,3,0)</f>
        <v>1.4500000000000001E-2</v>
      </c>
      <c r="E94">
        <f>VLOOKUP(B94,[9]shown_tract_teenbirth_rP_gF_pal!$A$1:$C$391,3,0)</f>
        <v>0.22689999999999999</v>
      </c>
      <c r="F94">
        <f>VLOOKUP(B94,'[10]shown_tract_poor_share2016 (2)'!$A$1:$C$391,3,0)</f>
        <v>9.7600000000000006E-2</v>
      </c>
      <c r="G94">
        <f>VLOOKUP(B94,'[11]shown_tract_nonwhite_share2010 '!$A$1:$C$391,3,0)</f>
        <v>0.56489999999999996</v>
      </c>
      <c r="H94">
        <f>VLOOKUP(B94,'[12]shown_tract_median_rent2016 (2)'!$A$1:$C$391,3,0)</f>
        <v>1006</v>
      </c>
      <c r="I94">
        <f>STANDARDIZE(D94,D$14,D$15)</f>
        <v>-0.77689962262208445</v>
      </c>
      <c r="J94">
        <f>STANDARDIZE(E94,E$14,E$15)</f>
        <v>-0.57534208632828876</v>
      </c>
      <c r="K94">
        <f>STANDARDIZE(F94,F$14,F$15)</f>
        <v>-0.72839492229580782</v>
      </c>
      <c r="L94">
        <f>STANDARDIZE(G94,G$14,G$15)</f>
        <v>-4.9200060804905597E-2</v>
      </c>
      <c r="M94">
        <f>STANDARDIZE(H94,H$14,H$15)</f>
        <v>-0.14145945171369609</v>
      </c>
      <c r="N94">
        <f>SUMXMY2($I$6:$M$6,I94:M94)</f>
        <v>1.5703505079009443</v>
      </c>
      <c r="O94">
        <f>SUMXMY2($I$7:$M$7,I94:M94)</f>
        <v>2.3969353959229087</v>
      </c>
      <c r="P94">
        <f>SUMXMY2($I$8:$M$8,I94:M94)</f>
        <v>12.061985615234381</v>
      </c>
      <c r="Q94">
        <f>SUMXMY2($I$9:$M$9,I94:M94)</f>
        <v>1.2253316322166425</v>
      </c>
      <c r="R94">
        <f t="shared" si="4"/>
        <v>1.2253316322166425</v>
      </c>
      <c r="S94">
        <f t="shared" si="5"/>
        <v>4</v>
      </c>
    </row>
    <row r="95" spans="1:19" x14ac:dyDescent="0.2">
      <c r="A95">
        <v>79</v>
      </c>
      <c r="B95">
        <v>24005400701</v>
      </c>
      <c r="C95" t="s">
        <v>10</v>
      </c>
      <c r="D95">
        <f>VLOOKUP(B95,'[8]shown_tract_jail_rP_gP_pall (14'!$A$1:$C$409,3,0)</f>
        <v>1.67E-2</v>
      </c>
      <c r="E95">
        <f>VLOOKUP(B95,[9]shown_tract_teenbirth_rP_gF_pal!$A$1:$C$391,3,0)</f>
        <v>0.15</v>
      </c>
      <c r="F95">
        <f>VLOOKUP(B95,'[10]shown_tract_poor_share2016 (2)'!$A$1:$C$391,3,0)</f>
        <v>3.61E-2</v>
      </c>
      <c r="G95">
        <f>VLOOKUP(B95,'[11]shown_tract_nonwhite_share2010 '!$A$1:$C$391,3,0)</f>
        <v>0.4123</v>
      </c>
      <c r="H95">
        <f>VLOOKUP(B95,'[12]shown_tract_median_rent2016 (2)'!$A$1:$C$391,3,0)</f>
        <v>1130</v>
      </c>
      <c r="I95">
        <f>STANDARDIZE(D95,D$14,D$15)</f>
        <v>-0.68847783240100924</v>
      </c>
      <c r="J95">
        <f>STANDARDIZE(E95,E$14,E$15)</f>
        <v>-1.0428394959914487</v>
      </c>
      <c r="K95">
        <f>STANDARDIZE(F95,F$14,F$15)</f>
        <v>-1.199969461850112</v>
      </c>
      <c r="L95">
        <f>STANDARDIZE(G95,G$14,G$15)</f>
        <v>-0.50239498709233799</v>
      </c>
      <c r="M95">
        <f>STANDARDIZE(H95,H$14,H$15)</f>
        <v>0.22029295001060512</v>
      </c>
      <c r="N95">
        <f>SUMXMY2($I$6:$M$6,I95:M95)</f>
        <v>3.7558815937848271</v>
      </c>
      <c r="O95">
        <f>SUMXMY2($I$7:$M$7,I95:M95)</f>
        <v>0.63665653236787279</v>
      </c>
      <c r="P95">
        <f>SUMXMY2($I$8:$M$8,I95:M95)</f>
        <v>17.113688506334324</v>
      </c>
      <c r="Q95">
        <f>SUMXMY2($I$9:$M$9,I95:M95)</f>
        <v>1.0342337196979474</v>
      </c>
      <c r="R95">
        <f t="shared" si="4"/>
        <v>0.63665653236787279</v>
      </c>
      <c r="S95">
        <f t="shared" si="5"/>
        <v>2</v>
      </c>
    </row>
    <row r="96" spans="1:19" x14ac:dyDescent="0.2">
      <c r="A96">
        <v>80</v>
      </c>
      <c r="B96">
        <v>24005403402</v>
      </c>
      <c r="C96" t="s">
        <v>2</v>
      </c>
      <c r="D96">
        <f>VLOOKUP(B96,'[8]shown_tract_jail_rP_gP_pall (14'!$A$1:$C$409,3,0)</f>
        <v>1.9199999999999998E-2</v>
      </c>
      <c r="E96">
        <f>VLOOKUP(B96,[9]shown_tract_teenbirth_rP_gF_pal!$A$1:$C$391,3,0)</f>
        <v>0.215</v>
      </c>
      <c r="F96">
        <f>VLOOKUP(B96,'[10]shown_tract_poor_share2016 (2)'!$A$1:$C$391,3,0)</f>
        <v>0.2301</v>
      </c>
      <c r="G96">
        <f>VLOOKUP(B96,'[11]shown_tract_nonwhite_share2010 '!$A$1:$C$391,3,0)</f>
        <v>0.53959999999999997</v>
      </c>
      <c r="H96">
        <f>VLOOKUP(B96,'[12]shown_tract_median_rent2016 (2)'!$A$1:$C$391,3,0)</f>
        <v>919</v>
      </c>
      <c r="I96">
        <f>STANDARDIZE(D96,D$14,D$15)</f>
        <v>-0.58799852533160568</v>
      </c>
      <c r="J96">
        <f>STANDARDIZE(E96,E$14,E$15)</f>
        <v>-0.64768563866888174</v>
      </c>
      <c r="K96">
        <f>STANDARDIZE(F96,F$14,F$15)</f>
        <v>0.28759900438622948</v>
      </c>
      <c r="L96">
        <f>STANDARDIZE(G96,G$14,G$15)</f>
        <v>-0.12433657217497136</v>
      </c>
      <c r="M96">
        <f>STANDARDIZE(H96,H$14,H$15)</f>
        <v>-0.39526960453639126</v>
      </c>
      <c r="N96">
        <f>SUMXMY2($I$6:$M$6,I96:M96)</f>
        <v>1.4760529785762113</v>
      </c>
      <c r="O96">
        <f>SUMXMY2($I$7:$M$7,I96:M96)</f>
        <v>4.3823509964722298</v>
      </c>
      <c r="P96">
        <f>SUMXMY2($I$8:$M$8,I96:M96)</f>
        <v>8.9125385067697049</v>
      </c>
      <c r="Q96">
        <f>SUMXMY2($I$9:$M$9,I96:M96)</f>
        <v>1.8341804439039362</v>
      </c>
      <c r="R96">
        <f t="shared" si="4"/>
        <v>1.4760529785762113</v>
      </c>
      <c r="S96">
        <f t="shared" si="5"/>
        <v>1</v>
      </c>
    </row>
    <row r="97" spans="1:19" x14ac:dyDescent="0.2">
      <c r="A97">
        <v>81</v>
      </c>
      <c r="B97">
        <v>24005420701</v>
      </c>
      <c r="C97" t="s">
        <v>24</v>
      </c>
      <c r="D97">
        <f>VLOOKUP(B97,'[8]shown_tract_jail_rP_gP_pall (14'!$A$1:$C$409,3,0)</f>
        <v>1.09E-2</v>
      </c>
      <c r="E97">
        <f>VLOOKUP(B97,[9]shown_tract_teenbirth_rP_gF_pal!$A$1:$C$391,3,0)</f>
        <v>0.20180000000000001</v>
      </c>
      <c r="F97">
        <f>VLOOKUP(B97,'[10]shown_tract_poor_share2016 (2)'!$A$1:$C$391,3,0)</f>
        <v>0.1012</v>
      </c>
      <c r="G97">
        <f>VLOOKUP(B97,'[11]shown_tract_nonwhite_share2010 '!$A$1:$C$391,3,0)</f>
        <v>0.2281</v>
      </c>
      <c r="H97">
        <f>VLOOKUP(B97,'[12]shown_tract_median_rent2016 (2)'!$A$1:$C$391,3,0)</f>
        <v>968</v>
      </c>
      <c r="I97">
        <f>STANDARDIZE(D97,D$14,D$15)</f>
        <v>-0.92158982480202556</v>
      </c>
      <c r="J97">
        <f>STANDARDIZE(E97,E$14,E$15)</f>
        <v>-0.72793226815592604</v>
      </c>
      <c r="K97">
        <f>STANDARDIZE(F97,F$14,F$15)</f>
        <v>-0.70079055900482423</v>
      </c>
      <c r="L97">
        <f>STANDARDIZE(G97,G$14,G$15)</f>
        <v>-1.0494363070277579</v>
      </c>
      <c r="M97">
        <f>STANDARDIZE(H97,H$14,H$15)</f>
        <v>-0.2523190586937239</v>
      </c>
      <c r="N97">
        <f>SUMXMY2($I$6:$M$6,I97:M97)</f>
        <v>3.8317303146542958</v>
      </c>
      <c r="O97">
        <f>SUMXMY2($I$7:$M$7,I97:M97)</f>
        <v>1.2594485625809377</v>
      </c>
      <c r="P97">
        <f>SUMXMY2($I$8:$M$8,I97:M97)</f>
        <v>16.522400422414876</v>
      </c>
      <c r="Q97">
        <f>SUMXMY2($I$9:$M$9,I97:M97)</f>
        <v>0.58076851830345377</v>
      </c>
      <c r="R97">
        <f t="shared" si="4"/>
        <v>0.58076851830345377</v>
      </c>
      <c r="S97">
        <f t="shared" si="5"/>
        <v>4</v>
      </c>
    </row>
    <row r="98" spans="1:19" x14ac:dyDescent="0.2">
      <c r="A98">
        <v>82</v>
      </c>
      <c r="B98">
        <v>24510240100</v>
      </c>
      <c r="C98" t="s">
        <v>37</v>
      </c>
      <c r="D98">
        <f>VLOOKUP(B98,'[8]shown_tract_jail_rP_gP_pall (14'!$A$1:$C$409,3,0)</f>
        <v>3.0499999999999999E-2</v>
      </c>
      <c r="E98">
        <f>VLOOKUP(B98,[9]shown_tract_teenbirth_rP_gF_pal!$A$1:$C$391,3,0)</f>
        <v>0.25569999999999998</v>
      </c>
      <c r="F98">
        <f>VLOOKUP(B98,'[10]shown_tract_poor_share2016 (2)'!$A$1:$C$391,3,0)</f>
        <v>4.87E-2</v>
      </c>
      <c r="G98">
        <f>VLOOKUP(B98,'[11]shown_tract_nonwhite_share2010 '!$A$1:$C$391,3,0)</f>
        <v>7.7799999999999994E-2</v>
      </c>
      <c r="H98">
        <f>VLOOKUP(B98,'[12]shown_tract_median_rent2016 (2)'!$A$1:$C$391,3,0)</f>
        <v>1984</v>
      </c>
      <c r="I98">
        <f>STANDARDIZE(D98,D$14,D$15)</f>
        <v>-0.13383205737790141</v>
      </c>
      <c r="J98">
        <f>STANDARDIZE(E98,E$14,E$15)</f>
        <v>-0.40025853108382847</v>
      </c>
      <c r="K98">
        <f>STANDARDIZE(F98,F$14,F$15)</f>
        <v>-1.1033541903316693</v>
      </c>
      <c r="L98">
        <f>STANDARDIZE(G98,G$14,G$15)</f>
        <v>-1.4958006413724572</v>
      </c>
      <c r="M98">
        <f>STANDARDIZE(H98,H$14,H$15)</f>
        <v>2.7117167489828087</v>
      </c>
      <c r="N98">
        <f>SUMXMY2($I$6:$M$6,I98:M98)</f>
        <v>11.55893478290869</v>
      </c>
      <c r="O98">
        <f>SUMXMY2($I$7:$M$7,I98:M98)</f>
        <v>7.3392490979235152</v>
      </c>
      <c r="P98">
        <f>SUMXMY2($I$8:$M$8,I98:M98)</f>
        <v>25.889508035941688</v>
      </c>
      <c r="Q98">
        <f>SUMXMY2($I$9:$M$9,I98:M98)</f>
        <v>7.6528794983761088</v>
      </c>
      <c r="R98">
        <f t="shared" si="4"/>
        <v>7.3392490979235152</v>
      </c>
      <c r="S98">
        <f t="shared" si="5"/>
        <v>2</v>
      </c>
    </row>
    <row r="99" spans="1:19" x14ac:dyDescent="0.2">
      <c r="A99">
        <v>83</v>
      </c>
      <c r="B99">
        <v>24510270502</v>
      </c>
      <c r="C99" t="s">
        <v>23</v>
      </c>
      <c r="D99">
        <f>VLOOKUP(B99,'[8]shown_tract_jail_rP_gP_pall (14'!$A$1:$C$409,3,0)</f>
        <v>1.0800000000000001E-2</v>
      </c>
      <c r="E99">
        <f>VLOOKUP(B99,[9]shown_tract_teenbirth_rP_gF_pal!$A$1:$C$391,3,0)</f>
        <v>0.16789999999999999</v>
      </c>
      <c r="F99">
        <f>VLOOKUP(B99,'[10]shown_tract_poor_share2016 (2)'!$A$1:$C$391,3,0)</f>
        <v>0.1341</v>
      </c>
      <c r="G99">
        <f>VLOOKUP(B99,'[11]shown_tract_nonwhite_share2010 '!$A$1:$C$391,3,0)</f>
        <v>0.56179999999999997</v>
      </c>
      <c r="H99">
        <f>VLOOKUP(B99,'[12]shown_tract_median_rent2016 (2)'!$A$1:$C$391,3,0)</f>
        <v>876</v>
      </c>
      <c r="I99">
        <f>STANDARDIZE(D99,D$14,D$15)</f>
        <v>-0.92560899708480171</v>
      </c>
      <c r="J99">
        <f>STANDARDIZE(E99,E$14,E$15)</f>
        <v>-0.93402020297492638</v>
      </c>
      <c r="K99">
        <f>STANDARDIZE(F99,F$14,F$15)</f>
        <v>-0.44851735004000137</v>
      </c>
      <c r="L99">
        <f>STANDARDIZE(G99,G$14,G$15)</f>
        <v>-5.8406510814676481E-2</v>
      </c>
      <c r="M99">
        <f>STANDARDIZE(H99,H$14,H$15)</f>
        <v>-0.52071600190852796</v>
      </c>
      <c r="N99">
        <f>SUMXMY2($I$6:$M$6,I99:M99)</f>
        <v>2.5056047436893003</v>
      </c>
      <c r="O99">
        <f>SUMXMY2($I$7:$M$7,I99:M99)</f>
        <v>2.6701418880195487</v>
      </c>
      <c r="P99">
        <f>SUMXMY2($I$8:$M$8,I99:M99)</f>
        <v>13.042412884099269</v>
      </c>
      <c r="Q99">
        <f>SUMXMY2($I$9:$M$9,I99:M99)</f>
        <v>1.7884321532691723</v>
      </c>
      <c r="R99">
        <f t="shared" si="4"/>
        <v>1.7884321532691723</v>
      </c>
      <c r="S99">
        <f t="shared" si="5"/>
        <v>4</v>
      </c>
    </row>
    <row r="100" spans="1:19" x14ac:dyDescent="0.2">
      <c r="A100">
        <v>84</v>
      </c>
      <c r="B100">
        <v>24510270804</v>
      </c>
      <c r="C100" t="s">
        <v>38</v>
      </c>
      <c r="D100">
        <f>VLOOKUP(B100,'[8]shown_tract_jail_rP_gP_pall (14'!$A$1:$C$409,3,0)</f>
        <v>2.18E-2</v>
      </c>
      <c r="E100">
        <f>VLOOKUP(B100,[9]shown_tract_teenbirth_rP_gF_pal!$A$1:$C$391,3,0)</f>
        <v>0.24329999999999999</v>
      </c>
      <c r="F100">
        <f>VLOOKUP(B100,'[10]shown_tract_poor_share2016 (2)'!$A$1:$C$391,3,0)</f>
        <v>0.18390000000000001</v>
      </c>
      <c r="G100">
        <f>VLOOKUP(B100,'[11]shown_tract_nonwhite_share2010 '!$A$1:$C$391,3,0)</f>
        <v>0.54890000000000005</v>
      </c>
      <c r="H100">
        <f>VLOOKUP(B100,'[12]shown_tract_median_rent2016 (2)'!$A$1:$C$391,3,0)</f>
        <v>956</v>
      </c>
      <c r="I100">
        <f>STANDARDIZE(D100,D$14,D$15)</f>
        <v>-0.48350004597942592</v>
      </c>
      <c r="J100">
        <f>STANDARDIZE(E100,E$14,E$15)</f>
        <v>-0.47564172848074887</v>
      </c>
      <c r="K100">
        <f>STANDARDIZE(F100,F$14,F$15)</f>
        <v>-6.6656991181394051E-2</v>
      </c>
      <c r="L100">
        <f>STANDARDIZE(G100,G$14,G$15)</f>
        <v>-9.6717222145658394E-2</v>
      </c>
      <c r="M100">
        <f>STANDARDIZE(H100,H$14,H$15)</f>
        <v>-0.28732735563478529</v>
      </c>
      <c r="N100">
        <f>SUMXMY2($I$6:$M$6,I100:M100)</f>
        <v>0.88438335454752059</v>
      </c>
      <c r="O100">
        <f>SUMXMY2($I$7:$M$7,I100:M100)</f>
        <v>3.8121334215280203</v>
      </c>
      <c r="P100">
        <f>SUMXMY2($I$8:$M$8,I100:M100)</f>
        <v>8.6448341588267716</v>
      </c>
      <c r="Q100">
        <f>SUMXMY2($I$9:$M$9,I100:M100)</f>
        <v>1.2562974827473365</v>
      </c>
      <c r="R100">
        <f t="shared" si="4"/>
        <v>0.88438335454752059</v>
      </c>
      <c r="S100">
        <f t="shared" si="5"/>
        <v>1</v>
      </c>
    </row>
    <row r="101" spans="1:19" x14ac:dyDescent="0.2">
      <c r="A101">
        <v>85</v>
      </c>
      <c r="B101">
        <v>24005420800</v>
      </c>
      <c r="C101" t="s">
        <v>24</v>
      </c>
      <c r="D101">
        <f>VLOOKUP(B101,'[8]shown_tract_jail_rP_gP_pall (14'!$A$1:$C$409,3,0)</f>
        <v>9.7999999999999997E-3</v>
      </c>
      <c r="E101">
        <f>VLOOKUP(B101,[9]shown_tract_teenbirth_rP_gF_pal!$A$1:$C$391,3,0)</f>
        <v>0.183</v>
      </c>
      <c r="F101">
        <f>VLOOKUP(B101,'[10]shown_tract_poor_share2016 (2)'!$A$1:$C$391,3,0)</f>
        <v>0.15210000000000001</v>
      </c>
      <c r="G101">
        <f>VLOOKUP(B101,'[11]shown_tract_nonwhite_share2010 '!$A$1:$C$391,3,0)</f>
        <v>0.15459999999999999</v>
      </c>
      <c r="H101">
        <f>VLOOKUP(B101,'[12]shown_tract_median_rent2016 (2)'!$A$1:$C$391,3,0)</f>
        <v>1028</v>
      </c>
      <c r="I101">
        <f>STANDARDIZE(D101,D$14,D$15)</f>
        <v>-0.96580071991256311</v>
      </c>
      <c r="J101">
        <f>STANDARDIZE(E101,E$14,E$15)</f>
        <v>-0.84222292227383777</v>
      </c>
      <c r="K101">
        <f>STANDARDIZE(F101,F$14,F$15)</f>
        <v>-0.31049553358508297</v>
      </c>
      <c r="L101">
        <f>STANDARDIZE(G101,G$14,G$15)</f>
        <v>-1.2677182669368423</v>
      </c>
      <c r="M101">
        <f>STANDARDIZE(H101,H$14,H$15)</f>
        <v>-7.7277573988416837E-2</v>
      </c>
      <c r="N101">
        <f>SUMXMY2($I$6:$M$6,I101:M101)</f>
        <v>4.3519931916324586</v>
      </c>
      <c r="O101">
        <f>SUMXMY2($I$7:$M$7,I101:M101)</f>
        <v>1.4117955536854285</v>
      </c>
      <c r="P101">
        <f>SUMXMY2($I$8:$M$8,I101:M101)</f>
        <v>16.932657177007826</v>
      </c>
      <c r="Q101">
        <f>SUMXMY2($I$9:$M$9,I101:M101)</f>
        <v>0.7462963606577071</v>
      </c>
      <c r="R101">
        <f t="shared" si="4"/>
        <v>0.7462963606577071</v>
      </c>
      <c r="S101">
        <f t="shared" si="5"/>
        <v>4</v>
      </c>
    </row>
    <row r="102" spans="1:19" x14ac:dyDescent="0.2">
      <c r="A102">
        <v>86</v>
      </c>
      <c r="B102">
        <v>24005450200</v>
      </c>
      <c r="C102" t="s">
        <v>29</v>
      </c>
      <c r="D102">
        <f>VLOOKUP(B102,'[8]shown_tract_jail_rP_gP_pall (14'!$A$1:$C$409,3,0)</f>
        <v>2.58E-2</v>
      </c>
      <c r="E102">
        <f>VLOOKUP(B102,[9]shown_tract_teenbirth_rP_gF_pal!$A$1:$C$391,3,0)</f>
        <v>0.19570000000000001</v>
      </c>
      <c r="F102">
        <f>VLOOKUP(B102,'[10]shown_tract_poor_share2016 (2)'!$A$1:$C$391,3,0)</f>
        <v>4.2299999999999997E-2</v>
      </c>
      <c r="G102">
        <f>VLOOKUP(B102,'[11]shown_tract_nonwhite_share2010 '!$A$1:$C$391,3,0)</f>
        <v>8.9499999999999996E-2</v>
      </c>
      <c r="H102">
        <f>VLOOKUP(B102,'[12]shown_tract_median_rent2016 (2)'!$A$1:$C$391,3,0)</f>
        <v>784</v>
      </c>
      <c r="I102">
        <f>STANDARDIZE(D102,D$14,D$15)</f>
        <v>-0.32273315466838015</v>
      </c>
      <c r="J102">
        <f>STANDARDIZE(E102,E$14,E$15)</f>
        <v>-0.76501593784312072</v>
      </c>
      <c r="K102">
        <f>STANDARDIZE(F102,F$14,F$15)</f>
        <v>-1.1524286139600846</v>
      </c>
      <c r="L102">
        <f>STANDARDIZE(G102,G$14,G$15)</f>
        <v>-1.4610537171420312</v>
      </c>
      <c r="M102">
        <f>STANDARDIZE(H102,H$14,H$15)</f>
        <v>-0.78911294512333208</v>
      </c>
      <c r="N102">
        <f>SUMXMY2($I$6:$M$6,I102:M102)</f>
        <v>6.1331975446965687</v>
      </c>
      <c r="O102">
        <f>SUMXMY2($I$7:$M$7,I102:M102)</f>
        <v>2.562056052630878</v>
      </c>
      <c r="P102">
        <f>SUMXMY2($I$8:$M$8,I102:M102)</f>
        <v>18.486275636730717</v>
      </c>
      <c r="Q102">
        <f>SUMXMY2($I$9:$M$9,I102:M102)</f>
        <v>1.2797674099820378</v>
      </c>
      <c r="R102">
        <f t="shared" si="4"/>
        <v>1.2797674099820378</v>
      </c>
      <c r="S102">
        <f t="shared" si="5"/>
        <v>4</v>
      </c>
    </row>
    <row r="103" spans="1:19" x14ac:dyDescent="0.2">
      <c r="A103">
        <v>87</v>
      </c>
      <c r="B103">
        <v>24005420900</v>
      </c>
      <c r="C103" t="s">
        <v>24</v>
      </c>
      <c r="D103">
        <f>VLOOKUP(B103,'[8]shown_tract_jail_rP_gP_pall (14'!$A$1:$C$409,3,0)</f>
        <v>6.3E-3</v>
      </c>
      <c r="E103">
        <f>VLOOKUP(B103,[9]shown_tract_teenbirth_rP_gF_pal!$A$1:$C$391,3,0)</f>
        <v>0.2104</v>
      </c>
      <c r="F103">
        <f>VLOOKUP(B103,'[10]shown_tract_poor_share2016 (2)'!$A$1:$C$391,3,0)</f>
        <v>0.25650000000000001</v>
      </c>
      <c r="G103">
        <f>VLOOKUP(B103,'[11]shown_tract_nonwhite_share2010 '!$A$1:$C$391,3,0)</f>
        <v>0.21310000000000001</v>
      </c>
      <c r="H103">
        <f>VLOOKUP(B103,'[12]shown_tract_median_rent2016 (2)'!$A$1:$C$391,3,0)</f>
        <v>868</v>
      </c>
      <c r="I103">
        <f>STANDARDIZE(D103,D$14,D$15)</f>
        <v>-1.1064717498097281</v>
      </c>
      <c r="J103">
        <f>STANDARDIZE(E103,E$14,E$15)</f>
        <v>-0.67565037318709409</v>
      </c>
      <c r="K103">
        <f>STANDARDIZE(F103,F$14,F$15)</f>
        <v>0.490031001853443</v>
      </c>
      <c r="L103">
        <f>STANDARDIZE(G103,G$14,G$15)</f>
        <v>-1.0939836457847139</v>
      </c>
      <c r="M103">
        <f>STANDARDIZE(H103,H$14,H$15)</f>
        <v>-0.54405486653590229</v>
      </c>
      <c r="N103">
        <f>SUMXMY2($I$6:$M$6,I103:M103)</f>
        <v>4.4088325473345318</v>
      </c>
      <c r="O103">
        <f>SUMXMY2($I$7:$M$7,I103:M103)</f>
        <v>4.2694458842797518</v>
      </c>
      <c r="P103">
        <f>SUMXMY2($I$8:$M$8,I103:M103)</f>
        <v>14.371193283347557</v>
      </c>
      <c r="Q103">
        <f>SUMXMY2($I$9:$M$9,I103:M103)</f>
        <v>2.2710805664801739</v>
      </c>
      <c r="R103">
        <f t="shared" si="4"/>
        <v>2.2710805664801739</v>
      </c>
      <c r="S103">
        <f t="shared" si="5"/>
        <v>4</v>
      </c>
    </row>
    <row r="104" spans="1:19" x14ac:dyDescent="0.2">
      <c r="A104">
        <v>88</v>
      </c>
      <c r="B104">
        <v>24005452000</v>
      </c>
      <c r="C104" t="s">
        <v>31</v>
      </c>
      <c r="D104">
        <f>VLOOKUP(B104,'[8]shown_tract_jail_rP_gP_pall (14'!$A$1:$C$409,3,0)</f>
        <v>3.1800000000000002E-2</v>
      </c>
      <c r="E104">
        <f>VLOOKUP(B104,[9]shown_tract_teenbirth_rP_gF_pal!$A$1:$C$391,3,0)</f>
        <v>0.19689999999999999</v>
      </c>
      <c r="F104">
        <f>VLOOKUP(B104,'[10]shown_tract_poor_share2016 (2)'!$A$1:$C$391,3,0)</f>
        <v>8.3500000000000005E-2</v>
      </c>
      <c r="G104">
        <f>VLOOKUP(B104,'[11]shown_tract_nonwhite_share2010 '!$A$1:$C$391,3,0)</f>
        <v>0.11890000000000001</v>
      </c>
      <c r="H104">
        <f>VLOOKUP(B104,'[12]shown_tract_median_rent2016 (2)'!$A$1:$C$391,3,0)</f>
        <v>466</v>
      </c>
      <c r="I104">
        <f>STANDARDIZE(D104,D$14,D$15)</f>
        <v>-8.158281770181143E-2</v>
      </c>
      <c r="J104">
        <f>STANDARDIZE(E104,E$14,E$15)</f>
        <v>-0.75772078970793499</v>
      </c>
      <c r="K104">
        <f>STANDARDIZE(F104,F$14,F$15)</f>
        <v>-0.83651201185216051</v>
      </c>
      <c r="L104">
        <f>STANDARDIZE(G104,G$14,G$15)</f>
        <v>-1.3737409331783976</v>
      </c>
      <c r="M104">
        <f>STANDARDIZE(H104,H$14,H$15)</f>
        <v>-1.7168328140614593</v>
      </c>
      <c r="N104">
        <f>SUMXMY2($I$6:$M$6,I104:M104)</f>
        <v>7.7528922150132988</v>
      </c>
      <c r="O104">
        <f>SUMXMY2($I$7:$M$7,I104:M104)</f>
        <v>6.0362900668023176</v>
      </c>
      <c r="P104">
        <f>SUMXMY2($I$8:$M$8,I104:M104)</f>
        <v>17.603919118612964</v>
      </c>
      <c r="Q104">
        <f>SUMXMY2($I$9:$M$9,I104:M104)</f>
        <v>3.3865501921983503</v>
      </c>
      <c r="R104">
        <f t="shared" si="4"/>
        <v>3.3865501921983503</v>
      </c>
      <c r="S104">
        <f t="shared" si="5"/>
        <v>4</v>
      </c>
    </row>
    <row r="105" spans="1:19" x14ac:dyDescent="0.2">
      <c r="A105">
        <v>89</v>
      </c>
      <c r="B105">
        <v>24005421200</v>
      </c>
      <c r="C105" t="s">
        <v>24</v>
      </c>
      <c r="D105">
        <f>VLOOKUP(B105,'[8]shown_tract_jail_rP_gP_pall (14'!$A$1:$C$409,3,0)</f>
        <v>3.44E-2</v>
      </c>
      <c r="E105">
        <f>VLOOKUP(B105,[9]shown_tract_teenbirth_rP_gF_pal!$A$1:$C$391,3,0)</f>
        <v>0.14660000000000001</v>
      </c>
      <c r="F105">
        <f>VLOOKUP(B105,'[10]shown_tract_poor_share2016 (2)'!$A$1:$C$391,3,0)</f>
        <v>0.13500000000000001</v>
      </c>
      <c r="G105">
        <f>VLOOKUP(B105,'[11]shown_tract_nonwhite_share2010 '!$A$1:$C$391,3,0)</f>
        <v>0.13270000000000001</v>
      </c>
      <c r="H105">
        <f>VLOOKUP(B105,'[12]shown_tract_median_rent2016 (2)'!$A$1:$C$391,3,0)</f>
        <v>894</v>
      </c>
      <c r="I105">
        <f>STANDARDIZE(D105,D$14,D$15)</f>
        <v>2.2915661650368232E-2</v>
      </c>
      <c r="J105">
        <f>STANDARDIZE(E105,E$14,E$15)</f>
        <v>-1.0635090823744751</v>
      </c>
      <c r="K105">
        <f>STANDARDIZE(F105,F$14,F$15)</f>
        <v>-0.44161625921725539</v>
      </c>
      <c r="L105">
        <f>STANDARDIZE(G105,G$14,G$15)</f>
        <v>-1.332757381521998</v>
      </c>
      <c r="M105">
        <f>STANDARDIZE(H105,H$14,H$15)</f>
        <v>-0.4682035564969359</v>
      </c>
      <c r="N105">
        <f>SUMXMY2($I$6:$M$6,I105:M105)</f>
        <v>4.8912514260645921</v>
      </c>
      <c r="O105">
        <f>SUMXMY2($I$7:$M$7,I105:M105)</f>
        <v>2.4268710370914603</v>
      </c>
      <c r="P105">
        <f>SUMXMY2($I$8:$M$8,I105:M105)</f>
        <v>15.101970926688079</v>
      </c>
      <c r="Q105">
        <f>SUMXMY2($I$9:$M$9,I105:M105)</f>
        <v>0.69560668571168627</v>
      </c>
      <c r="R105">
        <f t="shared" si="4"/>
        <v>0.69560668571168627</v>
      </c>
      <c r="S105">
        <f t="shared" si="5"/>
        <v>4</v>
      </c>
    </row>
    <row r="106" spans="1:19" x14ac:dyDescent="0.2">
      <c r="A106">
        <v>90</v>
      </c>
      <c r="B106">
        <v>24510250103</v>
      </c>
      <c r="C106" t="s">
        <v>39</v>
      </c>
      <c r="D106">
        <f>VLOOKUP(B106,'[8]shown_tract_jail_rP_gP_pall (14'!$A$1:$C$409,3,0)</f>
        <v>1.34E-2</v>
      </c>
      <c r="E106">
        <f>VLOOKUP(B106,[9]shown_tract_teenbirth_rP_gF_pal!$A$1:$C$391,3,0)</f>
        <v>0.17810000000000001</v>
      </c>
      <c r="F106">
        <f>VLOOKUP(B106,'[10]shown_tract_poor_share2016 (2)'!$A$1:$C$391,3,0)</f>
        <v>0.1865</v>
      </c>
      <c r="G106">
        <f>VLOOKUP(B106,'[11]shown_tract_nonwhite_share2010 '!$A$1:$C$391,3,0)</f>
        <v>0.29630000000000001</v>
      </c>
      <c r="H106">
        <f>VLOOKUP(B106,'[12]shown_tract_median_rent2016 (2)'!$A$1:$C$391,3,0)</f>
        <v>594</v>
      </c>
      <c r="I106">
        <f>STANDARDIZE(D106,D$14,D$15)</f>
        <v>-0.82111051773262189</v>
      </c>
      <c r="J106">
        <f>STANDARDIZE(E106,E$14,E$15)</f>
        <v>-0.8720114438258465</v>
      </c>
      <c r="K106">
        <f>STANDARDIZE(F106,F$14,F$15)</f>
        <v>-4.6720506582350364E-2</v>
      </c>
      <c r="L106">
        <f>STANDARDIZE(G106,G$14,G$15)</f>
        <v>-0.84689440681279771</v>
      </c>
      <c r="M106">
        <f>STANDARDIZE(H106,H$14,H$15)</f>
        <v>-1.343410980023471</v>
      </c>
      <c r="N106">
        <f>SUMXMY2($I$6:$M$6,I106:M106)</f>
        <v>5.0530235974669715</v>
      </c>
      <c r="O106">
        <f>SUMXMY2($I$7:$M$7,I106:M106)</f>
        <v>4.7315359563422064</v>
      </c>
      <c r="P106">
        <f>SUMXMY2($I$8:$M$8,I106:M106)</f>
        <v>14.733432869721465</v>
      </c>
      <c r="Q106">
        <f>SUMXMY2($I$9:$M$9,I106:M106)</f>
        <v>2.6620196465010215</v>
      </c>
      <c r="R106">
        <f t="shared" si="4"/>
        <v>2.6620196465010215</v>
      </c>
      <c r="S106">
        <f t="shared" si="5"/>
        <v>4</v>
      </c>
    </row>
    <row r="107" spans="1:19" x14ac:dyDescent="0.2">
      <c r="A107">
        <v>91</v>
      </c>
      <c r="B107">
        <v>24005450400</v>
      </c>
      <c r="C107" t="s">
        <v>29</v>
      </c>
      <c r="D107">
        <f>VLOOKUP(B107,'[8]shown_tract_jail_rP_gP_pall (14'!$A$1:$C$409,3,0)</f>
        <v>2.5499999999999998E-2</v>
      </c>
      <c r="E107">
        <f>VLOOKUP(B107,[9]shown_tract_teenbirth_rP_gF_pal!$A$1:$C$391,3,0)</f>
        <v>0.29480000000000001</v>
      </c>
      <c r="F107">
        <f>VLOOKUP(B107,'[10]shown_tract_poor_share2016 (2)'!$A$1:$C$391,3,0)</f>
        <v>0.12909999999999999</v>
      </c>
      <c r="G107">
        <f>VLOOKUP(B107,'[11]shown_tract_nonwhite_share2010 '!$A$1:$C$391,3,0)</f>
        <v>0.12330000000000001</v>
      </c>
      <c r="H107">
        <f>VLOOKUP(B107,'[12]shown_tract_median_rent2016 (2)'!$A$1:$C$391,3,0)</f>
        <v>1156</v>
      </c>
      <c r="I107">
        <f>STANDARDIZE(D107,D$14,D$15)</f>
        <v>-0.33479067151670866</v>
      </c>
      <c r="J107">
        <f>STANDARDIZE(E107,E$14,E$15)</f>
        <v>-0.16255828767902272</v>
      </c>
      <c r="K107">
        <f>STANDARDIZE(F107,F$14,F$15)</f>
        <v>-0.48685674349970093</v>
      </c>
      <c r="L107">
        <f>STANDARDIZE(G107,G$14,G$15)</f>
        <v>-1.3606737138096905</v>
      </c>
      <c r="M107">
        <f>STANDARDIZE(H107,H$14,H$15)</f>
        <v>0.29614426004957151</v>
      </c>
      <c r="N107">
        <f>SUMXMY2($I$6:$M$6,I107:M107)</f>
        <v>3.2420549595362087</v>
      </c>
      <c r="O107">
        <f>SUMXMY2($I$7:$M$7,I107:M107)</f>
        <v>2.7079384067269432</v>
      </c>
      <c r="P107">
        <f>SUMXMY2($I$8:$M$8,I107:M107)</f>
        <v>13.714307055640369</v>
      </c>
      <c r="Q107">
        <f>SUMXMY2($I$9:$M$9,I107:M107)</f>
        <v>0.40594869038413728</v>
      </c>
      <c r="R107">
        <f t="shared" si="4"/>
        <v>0.40594869038413728</v>
      </c>
      <c r="S107">
        <f t="shared" si="5"/>
        <v>4</v>
      </c>
    </row>
    <row r="108" spans="1:19" x14ac:dyDescent="0.2">
      <c r="A108">
        <v>92</v>
      </c>
      <c r="B108">
        <v>24510270302</v>
      </c>
      <c r="C108" t="s">
        <v>40</v>
      </c>
      <c r="D108">
        <f>VLOOKUP(B108,'[8]shown_tract_jail_rP_gP_pall (14'!$A$1:$C$409,3,0)</f>
        <v>8.0000000000000004E-4</v>
      </c>
      <c r="E108">
        <f>VLOOKUP(B108,[9]shown_tract_teenbirth_rP_gF_pal!$A$1:$C$391,3,0)</f>
        <v>0.2016</v>
      </c>
      <c r="F108">
        <f>VLOOKUP(B108,'[10]shown_tract_poor_share2016 (2)'!$A$1:$C$391,3,0)</f>
        <v>0.12180000000000001</v>
      </c>
      <c r="G108">
        <f>VLOOKUP(B108,'[11]shown_tract_nonwhite_share2010 '!$A$1:$C$391,3,0)</f>
        <v>0.58560000000000001</v>
      </c>
      <c r="H108">
        <f>VLOOKUP(B108,'[12]shown_tract_median_rent2016 (2)'!$A$1:$C$391,3,0)</f>
        <v>881</v>
      </c>
      <c r="I108">
        <f>STANDARDIZE(D108,D$14,D$15)</f>
        <v>-1.327526225362416</v>
      </c>
      <c r="J108">
        <f>STANDARDIZE(E108,E$14,E$15)</f>
        <v>-0.72914812617845703</v>
      </c>
      <c r="K108">
        <f>STANDARDIZE(F108,F$14,F$15)</f>
        <v>-0.5428322579508621</v>
      </c>
      <c r="L108">
        <f>STANDARDIZE(G108,G$14,G$15)</f>
        <v>1.2275266679693853E-2</v>
      </c>
      <c r="M108">
        <f>STANDARDIZE(H108,H$14,H$15)</f>
        <v>-0.5061292115164191</v>
      </c>
      <c r="N108">
        <f>SUMXMY2($I$6:$M$6,I108:M108)</f>
        <v>2.8454822455820268</v>
      </c>
      <c r="O108">
        <f>SUMXMY2($I$7:$M$7,I108:M108)</f>
        <v>3.1201153468995786</v>
      </c>
      <c r="P108">
        <f>SUMXMY2($I$8:$M$8,I108:M108)</f>
        <v>14.296949174255952</v>
      </c>
      <c r="Q108">
        <f>SUMXMY2($I$9:$M$9,I108:M108)</f>
        <v>2.5039621122436846</v>
      </c>
      <c r="R108">
        <f t="shared" si="4"/>
        <v>2.5039621122436846</v>
      </c>
      <c r="S108">
        <f t="shared" si="5"/>
        <v>4</v>
      </c>
    </row>
    <row r="109" spans="1:19" x14ac:dyDescent="0.2">
      <c r="A109">
        <v>93</v>
      </c>
      <c r="B109">
        <v>24005430900</v>
      </c>
      <c r="C109" t="s">
        <v>4</v>
      </c>
      <c r="D109">
        <f>VLOOKUP(B109,'[8]shown_tract_jail_rP_gP_pall (14'!$A$1:$C$409,3,0)</f>
        <v>1.6400000000000001E-2</v>
      </c>
      <c r="E109">
        <f>VLOOKUP(B109,[9]shown_tract_teenbirth_rP_gF_pal!$A$1:$C$391,3,0)</f>
        <v>0.22720000000000001</v>
      </c>
      <c r="F109">
        <f>VLOOKUP(B109,'[10]shown_tract_poor_share2016 (2)'!$A$1:$C$391,3,0)</f>
        <v>0.1678</v>
      </c>
      <c r="G109">
        <f>VLOOKUP(B109,'[11]shown_tract_nonwhite_share2010 '!$A$1:$C$391,3,0)</f>
        <v>0.51849999999999996</v>
      </c>
      <c r="H109">
        <f>VLOOKUP(B109,'[12]shown_tract_median_rent2016 (2)'!$A$1:$C$391,3,0)</f>
        <v>984</v>
      </c>
      <c r="I109">
        <f>STANDARDIZE(D109,D$14,D$15)</f>
        <v>-0.70053534924933758</v>
      </c>
      <c r="J109">
        <f>STANDARDIZE(E109,E$14,E$15)</f>
        <v>-0.57351829929449216</v>
      </c>
      <c r="K109">
        <f>STANDARDIZE(F109,F$14,F$15)</f>
        <v>-0.19010983812162655</v>
      </c>
      <c r="L109">
        <f>STANDARDIZE(G109,G$14,G$15)</f>
        <v>-0.18699982869308951</v>
      </c>
      <c r="M109">
        <f>STANDARDIZE(H109,H$14,H$15)</f>
        <v>-0.20564132943897534</v>
      </c>
      <c r="N109">
        <f>SUMXMY2($I$6:$M$6,I109:M109)</f>
        <v>1.2406693102611424</v>
      </c>
      <c r="O109">
        <f>SUMXMY2($I$7:$M$7,I109:M109)</f>
        <v>2.9556358562339038</v>
      </c>
      <c r="P109">
        <f>SUMXMY2($I$8:$M$8,I109:M109)</f>
        <v>10.338486015493727</v>
      </c>
      <c r="Q109">
        <f>SUMXMY2($I$9:$M$9,I109:M109)</f>
        <v>1.076451891133166</v>
      </c>
      <c r="R109">
        <f t="shared" si="4"/>
        <v>1.076451891133166</v>
      </c>
      <c r="S109">
        <f t="shared" si="5"/>
        <v>4</v>
      </c>
    </row>
    <row r="110" spans="1:19" x14ac:dyDescent="0.2">
      <c r="A110">
        <v>94</v>
      </c>
      <c r="B110">
        <v>24005430104</v>
      </c>
      <c r="C110" t="s">
        <v>41</v>
      </c>
      <c r="D110">
        <f>VLOOKUP(B110,'[8]shown_tract_jail_rP_gP_pall (14'!$A$1:$C$409,3,0)</f>
        <v>8.6E-3</v>
      </c>
      <c r="E110">
        <f>VLOOKUP(B110,[9]shown_tract_teenbirth_rP_gF_pal!$A$1:$C$391,3,0)</f>
        <v>0.18590000000000001</v>
      </c>
      <c r="F110">
        <f>VLOOKUP(B110,'[10]shown_tract_poor_share2016 (2)'!$A$1:$C$391,3,0)</f>
        <v>0.1027</v>
      </c>
      <c r="G110">
        <f>VLOOKUP(B110,'[11]shown_tract_nonwhite_share2010 '!$A$1:$C$391,3,0)</f>
        <v>0.153</v>
      </c>
      <c r="H110">
        <f>VLOOKUP(B110,'[12]shown_tract_median_rent2016 (2)'!$A$1:$C$391,3,0)</f>
        <v>1554</v>
      </c>
      <c r="I110">
        <f>STANDARDIZE(D110,D$14,D$15)</f>
        <v>-1.0140307873058769</v>
      </c>
      <c r="J110">
        <f>STANDARDIZE(E110,E$14,E$15)</f>
        <v>-0.82459298094713851</v>
      </c>
      <c r="K110">
        <f>STANDARDIZE(F110,F$14,F$15)</f>
        <v>-0.68928874096691439</v>
      </c>
      <c r="L110">
        <f>STANDARDIZE(G110,G$14,G$15)</f>
        <v>-1.2724699830709174</v>
      </c>
      <c r="M110">
        <f>STANDARDIZE(H110,H$14,H$15)</f>
        <v>1.4572527752614415</v>
      </c>
      <c r="N110">
        <f>SUMXMY2($I$6:$M$6,I110:M110)</f>
        <v>6.5148475993749679</v>
      </c>
      <c r="O110">
        <f>SUMXMY2($I$7:$M$7,I110:M110)</f>
        <v>1.809294815761092</v>
      </c>
      <c r="P110">
        <f>SUMXMY2($I$8:$M$8,I110:M110)</f>
        <v>21.578418240584881</v>
      </c>
      <c r="Q110">
        <f>SUMXMY2($I$9:$M$9,I110:M110)</f>
        <v>2.7070365878751579</v>
      </c>
      <c r="R110">
        <f t="shared" si="4"/>
        <v>1.809294815761092</v>
      </c>
      <c r="S110">
        <f t="shared" si="5"/>
        <v>2</v>
      </c>
    </row>
    <row r="111" spans="1:19" x14ac:dyDescent="0.2">
      <c r="A111">
        <v>95</v>
      </c>
      <c r="B111">
        <v>24005452500</v>
      </c>
      <c r="C111" t="s">
        <v>24</v>
      </c>
      <c r="D111">
        <f>VLOOKUP(B111,'[8]shown_tract_jail_rP_gP_pall (14'!$A$1:$C$409,3,0)</f>
        <v>3.1600000000000003E-2</v>
      </c>
      <c r="E111">
        <f>VLOOKUP(B111,[9]shown_tract_teenbirth_rP_gF_pal!$A$1:$C$391,3,0)</f>
        <v>0.2127</v>
      </c>
      <c r="F111">
        <f>VLOOKUP(B111,'[10]shown_tract_poor_share2016 (2)'!$A$1:$C$391,3,0)</f>
        <v>9.9000000000000005E-2</v>
      </c>
      <c r="G111">
        <f>VLOOKUP(B111,'[11]shown_tract_nonwhite_share2010 '!$A$1:$C$391,3,0)</f>
        <v>0.1061</v>
      </c>
      <c r="H111">
        <f>VLOOKUP(B111,'[12]shown_tract_median_rent2016 (2)'!$A$1:$C$391,3,0)</f>
        <v>1387</v>
      </c>
      <c r="I111">
        <f>STANDARDIZE(D111,D$14,D$15)</f>
        <v>-8.9621162267363677E-2</v>
      </c>
      <c r="J111">
        <f>STANDARDIZE(E111,E$14,E$15)</f>
        <v>-0.66166800592798791</v>
      </c>
      <c r="K111">
        <f>STANDARDIZE(F111,F$14,F$15)</f>
        <v>-0.71765989212709203</v>
      </c>
      <c r="L111">
        <f>STANDARDIZE(G111,G$14,G$15)</f>
        <v>-1.411754662251</v>
      </c>
      <c r="M111">
        <f>STANDARDIZE(H111,H$14,H$15)</f>
        <v>0.97005397616500355</v>
      </c>
      <c r="N111">
        <f>SUMXMY2($I$6:$M$6,I111:M111)</f>
        <v>4.9648835039085988</v>
      </c>
      <c r="O111">
        <f>SUMXMY2($I$7:$M$7,I111:M111)</f>
        <v>2.0298986471461262</v>
      </c>
      <c r="P111">
        <f>SUMXMY2($I$8:$M$8,I111:M111)</f>
        <v>16.924612749518896</v>
      </c>
      <c r="Q111">
        <f>SUMXMY2($I$9:$M$9,I111:M111)</f>
        <v>1.0672516543120125</v>
      </c>
      <c r="R111">
        <f t="shared" si="4"/>
        <v>1.0672516543120125</v>
      </c>
      <c r="S111">
        <f t="shared" si="5"/>
        <v>4</v>
      </c>
    </row>
    <row r="112" spans="1:19" x14ac:dyDescent="0.2">
      <c r="A112">
        <v>96</v>
      </c>
      <c r="B112">
        <v>24005451300</v>
      </c>
      <c r="C112" t="s">
        <v>19</v>
      </c>
      <c r="D112">
        <f>VLOOKUP(B112,'[8]shown_tract_jail_rP_gP_pall (14'!$A$1:$C$409,3,0)</f>
        <v>1.66E-2</v>
      </c>
      <c r="E112">
        <f>VLOOKUP(B112,[9]shown_tract_teenbirth_rP_gF_pal!$A$1:$C$391,3,0)</f>
        <v>0.30449999999999999</v>
      </c>
      <c r="F112">
        <f>VLOOKUP(B112,'[10]shown_tract_poor_share2016 (2)'!$A$1:$C$391,3,0)</f>
        <v>0.19270000000000001</v>
      </c>
      <c r="G112">
        <f>VLOOKUP(B112,'[11]shown_tract_nonwhite_share2010 '!$A$1:$C$391,3,0)</f>
        <v>0.28439999999999999</v>
      </c>
      <c r="H112">
        <f>VLOOKUP(B112,'[12]shown_tract_median_rent2016 (2)'!$A$1:$C$391,3,0)</f>
        <v>990</v>
      </c>
      <c r="I112">
        <f>STANDARDIZE(D112,D$14,D$15)</f>
        <v>-0.69249700468378539</v>
      </c>
      <c r="J112">
        <f>STANDARDIZE(E112,E$14,E$15)</f>
        <v>-0.10358917358627052</v>
      </c>
      <c r="K112">
        <f>STANDARDIZE(F112,F$14,F$15)</f>
        <v>8.203413076771298E-4</v>
      </c>
      <c r="L112">
        <f>STANDARDIZE(G112,G$14,G$15)</f>
        <v>-0.88223529555998292</v>
      </c>
      <c r="M112">
        <f>STANDARDIZE(H112,H$14,H$15)</f>
        <v>-0.18813718096844462</v>
      </c>
      <c r="N112">
        <f>SUMXMY2($I$6:$M$6,I112:M112)</f>
        <v>1.9306089819859358</v>
      </c>
      <c r="O112">
        <f>SUMXMY2($I$7:$M$7,I112:M112)</f>
        <v>3.7218551171080865</v>
      </c>
      <c r="P112">
        <f>SUMXMY2($I$8:$M$8,I112:M112)</f>
        <v>10.857551941485191</v>
      </c>
      <c r="Q112">
        <f>SUMXMY2($I$9:$M$9,I112:M112)</f>
        <v>0.859986416860682</v>
      </c>
      <c r="R112">
        <f t="shared" si="4"/>
        <v>0.859986416860682</v>
      </c>
      <c r="S112">
        <f t="shared" si="5"/>
        <v>4</v>
      </c>
    </row>
    <row r="113" spans="1:19" x14ac:dyDescent="0.2">
      <c r="A113">
        <v>97</v>
      </c>
      <c r="B113">
        <v>24510261100</v>
      </c>
      <c r="C113" t="s">
        <v>35</v>
      </c>
      <c r="D113">
        <f>VLOOKUP(B113,'[8]shown_tract_jail_rP_gP_pall (14'!$A$1:$C$409,3,0)</f>
        <v>1E-3</v>
      </c>
      <c r="E113">
        <f>VLOOKUP(B113,[9]shown_tract_teenbirth_rP_gF_pal!$A$1:$C$391,3,0)</f>
        <v>0.29899999999999999</v>
      </c>
      <c r="F113">
        <f>VLOOKUP(B113,'[10]shown_tract_poor_share2016 (2)'!$A$1:$C$391,3,0)</f>
        <v>0.104</v>
      </c>
      <c r="G113">
        <f>VLOOKUP(B113,'[11]shown_tract_nonwhite_share2010 '!$A$1:$C$391,3,0)</f>
        <v>0.16350000000000001</v>
      </c>
      <c r="H113">
        <f>VLOOKUP(B113,'[12]shown_tract_median_rent2016 (2)'!$A$1:$C$391,3,0)</f>
        <v>1230</v>
      </c>
      <c r="I113">
        <f>STANDARDIZE(D113,D$14,D$15)</f>
        <v>-1.3194878807968637</v>
      </c>
      <c r="J113">
        <f>STANDARDIZE(E113,E$14,E$15)</f>
        <v>-0.13702526920587235</v>
      </c>
      <c r="K113">
        <f>STANDARDIZE(F113,F$14,F$15)</f>
        <v>-0.67932049866739252</v>
      </c>
      <c r="L113">
        <f>STANDARDIZE(G113,G$14,G$15)</f>
        <v>-1.2412868459410484</v>
      </c>
      <c r="M113">
        <f>STANDARDIZE(H113,H$14,H$15)</f>
        <v>0.51202875785278346</v>
      </c>
      <c r="N113">
        <f>SUMXMY2($I$6:$M$6,I113:M113)</f>
        <v>4.4081551071249478</v>
      </c>
      <c r="O113">
        <f>SUMXMY2($I$7:$M$7,I113:M113)</f>
        <v>2.3209107562396247</v>
      </c>
      <c r="P113">
        <f>SUMXMY2($I$8:$M$8,I113:M113)</f>
        <v>18.147740266327467</v>
      </c>
      <c r="Q113">
        <f>SUMXMY2($I$9:$M$9,I113:M113)</f>
        <v>1.64937625886784</v>
      </c>
      <c r="R113">
        <f t="shared" si="4"/>
        <v>1.64937625886784</v>
      </c>
      <c r="S113">
        <f t="shared" si="5"/>
        <v>4</v>
      </c>
    </row>
    <row r="114" spans="1:19" x14ac:dyDescent="0.2">
      <c r="A114">
        <v>98</v>
      </c>
      <c r="B114">
        <v>24005420402</v>
      </c>
      <c r="C114" t="s">
        <v>24</v>
      </c>
      <c r="D114">
        <f>VLOOKUP(B114,'[8]shown_tract_jail_rP_gP_pall (14'!$A$1:$C$409,3,0)</f>
        <v>3.3500000000000002E-2</v>
      </c>
      <c r="E114">
        <f>VLOOKUP(B114,[9]shown_tract_teenbirth_rP_gF_pal!$A$1:$C$391,3,0)</f>
        <v>0.2515</v>
      </c>
      <c r="F114">
        <f>VLOOKUP(B114,'[10]shown_tract_poor_share2016 (2)'!$A$1:$C$391,3,0)</f>
        <v>8.7599999999999997E-2</v>
      </c>
      <c r="G114">
        <f>VLOOKUP(B114,'[11]shown_tract_nonwhite_share2010 '!$A$1:$C$391,3,0)</f>
        <v>0.1002</v>
      </c>
      <c r="H114">
        <f>VLOOKUP(B114,'[12]shown_tract_median_rent2016 (2)'!$A$1:$C$391,3,0)</f>
        <v>1314</v>
      </c>
      <c r="I114">
        <f>STANDARDIZE(D114,D$14,D$15)</f>
        <v>-1.3256888894616983E-2</v>
      </c>
      <c r="J114">
        <f>STANDARDIZE(E114,E$14,E$15)</f>
        <v>-0.42579154955697879</v>
      </c>
      <c r="K114">
        <f>STANDARDIZE(F114,F$14,F$15)</f>
        <v>-0.80507370921520693</v>
      </c>
      <c r="L114">
        <f>STANDARDIZE(G114,G$14,G$15)</f>
        <v>-1.4292766154954026</v>
      </c>
      <c r="M114">
        <f>STANDARDIZE(H114,H$14,H$15)</f>
        <v>0.75708683644021335</v>
      </c>
      <c r="N114">
        <f>SUMXMY2($I$6:$M$6,I114:M114)</f>
        <v>4.4946323190708135</v>
      </c>
      <c r="O114">
        <f>SUMXMY2($I$7:$M$7,I114:M114)</f>
        <v>2.3867037891328695</v>
      </c>
      <c r="P114">
        <f>SUMXMY2($I$8:$M$8,I114:M114)</f>
        <v>15.855919215697895</v>
      </c>
      <c r="Q114">
        <f>SUMXMY2($I$9:$M$9,I114:M114)</f>
        <v>0.82283839917609836</v>
      </c>
      <c r="R114">
        <f t="shared" si="4"/>
        <v>0.82283839917609836</v>
      </c>
      <c r="S114">
        <f t="shared" si="5"/>
        <v>4</v>
      </c>
    </row>
    <row r="115" spans="1:19" x14ac:dyDescent="0.2">
      <c r="A115">
        <v>99</v>
      </c>
      <c r="B115">
        <v>24510270101</v>
      </c>
      <c r="C115" t="s">
        <v>42</v>
      </c>
      <c r="D115">
        <f>VLOOKUP(B115,'[8]shown_tract_jail_rP_gP_pall (14'!$A$1:$C$409,3,0)</f>
        <v>2.47E-2</v>
      </c>
      <c r="E115">
        <f>VLOOKUP(B115,[9]shown_tract_teenbirth_rP_gF_pal!$A$1:$C$391,3,0)</f>
        <v>0.255</v>
      </c>
      <c r="F115">
        <f>VLOOKUP(B115,'[10]shown_tract_poor_share2016 (2)'!$A$1:$C$391,3,0)</f>
        <v>0.28989999999999999</v>
      </c>
      <c r="G115">
        <f>VLOOKUP(B115,'[11]shown_tract_nonwhite_share2010 '!$A$1:$C$391,3,0)</f>
        <v>0.5665</v>
      </c>
      <c r="H115">
        <f>VLOOKUP(B115,'[12]shown_tract_median_rent2016 (2)'!$A$1:$C$391,3,0)</f>
        <v>900</v>
      </c>
      <c r="I115">
        <f>STANDARDIZE(D115,D$14,D$15)</f>
        <v>-0.3669440497789177</v>
      </c>
      <c r="J115">
        <f>STANDARDIZE(E115,E$14,E$15)</f>
        <v>-0.40451403416268672</v>
      </c>
      <c r="K115">
        <f>STANDARDIZE(F115,F$14,F$15)</f>
        <v>0.74613815016423568</v>
      </c>
      <c r="L115">
        <f>STANDARDIZE(G115,G$14,G$15)</f>
        <v>-4.4448344670830149E-2</v>
      </c>
      <c r="M115">
        <f>STANDARDIZE(H115,H$14,H$15)</f>
        <v>-0.45069940802640518</v>
      </c>
      <c r="N115">
        <f>SUMXMY2($I$6:$M$6,I115:M115)</f>
        <v>1.538236738969387</v>
      </c>
      <c r="O115">
        <f>SUMXMY2($I$7:$M$7,I115:M115)</f>
        <v>6.8118661460764143</v>
      </c>
      <c r="P115">
        <f>SUMXMY2($I$8:$M$8,I115:M115)</f>
        <v>6.5680811172476776</v>
      </c>
      <c r="Q115">
        <f>SUMXMY2($I$9:$M$9,I115:M115)</f>
        <v>2.9777489364567655</v>
      </c>
      <c r="R115">
        <f t="shared" si="4"/>
        <v>1.538236738969387</v>
      </c>
      <c r="S115">
        <f t="shared" si="5"/>
        <v>1</v>
      </c>
    </row>
    <row r="116" spans="1:19" x14ac:dyDescent="0.2">
      <c r="A116">
        <v>100</v>
      </c>
      <c r="B116">
        <v>24005421102</v>
      </c>
      <c r="C116" t="s">
        <v>24</v>
      </c>
      <c r="D116">
        <f>VLOOKUP(B116,'[8]shown_tract_jail_rP_gP_pall (14'!$A$1:$C$409,3,0)</f>
        <v>1.6E-2</v>
      </c>
      <c r="E116">
        <f>VLOOKUP(B116,[9]shown_tract_teenbirth_rP_gF_pal!$A$1:$C$391,3,0)</f>
        <v>0.16869999999999999</v>
      </c>
      <c r="F116">
        <f>VLOOKUP(B116,'[10]shown_tract_poor_share2016 (2)'!$A$1:$C$391,3,0)</f>
        <v>0.17599999999999999</v>
      </c>
      <c r="G116">
        <f>VLOOKUP(B116,'[11]shown_tract_nonwhite_share2010 '!$A$1:$C$391,3,0)</f>
        <v>0.15720000000000001</v>
      </c>
      <c r="H116">
        <f>VLOOKUP(B116,'[12]shown_tract_median_rent2016 (2)'!$A$1:$C$391,3,0)</f>
        <v>1340</v>
      </c>
      <c r="I116">
        <f>STANDARDIZE(D116,D$14,D$15)</f>
        <v>-0.71661203838044218</v>
      </c>
      <c r="J116">
        <f>STANDARDIZE(E116,E$14,E$15)</f>
        <v>-0.92915677088480253</v>
      </c>
      <c r="K116">
        <f>STANDARDIZE(F116,F$14,F$15)</f>
        <v>-0.12723323284771942</v>
      </c>
      <c r="L116">
        <f>STANDARDIZE(G116,G$14,G$15)</f>
        <v>-1.2599967282189699</v>
      </c>
      <c r="M116">
        <f>STANDARDIZE(H116,H$14,H$15)</f>
        <v>0.83293814647917974</v>
      </c>
      <c r="N116">
        <f>SUMXMY2($I$6:$M$6,I116:M116)</f>
        <v>4.6349467968956812</v>
      </c>
      <c r="O116">
        <f>SUMXMY2($I$7:$M$7,I116:M116)</f>
        <v>1.5926422564644092</v>
      </c>
      <c r="P116">
        <f>SUMXMY2($I$8:$M$8,I116:M116)</f>
        <v>17.030924553946161</v>
      </c>
      <c r="Q116">
        <f>SUMXMY2($I$9:$M$9,I116:M116)</f>
        <v>1.2252130258564908</v>
      </c>
      <c r="R116">
        <f t="shared" si="4"/>
        <v>1.2252130258564908</v>
      </c>
      <c r="S116">
        <f t="shared" si="5"/>
        <v>4</v>
      </c>
    </row>
    <row r="117" spans="1:19" x14ac:dyDescent="0.2">
      <c r="A117">
        <v>101</v>
      </c>
      <c r="B117">
        <v>24005440300</v>
      </c>
      <c r="C117" t="s">
        <v>12</v>
      </c>
      <c r="D117">
        <f>VLOOKUP(B117,'[8]shown_tract_jail_rP_gP_pall (14'!$A$1:$C$409,3,0)</f>
        <v>1.6299999999999999E-2</v>
      </c>
      <c r="E117">
        <f>VLOOKUP(B117,[9]shown_tract_teenbirth_rP_gF_pal!$A$1:$C$391,3,0)</f>
        <v>0.1343</v>
      </c>
      <c r="F117">
        <f>VLOOKUP(B117,'[10]shown_tract_poor_share2016 (2)'!$A$1:$C$391,3,0)</f>
        <v>0.1384</v>
      </c>
      <c r="G117">
        <f>VLOOKUP(B117,'[11]shown_tract_nonwhite_share2010 '!$A$1:$C$391,3,0)</f>
        <v>0.435</v>
      </c>
      <c r="H117">
        <f>VLOOKUP(B117,'[12]shown_tract_median_rent2016 (2)'!$A$1:$C$391,3,0)</f>
        <v>1147</v>
      </c>
      <c r="I117">
        <f>STANDARDIZE(D117,D$14,D$15)</f>
        <v>-0.70455452153211384</v>
      </c>
      <c r="J117">
        <f>STANDARDIZE(E117,E$14,E$15)</f>
        <v>-1.1382843507601301</v>
      </c>
      <c r="K117">
        <f>STANDARDIZE(F117,F$14,F$15)</f>
        <v>-0.41554547166465983</v>
      </c>
      <c r="L117">
        <f>STANDARDIZE(G117,G$14,G$15)</f>
        <v>-0.43498001444014456</v>
      </c>
      <c r="M117">
        <f>STANDARDIZE(H117,H$14,H$15)</f>
        <v>0.26988803734377542</v>
      </c>
      <c r="N117">
        <f>SUMXMY2($I$6:$M$6,I117:M117)</f>
        <v>2.7851739500650754</v>
      </c>
      <c r="O117">
        <f>SUMXMY2($I$7:$M$7,I117:M117)</f>
        <v>1.0947518239536507</v>
      </c>
      <c r="P117">
        <f>SUMXMY2($I$8:$M$8,I117:M117)</f>
        <v>14.339556416332591</v>
      </c>
      <c r="Q117">
        <f>SUMXMY2($I$9:$M$9,I117:M117)</f>
        <v>0.88617815059918903</v>
      </c>
      <c r="R117">
        <f t="shared" si="4"/>
        <v>0.88617815059918903</v>
      </c>
      <c r="S117">
        <f t="shared" si="5"/>
        <v>4</v>
      </c>
    </row>
    <row r="118" spans="1:19" x14ac:dyDescent="0.2">
      <c r="A118">
        <v>102</v>
      </c>
      <c r="B118">
        <v>24510271101</v>
      </c>
      <c r="C118" t="s">
        <v>43</v>
      </c>
      <c r="D118">
        <f>VLOOKUP(B118,'[8]shown_tract_jail_rP_gP_pall (14'!$A$1:$C$409,3,0)</f>
        <v>1.2699999999999999E-2</v>
      </c>
      <c r="E118">
        <f>VLOOKUP(B118,[9]shown_tract_teenbirth_rP_gF_pal!$A$1:$C$391,3,0)</f>
        <v>0.1457</v>
      </c>
      <c r="F118">
        <f>VLOOKUP(B118,'[10]shown_tract_poor_share2016 (2)'!$A$1:$C$391,3,0)</f>
        <v>0.27389999999999998</v>
      </c>
      <c r="G118">
        <f>VLOOKUP(B118,'[11]shown_tract_nonwhite_share2010 '!$A$1:$C$391,3,0)</f>
        <v>0.44529999999999997</v>
      </c>
      <c r="H118">
        <f>VLOOKUP(B118,'[12]shown_tract_median_rent2016 (2)'!$A$1:$C$391,3,0)</f>
        <v>847</v>
      </c>
      <c r="I118">
        <f>STANDARDIZE(D118,D$14,D$15)</f>
        <v>-0.84924472371205495</v>
      </c>
      <c r="J118">
        <f>STANDARDIZE(E118,E$14,E$15)</f>
        <v>-1.0689804434758645</v>
      </c>
      <c r="K118">
        <f>STANDARDIZE(F118,F$14,F$15)</f>
        <v>0.6234520910931971</v>
      </c>
      <c r="L118">
        <f>STANDARDIZE(G118,G$14,G$15)</f>
        <v>-0.40439084182703483</v>
      </c>
      <c r="M118">
        <f>STANDARDIZE(H118,H$14,H$15)</f>
        <v>-0.60531938618275971</v>
      </c>
      <c r="N118">
        <f>SUMXMY2($I$6:$M$6,I118:M118)</f>
        <v>3.5962645118491166</v>
      </c>
      <c r="O118">
        <f>SUMXMY2($I$7:$M$7,I118:M118)</f>
        <v>4.7155348615144961</v>
      </c>
      <c r="P118">
        <f>SUMXMY2($I$8:$M$8,I118:M118)</f>
        <v>11.987059627305092</v>
      </c>
      <c r="Q118">
        <f>SUMXMY2($I$9:$M$9,I118:M118)</f>
        <v>2.8242058102162195</v>
      </c>
      <c r="R118">
        <f t="shared" si="4"/>
        <v>2.8242058102162195</v>
      </c>
      <c r="S118">
        <f t="shared" si="5"/>
        <v>4</v>
      </c>
    </row>
    <row r="119" spans="1:19" x14ac:dyDescent="0.2">
      <c r="A119">
        <v>103</v>
      </c>
      <c r="B119">
        <v>24510010100</v>
      </c>
      <c r="C119" t="s">
        <v>35</v>
      </c>
      <c r="D119">
        <f>VLOOKUP(B119,'[8]shown_tract_jail_rP_gP_pall (14'!$A$1:$C$409,3,0)</f>
        <v>2.8000000000000001E-2</v>
      </c>
      <c r="E119">
        <f>VLOOKUP(B119,[9]shown_tract_teenbirth_rP_gF_pal!$A$1:$C$391,3,0)</f>
        <v>0.23219999999999999</v>
      </c>
      <c r="F119">
        <f>VLOOKUP(B119,'[10]shown_tract_poor_share2016 (2)'!$A$1:$C$391,3,0)</f>
        <v>0.1047</v>
      </c>
      <c r="G119">
        <f>VLOOKUP(B119,'[11]shown_tract_nonwhite_share2010 '!$A$1:$C$391,3,0)</f>
        <v>0.11219999999999999</v>
      </c>
      <c r="H119">
        <f>VLOOKUP(B119,'[12]shown_tract_median_rent2016 (2)'!$A$1:$C$391,3,0)</f>
        <v>1770</v>
      </c>
      <c r="I119">
        <f>STANDARDIZE(D119,D$14,D$15)</f>
        <v>-0.23431136444730494</v>
      </c>
      <c r="J119">
        <f>STANDARDIZE(E119,E$14,E$15)</f>
        <v>-0.54312184873121794</v>
      </c>
      <c r="K119">
        <f>STANDARDIZE(F119,F$14,F$15)</f>
        <v>-0.67395298358303457</v>
      </c>
      <c r="L119">
        <f>STANDARDIZE(G119,G$14,G$15)</f>
        <v>-1.3936387444898379</v>
      </c>
      <c r="M119">
        <f>STANDARDIZE(H119,H$14,H$15)</f>
        <v>2.0874021202005468</v>
      </c>
      <c r="N119">
        <f>SUMXMY2($I$6:$M$6,I119:M119)</f>
        <v>7.828753111796491</v>
      </c>
      <c r="O119">
        <f>SUMXMY2($I$7:$M$7,I119:M119)</f>
        <v>4.5336892169696945</v>
      </c>
      <c r="P119">
        <f>SUMXMY2($I$8:$M$8,I119:M119)</f>
        <v>20.886745880342986</v>
      </c>
      <c r="Q119">
        <f>SUMXMY2($I$9:$M$9,I119:M119)</f>
        <v>4.3198451403920775</v>
      </c>
      <c r="R119">
        <f t="shared" si="4"/>
        <v>4.3198451403920775</v>
      </c>
      <c r="S119">
        <f t="shared" si="5"/>
        <v>4</v>
      </c>
    </row>
    <row r="120" spans="1:19" x14ac:dyDescent="0.2">
      <c r="A120">
        <v>104</v>
      </c>
      <c r="B120">
        <v>24005403100</v>
      </c>
      <c r="C120" t="s">
        <v>44</v>
      </c>
      <c r="D120">
        <f>VLOOKUP(B120,'[8]shown_tract_jail_rP_gP_pall (14'!$A$1:$C$409,3,0)</f>
        <v>6.6E-3</v>
      </c>
      <c r="E120">
        <f>VLOOKUP(B120,[9]shown_tract_teenbirth_rP_gF_pal!$A$1:$C$391,3,0)</f>
        <v>0.20610000000000001</v>
      </c>
      <c r="F120">
        <f>VLOOKUP(B120,'[10]shown_tract_poor_share2016 (2)'!$A$1:$C$391,3,0)</f>
        <v>8.9499999999999996E-2</v>
      </c>
      <c r="G120">
        <f>VLOOKUP(B120,'[11]shown_tract_nonwhite_share2010 '!$A$1:$C$391,3,0)</f>
        <v>0.70760000000000001</v>
      </c>
      <c r="H120">
        <f>VLOOKUP(B120,'[12]shown_tract_median_rent2016 (2)'!$A$1:$C$391,3,0)</f>
        <v>1836</v>
      </c>
      <c r="I120">
        <f>STANDARDIZE(D120,D$14,D$15)</f>
        <v>-1.0944142329613997</v>
      </c>
      <c r="J120">
        <f>STANDARDIZE(E120,E$14,E$15)</f>
        <v>-0.70179132067151007</v>
      </c>
      <c r="K120">
        <f>STANDARDIZE(F120,F$14,F$15)</f>
        <v>-0.79050473970052115</v>
      </c>
      <c r="L120">
        <f>STANDARDIZE(G120,G$14,G$15)</f>
        <v>0.37459362190293605</v>
      </c>
      <c r="M120">
        <f>STANDARDIZE(H120,H$14,H$15)</f>
        <v>2.2799477533763843</v>
      </c>
      <c r="N120">
        <f>SUMXMY2($I$6:$M$6,I120:M120)</f>
        <v>6.8510156410233467</v>
      </c>
      <c r="O120">
        <f>SUMXMY2($I$7:$M$7,I120:M120)</f>
        <v>6.3186864210186684</v>
      </c>
      <c r="P120">
        <f>SUMXMY2($I$8:$M$8,I120:M120)</f>
        <v>20.176728417130654</v>
      </c>
      <c r="Q120">
        <f>SUMXMY2($I$9:$M$9,I120:M120)</f>
        <v>7.6025714998837248</v>
      </c>
      <c r="R120">
        <f t="shared" si="4"/>
        <v>6.3186864210186684</v>
      </c>
      <c r="S120">
        <f t="shared" si="5"/>
        <v>2</v>
      </c>
    </row>
    <row r="121" spans="1:19" x14ac:dyDescent="0.2">
      <c r="A121">
        <v>105</v>
      </c>
      <c r="B121">
        <v>24510270600</v>
      </c>
      <c r="C121" t="s">
        <v>45</v>
      </c>
      <c r="D121">
        <f>VLOOKUP(B121,'[8]shown_tract_jail_rP_gP_pall (14'!$A$1:$C$409,3,0)</f>
        <v>1.29E-2</v>
      </c>
      <c r="E121">
        <f>VLOOKUP(B121,[9]shown_tract_teenbirth_rP_gF_pal!$A$1:$C$391,3,0)</f>
        <v>0.1883</v>
      </c>
      <c r="F121">
        <f>VLOOKUP(B121,'[10]shown_tract_poor_share2016 (2)'!$A$1:$C$391,3,0)</f>
        <v>0.13250000000000001</v>
      </c>
      <c r="G121">
        <f>VLOOKUP(B121,'[11]shown_tract_nonwhite_share2010 '!$A$1:$C$391,3,0)</f>
        <v>0.62409999999999999</v>
      </c>
      <c r="H121">
        <f>VLOOKUP(B121,'[12]shown_tract_median_rent2016 (2)'!$A$1:$C$391,3,0)</f>
        <v>853</v>
      </c>
      <c r="I121">
        <f>STANDARDIZE(D121,D$14,D$15)</f>
        <v>-0.84120637914650265</v>
      </c>
      <c r="J121">
        <f>STANDARDIZE(E121,E$14,E$15)</f>
        <v>-0.81000268467676695</v>
      </c>
      <c r="K121">
        <f>STANDARDIZE(F121,F$14,F$15)</f>
        <v>-0.46078595594710514</v>
      </c>
      <c r="L121">
        <f>STANDARDIZE(G121,G$14,G$15)</f>
        <v>0.12661343615588089</v>
      </c>
      <c r="M121">
        <f>STANDARDIZE(H121,H$14,H$15)</f>
        <v>-0.58781523771222899</v>
      </c>
      <c r="N121">
        <f>SUMXMY2($I$6:$M$6,I121:M121)</f>
        <v>2.1080400755815769</v>
      </c>
      <c r="O121">
        <f>SUMXMY2($I$7:$M$7,I121:M121)</f>
        <v>3.3553167744550665</v>
      </c>
      <c r="P121">
        <f>SUMXMY2($I$8:$M$8,I121:M121)</f>
        <v>11.834792922554842</v>
      </c>
      <c r="Q121">
        <f>SUMXMY2($I$9:$M$9,I121:M121)</f>
        <v>2.0705197752328157</v>
      </c>
      <c r="R121">
        <f t="shared" si="4"/>
        <v>2.0705197752328157</v>
      </c>
      <c r="S121">
        <f t="shared" si="5"/>
        <v>4</v>
      </c>
    </row>
    <row r="122" spans="1:19" x14ac:dyDescent="0.2">
      <c r="A122">
        <v>106</v>
      </c>
      <c r="B122">
        <v>24005430200</v>
      </c>
      <c r="C122" t="s">
        <v>46</v>
      </c>
      <c r="D122">
        <f>VLOOKUP(B122,'[8]shown_tract_jail_rP_gP_pall (14'!$A$1:$C$409,3,0)</f>
        <v>2.7699999999999999E-2</v>
      </c>
      <c r="E122">
        <f>VLOOKUP(B122,[9]shown_tract_teenbirth_rP_gF_pal!$A$1:$C$391,3,0)</f>
        <v>0.22289999999999999</v>
      </c>
      <c r="F122">
        <f>VLOOKUP(B122,'[10]shown_tract_poor_share2016 (2)'!$A$1:$C$391,3,0)</f>
        <v>0.11600000000000001</v>
      </c>
      <c r="G122">
        <f>VLOOKUP(B122,'[11]shown_tract_nonwhite_share2010 '!$A$1:$C$391,3,0)</f>
        <v>0.24790000000000001</v>
      </c>
      <c r="H122">
        <f>VLOOKUP(B122,'[12]shown_tract_median_rent2016 (2)'!$A$1:$C$391,3,0)</f>
        <v>1072</v>
      </c>
      <c r="I122">
        <f>STANDARDIZE(D122,D$14,D$15)</f>
        <v>-0.24636888129563345</v>
      </c>
      <c r="J122">
        <f>STANDARDIZE(E122,E$14,E$15)</f>
        <v>-0.59965924677890825</v>
      </c>
      <c r="K122">
        <f>STANDARDIZE(F122,F$14,F$15)</f>
        <v>-0.58730595436411359</v>
      </c>
      <c r="L122">
        <f>STANDARDIZE(G122,G$14,G$15)</f>
        <v>-0.99063381986857579</v>
      </c>
      <c r="M122">
        <f>STANDARDIZE(H122,H$14,H$15)</f>
        <v>5.1086181462141653E-2</v>
      </c>
      <c r="N122">
        <f>SUMXMY2($I$6:$M$6,I122:M122)</f>
        <v>2.6660067004645498</v>
      </c>
      <c r="O122">
        <f>SUMXMY2($I$7:$M$7,I122:M122)</f>
        <v>1.732683011022599</v>
      </c>
      <c r="P122">
        <f>SUMXMY2($I$8:$M$8,I122:M122)</f>
        <v>13.080460883596524</v>
      </c>
      <c r="Q122">
        <f>SUMXMY2($I$9:$M$9,I122:M122)</f>
        <v>0</v>
      </c>
      <c r="R122">
        <f t="shared" si="4"/>
        <v>0</v>
      </c>
      <c r="S122">
        <f t="shared" si="5"/>
        <v>4</v>
      </c>
    </row>
    <row r="123" spans="1:19" x14ac:dyDescent="0.2">
      <c r="A123">
        <v>107</v>
      </c>
      <c r="B123">
        <v>24510272006</v>
      </c>
      <c r="C123" t="s">
        <v>47</v>
      </c>
      <c r="D123">
        <f>VLOOKUP(B123,'[8]shown_tract_jail_rP_gP_pall (14'!$A$1:$C$409,3,0)</f>
        <v>1.0999999999999999E-2</v>
      </c>
      <c r="E123">
        <f>VLOOKUP(B123,[9]shown_tract_teenbirth_rP_gF_pal!$A$1:$C$391,3,0)</f>
        <v>0.24429999999999999</v>
      </c>
      <c r="F123">
        <f>VLOOKUP(B123,'[10]shown_tract_poor_share2016 (2)'!$A$1:$C$391,3,0)</f>
        <v>0.1963</v>
      </c>
      <c r="G123">
        <f>VLOOKUP(B123,'[11]shown_tract_nonwhite_share2010 '!$A$1:$C$391,3,0)</f>
        <v>0.50560000000000005</v>
      </c>
      <c r="H123">
        <f>VLOOKUP(B123,'[12]shown_tract_median_rent2016 (2)'!$A$1:$C$391,3,0)</f>
        <v>852</v>
      </c>
      <c r="I123">
        <f>STANDARDIZE(D123,D$14,D$15)</f>
        <v>-0.91757065251924941</v>
      </c>
      <c r="J123">
        <f>STANDARDIZE(E123,E$14,E$15)</f>
        <v>-0.46956243836809397</v>
      </c>
      <c r="K123">
        <f>STANDARDIZE(F123,F$14,F$15)</f>
        <v>2.8424704598660727E-2</v>
      </c>
      <c r="L123">
        <f>STANDARDIZE(G123,G$14,G$15)</f>
        <v>-0.22531054002407142</v>
      </c>
      <c r="M123">
        <f>STANDARDIZE(H123,H$14,H$15)</f>
        <v>-0.59073259579065085</v>
      </c>
      <c r="N123">
        <f>SUMXMY2($I$6:$M$6,I123:M123)</f>
        <v>1.7914114868344879</v>
      </c>
      <c r="O123">
        <f>SUMXMY2($I$7:$M$7,I123:M123)</f>
        <v>4.1328782125713026</v>
      </c>
      <c r="P123">
        <f>SUMXMY2($I$8:$M$8,I123:M123)</f>
        <v>10.487006305218934</v>
      </c>
      <c r="Q123">
        <f>SUMXMY2($I$9:$M$9,I123:M123)</f>
        <v>1.8442123071453511</v>
      </c>
      <c r="R123">
        <f t="shared" si="4"/>
        <v>1.7914114868344879</v>
      </c>
      <c r="S123">
        <f t="shared" si="5"/>
        <v>1</v>
      </c>
    </row>
    <row r="124" spans="1:19" x14ac:dyDescent="0.2">
      <c r="A124">
        <v>108</v>
      </c>
      <c r="B124">
        <v>24510130700</v>
      </c>
      <c r="C124" t="s">
        <v>48</v>
      </c>
      <c r="D124">
        <f>VLOOKUP(B124,'[8]shown_tract_jail_rP_gP_pall (14'!$A$1:$C$409,3,0)</f>
        <v>7.7000000000000002E-3</v>
      </c>
      <c r="E124">
        <f>VLOOKUP(B124,[9]shown_tract_teenbirth_rP_gF_pal!$A$1:$C$391,3,0)</f>
        <v>0.2571</v>
      </c>
      <c r="F124">
        <f>VLOOKUP(B124,'[10]shown_tract_poor_share2016 (2)'!$A$1:$C$391,3,0)</f>
        <v>5.9299999999999999E-2</v>
      </c>
      <c r="G124">
        <f>VLOOKUP(B124,'[11]shown_tract_nonwhite_share2010 '!$A$1:$C$391,3,0)</f>
        <v>0.182</v>
      </c>
      <c r="H124">
        <f>VLOOKUP(B124,'[12]shown_tract_median_rent2016 (2)'!$A$1:$C$391,3,0)</f>
        <v>947</v>
      </c>
      <c r="I124">
        <f>STANDARDIZE(D124,D$14,D$15)</f>
        <v>-1.0502033378508622</v>
      </c>
      <c r="J124">
        <f>STANDARDIZE(E124,E$14,E$15)</f>
        <v>-0.39174752492611153</v>
      </c>
      <c r="K124">
        <f>STANDARDIZE(F124,F$14,F$15)</f>
        <v>-1.0220746761971062</v>
      </c>
      <c r="L124">
        <f>STANDARDIZE(G124,G$14,G$15)</f>
        <v>-1.1863451281408026</v>
      </c>
      <c r="M124">
        <f>STANDARDIZE(H124,H$14,H$15)</f>
        <v>-0.31358357834058131</v>
      </c>
      <c r="N124">
        <f>SUMXMY2($I$6:$M$6,I124:M124)</f>
        <v>4.4750447590504745</v>
      </c>
      <c r="O124">
        <f>SUMXMY2($I$7:$M$7,I124:M124)</f>
        <v>1.8636475292874706</v>
      </c>
      <c r="P124">
        <f>SUMXMY2($I$8:$M$8,I124:M124)</f>
        <v>17.899032002029681</v>
      </c>
      <c r="Q124">
        <f>SUMXMY2($I$9:$M$9,I124:M124)</f>
        <v>1.049687909013731</v>
      </c>
      <c r="R124">
        <f t="shared" si="4"/>
        <v>1.049687909013731</v>
      </c>
      <c r="S124">
        <f t="shared" si="5"/>
        <v>4</v>
      </c>
    </row>
    <row r="125" spans="1:19" x14ac:dyDescent="0.2">
      <c r="A125">
        <v>109</v>
      </c>
      <c r="B125">
        <v>24510120201</v>
      </c>
      <c r="C125" t="s">
        <v>4</v>
      </c>
      <c r="D125">
        <f>VLOOKUP(B125,'[8]shown_tract_jail_rP_gP_pall (14'!$A$1:$C$409,3,0)</f>
        <v>3.3E-3</v>
      </c>
      <c r="E125">
        <f>VLOOKUP(B125,[9]shown_tract_teenbirth_rP_gF_pal!$A$1:$C$391,3,0)</f>
        <v>0.29570000000000002</v>
      </c>
      <c r="F125">
        <f>VLOOKUP(B125,'[10]shown_tract_poor_share2016 (2)'!$A$1:$C$391,3,0)</f>
        <v>0.21479999999999999</v>
      </c>
      <c r="G125">
        <f>VLOOKUP(B125,'[11]shown_tract_nonwhite_share2010 '!$A$1:$C$391,3,0)</f>
        <v>0.32269999999999999</v>
      </c>
      <c r="H125">
        <f>VLOOKUP(B125,'[12]shown_tract_median_rent2016 (2)'!$A$1:$C$391,3,0)</f>
        <v>1147</v>
      </c>
      <c r="I125">
        <f>STANDARDIZE(D125,D$14,D$15)</f>
        <v>-1.2270469182930124</v>
      </c>
      <c r="J125">
        <f>STANDARDIZE(E125,E$14,E$15)</f>
        <v>-0.15708692657763326</v>
      </c>
      <c r="K125">
        <f>STANDARDIZE(F125,F$14,F$15)</f>
        <v>0.17028046039954886</v>
      </c>
      <c r="L125">
        <f>STANDARDIZE(G125,G$14,G$15)</f>
        <v>-0.7684910906005552</v>
      </c>
      <c r="M125">
        <f>STANDARDIZE(H125,H$14,H$15)</f>
        <v>0.26988803734377542</v>
      </c>
      <c r="N125">
        <f>SUMXMY2($I$6:$M$6,I125:M125)</f>
        <v>2.5202334909425113</v>
      </c>
      <c r="O125">
        <f>SUMXMY2($I$7:$M$7,I125:M125)</f>
        <v>3.727180378616977</v>
      </c>
      <c r="P125">
        <f>SUMXMY2($I$8:$M$8,I125:M125)</f>
        <v>12.894275985793616</v>
      </c>
      <c r="Q125">
        <f>SUMXMY2($I$9:$M$9,I125:M125)</f>
        <v>1.8287584909957249</v>
      </c>
      <c r="R125">
        <f t="shared" si="4"/>
        <v>1.8287584909957249</v>
      </c>
      <c r="S125">
        <f t="shared" si="5"/>
        <v>4</v>
      </c>
    </row>
    <row r="126" spans="1:19" x14ac:dyDescent="0.2">
      <c r="A126">
        <v>110</v>
      </c>
      <c r="B126">
        <v>24005420302</v>
      </c>
      <c r="C126" t="s">
        <v>24</v>
      </c>
      <c r="D126">
        <f>VLOOKUP(B126,'[8]shown_tract_jail_rP_gP_pall (14'!$A$1:$C$409,3,0)</f>
        <v>4.7399999999999998E-2</v>
      </c>
      <c r="E126">
        <f>VLOOKUP(B126,[9]shown_tract_teenbirth_rP_gF_pal!$A$1:$C$391,3,0)</f>
        <v>0.17369999999999999</v>
      </c>
      <c r="F126">
        <f>VLOOKUP(B126,'[10]shown_tract_poor_share2016 (2)'!$A$1:$C$391,3,0)</f>
        <v>0.12540000000000001</v>
      </c>
      <c r="G126">
        <f>VLOOKUP(B126,'[11]shown_tract_nonwhite_share2010 '!$A$1:$C$391,3,0)</f>
        <v>0.16189999999999999</v>
      </c>
      <c r="H126">
        <f>VLOOKUP(B126,'[12]shown_tract_median_rent2016 (2)'!$A$1:$C$391,3,0)</f>
        <v>1174</v>
      </c>
      <c r="I126">
        <f>STANDARDIZE(D126,D$14,D$15)</f>
        <v>0.54540805841126683</v>
      </c>
      <c r="J126">
        <f>STANDARDIZE(E126,E$14,E$15)</f>
        <v>-0.89876032032152808</v>
      </c>
      <c r="K126">
        <f>STANDARDIZE(F126,F$14,F$15)</f>
        <v>-0.51522789465987839</v>
      </c>
      <c r="L126">
        <f>STANDARDIZE(G126,G$14,G$15)</f>
        <v>-1.2460385620751238</v>
      </c>
      <c r="M126">
        <f>STANDARDIZE(H126,H$14,H$15)</f>
        <v>0.34865670546116362</v>
      </c>
      <c r="N126">
        <f>SUMXMY2($I$6:$M$6,I126:M126)</f>
        <v>4.5027020383384304</v>
      </c>
      <c r="O126">
        <f>SUMXMY2($I$7:$M$7,I126:M126)</f>
        <v>2.9493465459667623</v>
      </c>
      <c r="P126">
        <f>SUMXMY2($I$8:$M$8,I126:M126)</f>
        <v>13.706534319119923</v>
      </c>
      <c r="Q126">
        <f>SUMXMY2($I$9:$M$9,I126:M126)</f>
        <v>0.87534722023134504</v>
      </c>
      <c r="R126">
        <f t="shared" si="4"/>
        <v>0.87534722023134504</v>
      </c>
      <c r="S126">
        <f t="shared" si="5"/>
        <v>4</v>
      </c>
    </row>
    <row r="127" spans="1:19" x14ac:dyDescent="0.2">
      <c r="A127">
        <v>111</v>
      </c>
      <c r="B127">
        <v>24510130805</v>
      </c>
      <c r="C127" t="s">
        <v>49</v>
      </c>
      <c r="D127">
        <f>VLOOKUP(B127,'[8]shown_tract_jail_rP_gP_pall (14'!$A$1:$C$409,3,0)</f>
        <v>0</v>
      </c>
      <c r="E127">
        <f>VLOOKUP(B127,[9]shown_tract_teenbirth_rP_gF_pal!$A$1:$C$391,3,0)</f>
        <v>0.23980000000000001</v>
      </c>
      <c r="F127">
        <f>VLOOKUP(B127,'[10]shown_tract_poor_share2016 (2)'!$A$1:$C$391,3,0)</f>
        <v>0.13769999999999999</v>
      </c>
      <c r="G127">
        <f>VLOOKUP(B127,'[11]shown_tract_nonwhite_share2010 '!$A$1:$C$391,3,0)</f>
        <v>0.84060000000000001</v>
      </c>
      <c r="H127">
        <f>VLOOKUP(B127,'[12]shown_tract_median_rent2016 (2)'!$A$1:$C$391,3,0)</f>
        <v>766</v>
      </c>
      <c r="I127">
        <f>STANDARDIZE(D127,D$14,D$15)</f>
        <v>-1.3596796036246253</v>
      </c>
      <c r="J127">
        <f>STANDARDIZE(E127,E$14,E$15)</f>
        <v>-0.49691924387504077</v>
      </c>
      <c r="K127">
        <f>STANDARDIZE(F127,F$14,F$15)</f>
        <v>-0.42091298674901778</v>
      </c>
      <c r="L127">
        <f>STANDARDIZE(G127,G$14,G$15)</f>
        <v>0.76958002554794602</v>
      </c>
      <c r="M127">
        <f>STANDARDIZE(H127,H$14,H$15)</f>
        <v>-0.84162539053492424</v>
      </c>
      <c r="N127">
        <f>SUMXMY2($I$6:$M$6,I127:M127)</f>
        <v>3.0467969133495663</v>
      </c>
      <c r="O127">
        <f>SUMXMY2($I$7:$M$7,I127:M127)</f>
        <v>6.6468627265058107</v>
      </c>
      <c r="P127">
        <f>SUMXMY2($I$8:$M$8,I127:M127)</f>
        <v>12.283867251159496</v>
      </c>
      <c r="Q127">
        <f>SUMXMY2($I$9:$M$9,I127:M127)</f>
        <v>5.1729896246946385</v>
      </c>
      <c r="R127">
        <f t="shared" si="4"/>
        <v>3.0467969133495663</v>
      </c>
      <c r="S127">
        <f t="shared" si="5"/>
        <v>1</v>
      </c>
    </row>
    <row r="128" spans="1:19" x14ac:dyDescent="0.2">
      <c r="A128">
        <v>112</v>
      </c>
      <c r="B128">
        <v>24005450501</v>
      </c>
      <c r="C128" t="s">
        <v>29</v>
      </c>
      <c r="D128">
        <f>VLOOKUP(B128,'[8]shown_tract_jail_rP_gP_pall (14'!$A$1:$C$409,3,0)</f>
        <v>6.6E-3</v>
      </c>
      <c r="E128">
        <f>VLOOKUP(B128,[9]shown_tract_teenbirth_rP_gF_pal!$A$1:$C$391,3,0)</f>
        <v>0.2351</v>
      </c>
      <c r="F128">
        <f>VLOOKUP(B128,'[10]shown_tract_poor_share2016 (2)'!$A$1:$C$391,3,0)</f>
        <v>0.1381</v>
      </c>
      <c r="G128">
        <f>VLOOKUP(B128,'[11]shown_tract_nonwhite_share2010 '!$A$1:$C$391,3,0)</f>
        <v>0.23069999999999999</v>
      </c>
      <c r="H128">
        <f>VLOOKUP(B128,'[12]shown_tract_median_rent2016 (2)'!$A$1:$C$391,3,0)</f>
        <v>784</v>
      </c>
      <c r="I128">
        <f>STANDARDIZE(D128,D$14,D$15)</f>
        <v>-1.0944142329613997</v>
      </c>
      <c r="J128">
        <f>STANDARDIZE(E128,E$14,E$15)</f>
        <v>-0.52549190740451879</v>
      </c>
      <c r="K128">
        <f>STANDARDIZE(F128,F$14,F$15)</f>
        <v>-0.41784583527224173</v>
      </c>
      <c r="L128">
        <f>STANDARDIZE(G128,G$14,G$15)</f>
        <v>-1.0417147683098853</v>
      </c>
      <c r="M128">
        <f>STANDARDIZE(H128,H$14,H$15)</f>
        <v>-0.78911294512333208</v>
      </c>
      <c r="N128">
        <f>SUMXMY2($I$6:$M$6,I128:M128)</f>
        <v>4.16335140717882</v>
      </c>
      <c r="O128">
        <f>SUMXMY2($I$7:$M$7,I128:M128)</f>
        <v>2.9777361742333337</v>
      </c>
      <c r="P128">
        <f>SUMXMY2($I$8:$M$8,I128:M128)</f>
        <v>15.767140925773482</v>
      </c>
      <c r="Q128">
        <f>SUMXMY2($I$9:$M$9,I128:M128)</f>
        <v>1.4619422802830768</v>
      </c>
      <c r="R128">
        <f t="shared" si="4"/>
        <v>1.4619422802830768</v>
      </c>
      <c r="S128">
        <f t="shared" si="5"/>
        <v>4</v>
      </c>
    </row>
    <row r="129" spans="1:19" x14ac:dyDescent="0.2">
      <c r="A129">
        <v>113</v>
      </c>
      <c r="B129">
        <v>24510270200</v>
      </c>
      <c r="C129" t="s">
        <v>50</v>
      </c>
      <c r="D129">
        <f>VLOOKUP(B129,'[8]shown_tract_jail_rP_gP_pall (14'!$A$1:$C$409,3,0)</f>
        <v>1.7399999999999999E-2</v>
      </c>
      <c r="E129">
        <f>VLOOKUP(B129,[9]shown_tract_teenbirth_rP_gF_pal!$A$1:$C$391,3,0)</f>
        <v>0.26</v>
      </c>
      <c r="F129">
        <f>VLOOKUP(B129,'[10]shown_tract_poor_share2016 (2)'!$A$1:$C$391,3,0)</f>
        <v>9.7100000000000006E-2</v>
      </c>
      <c r="G129">
        <f>VLOOKUP(B129,'[11]shown_tract_nonwhite_share2010 '!$A$1:$C$391,3,0)</f>
        <v>0.48430000000000001</v>
      </c>
      <c r="H129">
        <f>VLOOKUP(B129,'[12]shown_tract_median_rent2016 (2)'!$A$1:$C$391,3,0)</f>
        <v>980</v>
      </c>
      <c r="I129">
        <f>STANDARDIZE(D129,D$14,D$15)</f>
        <v>-0.66034362642157629</v>
      </c>
      <c r="J129">
        <f>STANDARDIZE(E129,E$14,E$15)</f>
        <v>-0.37411758359941233</v>
      </c>
      <c r="K129">
        <f>STANDARDIZE(F129,F$14,F$15)</f>
        <v>-0.73222886164177781</v>
      </c>
      <c r="L129">
        <f>STANDARDIZE(G129,G$14,G$15)</f>
        <v>-0.2885677610589491</v>
      </c>
      <c r="M129">
        <f>STANDARDIZE(H129,H$14,H$15)</f>
        <v>-0.21731076175266245</v>
      </c>
      <c r="N129">
        <f>SUMXMY2($I$6:$M$6,I129:M129)</f>
        <v>1.4689452730849104</v>
      </c>
      <c r="O129">
        <f>SUMXMY2($I$7:$M$7,I129:M129)</f>
        <v>2.5311134074328265</v>
      </c>
      <c r="P129">
        <f>SUMXMY2($I$8:$M$8,I129:M129)</f>
        <v>11.60019547005567</v>
      </c>
      <c r="Q129">
        <f>SUMXMY2($I$9:$M$9,I129:M129)</f>
        <v>0.80818045054520593</v>
      </c>
      <c r="R129">
        <f t="shared" si="4"/>
        <v>0.80818045054520593</v>
      </c>
      <c r="S129">
        <f t="shared" si="5"/>
        <v>4</v>
      </c>
    </row>
    <row r="130" spans="1:19" x14ac:dyDescent="0.2">
      <c r="A130">
        <v>114</v>
      </c>
      <c r="B130">
        <v>24005440701</v>
      </c>
      <c r="C130" t="s">
        <v>21</v>
      </c>
      <c r="D130">
        <f>VLOOKUP(B130,'[8]shown_tract_jail_rP_gP_pall (14'!$A$1:$C$409,3,0)</f>
        <v>2.3199999999999998E-2</v>
      </c>
      <c r="E130">
        <f>VLOOKUP(B130,[9]shown_tract_teenbirth_rP_gF_pal!$A$1:$C$391,3,0)</f>
        <v>0.23050000000000001</v>
      </c>
      <c r="F130">
        <f>VLOOKUP(B130,'[10]shown_tract_poor_share2016 (2)'!$A$1:$C$391,3,0)</f>
        <v>0.1013</v>
      </c>
      <c r="G130">
        <f>VLOOKUP(B130,'[11]shown_tract_nonwhite_share2010 '!$A$1:$C$391,3,0)</f>
        <v>0.64459999999999995</v>
      </c>
      <c r="H130">
        <f>VLOOKUP(B130,'[12]shown_tract_median_rent2016 (2)'!$A$1:$C$391,3,0)</f>
        <v>1110</v>
      </c>
      <c r="I130">
        <f>STANDARDIZE(D130,D$14,D$15)</f>
        <v>-0.42723163402055991</v>
      </c>
      <c r="J130">
        <f>STANDARDIZE(E130,E$14,E$15)</f>
        <v>-0.55345664192273114</v>
      </c>
      <c r="K130">
        <f>STANDARDIZE(F130,F$14,F$15)</f>
        <v>-0.70002377113563019</v>
      </c>
      <c r="L130">
        <f>STANDARDIZE(G130,G$14,G$15)</f>
        <v>0.18749479912372066</v>
      </c>
      <c r="M130">
        <f>STANDARDIZE(H130,H$14,H$15)</f>
        <v>0.16194578844216945</v>
      </c>
      <c r="N130">
        <f>SUMXMY2($I$6:$M$6,I130:M130)</f>
        <v>1.0263971024878669</v>
      </c>
      <c r="O130">
        <f>SUMXMY2($I$7:$M$7,I130:M130)</f>
        <v>2.9689955365599383</v>
      </c>
      <c r="P130">
        <f>SUMXMY2($I$8:$M$8,I130:M130)</f>
        <v>10.285876368239729</v>
      </c>
      <c r="Q130">
        <f>SUMXMY2($I$9:$M$9,I130:M130)</f>
        <v>1.4478282175849329</v>
      </c>
      <c r="R130">
        <f t="shared" si="4"/>
        <v>1.0263971024878669</v>
      </c>
      <c r="S130">
        <f t="shared" si="5"/>
        <v>1</v>
      </c>
    </row>
    <row r="131" spans="1:19" x14ac:dyDescent="0.2">
      <c r="A131">
        <v>115</v>
      </c>
      <c r="B131">
        <v>24510272007</v>
      </c>
      <c r="C131" t="s">
        <v>51</v>
      </c>
      <c r="D131">
        <f>VLOOKUP(B131,'[8]shown_tract_jail_rP_gP_pall (14'!$A$1:$C$409,3,0)</f>
        <v>1.61E-2</v>
      </c>
      <c r="E131">
        <f>VLOOKUP(B131,[9]shown_tract_teenbirth_rP_gF_pal!$A$1:$C$391,3,0)</f>
        <v>0.19739999999999999</v>
      </c>
      <c r="F131">
        <f>VLOOKUP(B131,'[10]shown_tract_poor_share2016 (2)'!$A$1:$C$391,3,0)</f>
        <v>0.23449999999999999</v>
      </c>
      <c r="G131">
        <f>VLOOKUP(B131,'[11]shown_tract_nonwhite_share2010 '!$A$1:$C$391,3,0)</f>
        <v>0.66269999999999996</v>
      </c>
      <c r="H131">
        <f>VLOOKUP(B131,'[12]shown_tract_median_rent2016 (2)'!$A$1:$C$391,3,0)</f>
        <v>1105</v>
      </c>
      <c r="I131">
        <f>STANDARDIZE(D131,D$14,D$15)</f>
        <v>-0.71259286609766614</v>
      </c>
      <c r="J131">
        <f>STANDARDIZE(E131,E$14,E$15)</f>
        <v>-0.75468114465160752</v>
      </c>
      <c r="K131">
        <f>STANDARDIZE(F131,F$14,F$15)</f>
        <v>0.32133767063076496</v>
      </c>
      <c r="L131">
        <f>STANDARDIZE(G131,G$14,G$15)</f>
        <v>0.24124858789044759</v>
      </c>
      <c r="M131">
        <f>STANDARDIZE(H131,H$14,H$15)</f>
        <v>0.14735899805006053</v>
      </c>
      <c r="N131">
        <f>SUMXMY2($I$6:$M$6,I131:M131)</f>
        <v>1.3529201483840221</v>
      </c>
      <c r="O131">
        <f>SUMXMY2($I$7:$M$7,I131:M131)</f>
        <v>4.4586593850118801</v>
      </c>
      <c r="P131">
        <f>SUMXMY2($I$8:$M$8,I131:M131)</f>
        <v>9.1485882405993237</v>
      </c>
      <c r="Q131">
        <f>SUMXMY2($I$9:$M$9,I131:M131)</f>
        <v>2.593832551828513</v>
      </c>
      <c r="R131">
        <f t="shared" si="4"/>
        <v>1.3529201483840221</v>
      </c>
      <c r="S131">
        <f t="shared" si="5"/>
        <v>1</v>
      </c>
    </row>
    <row r="132" spans="1:19" x14ac:dyDescent="0.2">
      <c r="A132">
        <v>116</v>
      </c>
      <c r="B132">
        <v>24510280403</v>
      </c>
      <c r="C132" t="s">
        <v>52</v>
      </c>
      <c r="D132">
        <f>VLOOKUP(B132,'[8]shown_tract_jail_rP_gP_pall (14'!$A$1:$C$409,3,0)</f>
        <v>1.37E-2</v>
      </c>
      <c r="E132">
        <f>VLOOKUP(B132,[9]shown_tract_teenbirth_rP_gF_pal!$A$1:$C$391,3,0)</f>
        <v>0.2863</v>
      </c>
      <c r="F132">
        <f>VLOOKUP(B132,'[10]shown_tract_poor_share2016 (2)'!$A$1:$C$391,3,0)</f>
        <v>6.9400000000000003E-2</v>
      </c>
      <c r="G132">
        <f>VLOOKUP(B132,'[11]shown_tract_nonwhite_share2010 '!$A$1:$C$391,3,0)</f>
        <v>0.74909999999999999</v>
      </c>
      <c r="H132">
        <f>VLOOKUP(B132,'[12]shown_tract_median_rent2016 (2)'!$A$1:$C$391,3,0)</f>
        <v>1003</v>
      </c>
      <c r="I132">
        <f>STANDARDIZE(D132,D$14,D$15)</f>
        <v>-0.80905300088429355</v>
      </c>
      <c r="J132">
        <f>STANDARDIZE(E132,E$14,E$15)</f>
        <v>-0.21423225363658921</v>
      </c>
      <c r="K132">
        <f>STANDARDIZE(F132,F$14,F$15)</f>
        <v>-0.94462910140851319</v>
      </c>
      <c r="L132">
        <f>STANDARDIZE(G132,G$14,G$15)</f>
        <v>0.4978412591305143</v>
      </c>
      <c r="M132">
        <f>STANDARDIZE(H132,H$14,H$15)</f>
        <v>-0.15021152594896142</v>
      </c>
      <c r="N132">
        <f>SUMXMY2($I$6:$M$6,I132:M132)</f>
        <v>1.385587055823533</v>
      </c>
      <c r="O132">
        <f>SUMXMY2($I$7:$M$7,I132:M132)</f>
        <v>4.4911981045852878</v>
      </c>
      <c r="P132">
        <f>SUMXMY2($I$8:$M$8,I132:M132)</f>
        <v>10.927620544295907</v>
      </c>
      <c r="Q132">
        <f>SUMXMY2($I$9:$M$9,I132:M132)</f>
        <v>2.8489260447040219</v>
      </c>
      <c r="R132">
        <f t="shared" si="4"/>
        <v>1.385587055823533</v>
      </c>
      <c r="S132">
        <f t="shared" si="5"/>
        <v>1</v>
      </c>
    </row>
    <row r="133" spans="1:19" x14ac:dyDescent="0.2">
      <c r="A133">
        <v>117</v>
      </c>
      <c r="B133">
        <v>24003750203</v>
      </c>
      <c r="C133" t="s">
        <v>4</v>
      </c>
      <c r="D133">
        <f>VLOOKUP(B133,'[8]shown_tract_jail_rP_gP_pall (14'!$A$1:$C$409,3,0)</f>
        <v>2.9999999999999997E-4</v>
      </c>
      <c r="E133">
        <f>VLOOKUP(B133,[9]shown_tract_teenbirth_rP_gF_pal!$A$1:$C$391,3,0)</f>
        <v>0.33050000000000002</v>
      </c>
      <c r="F133">
        <f>VLOOKUP(B133,'[10]shown_tract_poor_share2016 (2)'!$A$1:$C$391,3,0)</f>
        <v>2.9899999999999999E-2</v>
      </c>
      <c r="G133">
        <f>VLOOKUP(B133,'[11]shown_tract_nonwhite_share2010 '!$A$1:$C$391,3,0)</f>
        <v>0.24129999999999999</v>
      </c>
      <c r="H133">
        <f>VLOOKUP(B133,'[12]shown_tract_median_rent2016 (2)'!$A$1:$C$391,3,0)</f>
        <v>1594</v>
      </c>
      <c r="I133">
        <f>STANDARDIZE(D133,D$14,D$15)</f>
        <v>-1.3476220867762967</v>
      </c>
      <c r="J133">
        <f>STANDARDIZE(E133,E$14,E$15)</f>
        <v>5.4472369342756351E-2</v>
      </c>
      <c r="K133">
        <f>STANDARDIZE(F133,F$14,F$15)</f>
        <v>-1.2475103097401394</v>
      </c>
      <c r="L133">
        <f>STANDARDIZE(G133,G$14,G$15)</f>
        <v>-1.0102346489216365</v>
      </c>
      <c r="M133">
        <f>STANDARDIZE(H133,H$14,H$15)</f>
        <v>1.5739470983983128</v>
      </c>
      <c r="N133">
        <f>SUMXMY2($I$6:$M$6,I133:M133)</f>
        <v>6.6936129580963701</v>
      </c>
      <c r="O133">
        <f>SUMXMY2($I$7:$M$7,I133:M133)</f>
        <v>4.0293369125758165</v>
      </c>
      <c r="P133">
        <f>SUMXMY2($I$8:$M$8,I133:M133)</f>
        <v>22.180884813054014</v>
      </c>
      <c r="Q133">
        <f>SUMXMY2($I$9:$M$9,I133:M133)</f>
        <v>4.3960061494800939</v>
      </c>
      <c r="R133">
        <f t="shared" si="4"/>
        <v>4.0293369125758165</v>
      </c>
      <c r="S133">
        <f t="shared" si="5"/>
        <v>2</v>
      </c>
    </row>
    <row r="134" spans="1:19" x14ac:dyDescent="0.2">
      <c r="A134">
        <v>118</v>
      </c>
      <c r="B134">
        <v>24510140100</v>
      </c>
      <c r="C134" t="s">
        <v>53</v>
      </c>
      <c r="D134">
        <f>VLOOKUP(B134,'[8]shown_tract_jail_rP_gP_pall (14'!$A$1:$C$409,3,0)</f>
        <v>5.11E-2</v>
      </c>
      <c r="E134">
        <f>VLOOKUP(B134,[9]shown_tract_teenbirth_rP_gF_pal!$A$1:$C$391,3,0)</f>
        <v>0.30919999999999997</v>
      </c>
      <c r="F134">
        <f>VLOOKUP(B134,'[10]shown_tract_poor_share2016 (2)'!$A$1:$C$391,3,0)</f>
        <v>0.17680000000000001</v>
      </c>
      <c r="G134">
        <f>VLOOKUP(B134,'[11]shown_tract_nonwhite_share2010 '!$A$1:$C$391,3,0)</f>
        <v>0.45579999999999998</v>
      </c>
      <c r="H134">
        <f>VLOOKUP(B134,'[12]shown_tract_median_rent2016 (2)'!$A$1:$C$391,3,0)</f>
        <v>848</v>
      </c>
      <c r="I134">
        <f>STANDARDIZE(D134,D$14,D$15)</f>
        <v>0.6941174328739842</v>
      </c>
      <c r="J134">
        <f>STANDARDIZE(E134,E$14,E$15)</f>
        <v>-7.5016510056792732E-2</v>
      </c>
      <c r="K134">
        <f>STANDARDIZE(F134,F$14,F$15)</f>
        <v>-0.12109892989416733</v>
      </c>
      <c r="L134">
        <f>STANDARDIZE(G134,G$14,G$15)</f>
        <v>-0.37320770469716558</v>
      </c>
      <c r="M134">
        <f>STANDARDIZE(H134,H$14,H$15)</f>
        <v>-0.60240202810433796</v>
      </c>
      <c r="N134">
        <f>SUMXMY2($I$6:$M$6,I134:M134)</f>
        <v>1.8685911020778141</v>
      </c>
      <c r="O134">
        <f>SUMXMY2($I$7:$M$7,I134:M134)</f>
        <v>7.211929917281191</v>
      </c>
      <c r="P134">
        <f>SUMXMY2($I$8:$M$8,I134:M134)</f>
        <v>5.8195111697013582</v>
      </c>
      <c r="Q134">
        <f>SUMXMY2($I$9:$M$9,I134:M134)</f>
        <v>2.1853753457388074</v>
      </c>
      <c r="R134">
        <f t="shared" si="4"/>
        <v>1.8685911020778141</v>
      </c>
      <c r="S134">
        <f t="shared" si="5"/>
        <v>1</v>
      </c>
    </row>
    <row r="135" spans="1:19" x14ac:dyDescent="0.2">
      <c r="A135">
        <v>119</v>
      </c>
      <c r="B135">
        <v>24510240400</v>
      </c>
      <c r="C135" t="s">
        <v>54</v>
      </c>
      <c r="D135">
        <f>VLOOKUP(B135,'[8]shown_tract_jail_rP_gP_pall (14'!$A$1:$C$409,3,0)</f>
        <v>0.02</v>
      </c>
      <c r="E135">
        <f>VLOOKUP(B135,[9]shown_tract_teenbirth_rP_gF_pal!$A$1:$C$391,3,0)</f>
        <v>0.24160000000000001</v>
      </c>
      <c r="F135">
        <f>VLOOKUP(B135,'[10]shown_tract_poor_share2016 (2)'!$A$1:$C$391,3,0)</f>
        <v>1.6799999999999999E-2</v>
      </c>
      <c r="G135">
        <f>VLOOKUP(B135,'[11]shown_tract_nonwhite_share2010 '!$A$1:$C$391,3,0)</f>
        <v>9.6799999999999997E-2</v>
      </c>
      <c r="H135">
        <f>VLOOKUP(B135,'[12]shown_tract_median_rent2016 (2)'!$A$1:$C$391,3,0)</f>
        <v>1902</v>
      </c>
      <c r="I135">
        <f>STANDARDIZE(D135,D$14,D$15)</f>
        <v>-0.55584514706939647</v>
      </c>
      <c r="J135">
        <f>STANDARDIZE(E135,E$14,E$15)</f>
        <v>-0.48597652167226202</v>
      </c>
      <c r="K135">
        <f>STANDARDIZE(F135,F$14,F$15)</f>
        <v>-1.347959520604552</v>
      </c>
      <c r="L135">
        <f>STANDARDIZE(G135,G$14,G$15)</f>
        <v>-1.4393740122803127</v>
      </c>
      <c r="M135">
        <f>STANDARDIZE(H135,H$14,H$15)</f>
        <v>2.4724933865522223</v>
      </c>
      <c r="N135">
        <f>SUMXMY2($I$6:$M$6,I135:M135)</f>
        <v>10.965117584462597</v>
      </c>
      <c r="O135">
        <f>SUMXMY2($I$7:$M$7,I135:M135)</f>
        <v>5.6331075358079348</v>
      </c>
      <c r="P135">
        <f>SUMXMY2($I$8:$M$8,I135:M135)</f>
        <v>26.959235620437859</v>
      </c>
      <c r="Q135">
        <f>SUMXMY2($I$9:$M$9,I135:M135)</f>
        <v>6.7518737820471229</v>
      </c>
      <c r="R135">
        <f t="shared" si="4"/>
        <v>5.6331075358079348</v>
      </c>
      <c r="S135">
        <f t="shared" si="5"/>
        <v>2</v>
      </c>
    </row>
    <row r="136" spans="1:19" x14ac:dyDescent="0.2">
      <c r="A136">
        <v>120</v>
      </c>
      <c r="B136">
        <v>24005401301</v>
      </c>
      <c r="C136" t="s">
        <v>55</v>
      </c>
      <c r="D136">
        <f>VLOOKUP(B136,'[8]shown_tract_jail_rP_gP_pall (14'!$A$1:$C$409,3,0)</f>
        <v>2.47E-2</v>
      </c>
      <c r="E136">
        <f>VLOOKUP(B136,[9]shown_tract_teenbirth_rP_gF_pal!$A$1:$C$391,3,0)</f>
        <v>0.2455</v>
      </c>
      <c r="F136">
        <f>VLOOKUP(B136,'[10]shown_tract_poor_share2016 (2)'!$A$1:$C$391,3,0)</f>
        <v>4.8300000000000003E-2</v>
      </c>
      <c r="G136">
        <f>VLOOKUP(B136,'[11]shown_tract_nonwhite_share2010 '!$A$1:$C$391,3,0)</f>
        <v>0.80030000000000001</v>
      </c>
      <c r="H136">
        <f>VLOOKUP(B136,'[12]shown_tract_median_rent2016 (2)'!$A$1:$C$391,3,0)</f>
        <v>1391</v>
      </c>
      <c r="I136">
        <f>STANDARDIZE(D136,D$14,D$15)</f>
        <v>-0.3669440497789177</v>
      </c>
      <c r="J136">
        <f>STANDARDIZE(E136,E$14,E$15)</f>
        <v>-0.46226729023290808</v>
      </c>
      <c r="K136">
        <f>STANDARDIZE(F136,F$14,F$15)</f>
        <v>-1.1064213418084452</v>
      </c>
      <c r="L136">
        <f>STANDARDIZE(G136,G$14,G$15)</f>
        <v>0.64989617542092426</v>
      </c>
      <c r="M136">
        <f>STANDARDIZE(H136,H$14,H$15)</f>
        <v>0.98172340847869066</v>
      </c>
      <c r="N136">
        <f>SUMXMY2($I$6:$M$6,I136:M136)</f>
        <v>2.3753662599510266</v>
      </c>
      <c r="O136">
        <f>SUMXMY2($I$7:$M$7,I136:M136)</f>
        <v>4.6559147184421823</v>
      </c>
      <c r="P136">
        <f>SUMXMY2($I$8:$M$8,I136:M136)</f>
        <v>12.294287190976794</v>
      </c>
      <c r="Q136">
        <f>SUMXMY2($I$9:$M$9,I136:M136)</f>
        <v>3.8603200202134076</v>
      </c>
      <c r="R136">
        <f t="shared" si="4"/>
        <v>2.3753662599510266</v>
      </c>
      <c r="S136">
        <f t="shared" si="5"/>
        <v>1</v>
      </c>
    </row>
    <row r="137" spans="1:19" x14ac:dyDescent="0.2">
      <c r="A137">
        <v>121</v>
      </c>
      <c r="B137">
        <v>24003750201</v>
      </c>
      <c r="C137" t="s">
        <v>56</v>
      </c>
      <c r="D137">
        <f>VLOOKUP(B137,'[8]shown_tract_jail_rP_gP_pall (14'!$A$1:$C$409,3,0)</f>
        <v>2.24E-2</v>
      </c>
      <c r="E137">
        <f>VLOOKUP(B137,[9]shown_tract_teenbirth_rP_gF_pal!$A$1:$C$391,3,0)</f>
        <v>0.24660000000000001</v>
      </c>
      <c r="F137">
        <f>VLOOKUP(B137,'[10]shown_tract_poor_share2016 (2)'!$A$1:$C$391,3,0)</f>
        <v>0.158</v>
      </c>
      <c r="G137">
        <f>VLOOKUP(B137,'[11]shown_tract_nonwhite_share2010 '!$A$1:$C$391,3,0)</f>
        <v>0.36670000000000003</v>
      </c>
      <c r="H137">
        <f>VLOOKUP(B137,'[12]shown_tract_median_rent2016 (2)'!$A$1:$C$391,3,0)</f>
        <v>1120</v>
      </c>
      <c r="I137">
        <f>STANDARDIZE(D137,D$14,D$15)</f>
        <v>-0.45938501228276901</v>
      </c>
      <c r="J137">
        <f>STANDARDIZE(E137,E$14,E$15)</f>
        <v>-0.45558007110898763</v>
      </c>
      <c r="K137">
        <f>STANDARDIZE(F137,F$14,F$15)</f>
        <v>-0.2652550493026376</v>
      </c>
      <c r="L137">
        <f>STANDARDIZE(G137,G$14,G$15)</f>
        <v>-0.63781889691348415</v>
      </c>
      <c r="M137">
        <f>STANDARDIZE(H137,H$14,H$15)</f>
        <v>0.19111936922638728</v>
      </c>
      <c r="N137">
        <f>SUMXMY2($I$6:$M$6,I137:M137)</f>
        <v>1.4948928155147221</v>
      </c>
      <c r="O137">
        <f>SUMXMY2($I$7:$M$7,I137:M137)</f>
        <v>2.3088292578631258</v>
      </c>
      <c r="P137">
        <f>SUMXMY2($I$8:$M$8,I137:M137)</f>
        <v>10.995891413618995</v>
      </c>
      <c r="Q137">
        <f>SUMXMY2($I$9:$M$9,I137:M137)</f>
        <v>0.31393912990859191</v>
      </c>
      <c r="R137">
        <f t="shared" si="4"/>
        <v>0.31393912990859191</v>
      </c>
      <c r="S137">
        <f t="shared" si="5"/>
        <v>4</v>
      </c>
    </row>
    <row r="138" spans="1:19" x14ac:dyDescent="0.2">
      <c r="A138">
        <v>122</v>
      </c>
      <c r="B138">
        <v>24510260501</v>
      </c>
      <c r="C138" t="s">
        <v>57</v>
      </c>
      <c r="D138">
        <f>VLOOKUP(B138,'[8]shown_tract_jail_rP_gP_pall (14'!$A$1:$C$409,3,0)</f>
        <v>2.75E-2</v>
      </c>
      <c r="E138">
        <f>VLOOKUP(B138,[9]shown_tract_teenbirth_rP_gF_pal!$A$1:$C$391,3,0)</f>
        <v>0.19</v>
      </c>
      <c r="F138">
        <f>VLOOKUP(B138,'[10]shown_tract_poor_share2016 (2)'!$A$1:$C$391,3,0)</f>
        <v>0.11219999999999999</v>
      </c>
      <c r="G138">
        <f>VLOOKUP(B138,'[11]shown_tract_nonwhite_share2010 '!$A$1:$C$391,3,0)</f>
        <v>0.3836</v>
      </c>
      <c r="H138">
        <f>VLOOKUP(B138,'[12]shown_tract_median_rent2016 (2)'!$A$1:$C$391,3,0)</f>
        <v>1061</v>
      </c>
      <c r="I138">
        <f>STANDARDIZE(D138,D$14,D$15)</f>
        <v>-0.25440722586118569</v>
      </c>
      <c r="J138">
        <f>STANDARDIZE(E138,E$14,E$15)</f>
        <v>-0.79966789148525352</v>
      </c>
      <c r="K138">
        <f>STANDARDIZE(F138,F$14,F$15)</f>
        <v>-0.61644389339348526</v>
      </c>
      <c r="L138">
        <f>STANDARDIZE(G138,G$14,G$15)</f>
        <v>-0.58762889524731377</v>
      </c>
      <c r="M138">
        <f>STANDARDIZE(H138,H$14,H$15)</f>
        <v>1.899524259950203E-2</v>
      </c>
      <c r="N138">
        <f>SUMXMY2($I$6:$M$6,I138:M138)</f>
        <v>2.150180473663259</v>
      </c>
      <c r="O138">
        <f>SUMXMY2($I$7:$M$7,I138:M138)</f>
        <v>1.5994812249338586</v>
      </c>
      <c r="P138">
        <f>SUMXMY2($I$8:$M$8,I138:M138)</f>
        <v>12.318224418502197</v>
      </c>
      <c r="Q138">
        <f>SUMXMY2($I$9:$M$9,I138:M138)</f>
        <v>0.20435989005757774</v>
      </c>
      <c r="R138">
        <f t="shared" si="4"/>
        <v>0.20435989005757774</v>
      </c>
      <c r="S138">
        <f t="shared" si="5"/>
        <v>4</v>
      </c>
    </row>
    <row r="139" spans="1:19" x14ac:dyDescent="0.2">
      <c r="A139">
        <v>123</v>
      </c>
      <c r="B139">
        <v>24005491402</v>
      </c>
      <c r="C139" t="s">
        <v>16</v>
      </c>
      <c r="D139">
        <f>VLOOKUP(B139,'[8]shown_tract_jail_rP_gP_pall (14'!$A$1:$C$409,3,0)</f>
        <v>1.47E-2</v>
      </c>
      <c r="E139">
        <f>VLOOKUP(B139,[9]shown_tract_teenbirth_rP_gF_pal!$A$1:$C$391,3,0)</f>
        <v>0.31280000000000002</v>
      </c>
      <c r="F139">
        <f>VLOOKUP(B139,'[10]shown_tract_poor_share2016 (2)'!$A$1:$C$391,3,0)</f>
        <v>0.1431</v>
      </c>
      <c r="G139">
        <f>VLOOKUP(B139,'[11]shown_tract_nonwhite_share2010 '!$A$1:$C$391,3,0)</f>
        <v>0.67559999999999998</v>
      </c>
      <c r="H139">
        <f>VLOOKUP(B139,'[12]shown_tract_median_rent2016 (2)'!$A$1:$C$391,3,0)</f>
        <v>1109</v>
      </c>
      <c r="I139">
        <f>STANDARDIZE(D139,D$14,D$15)</f>
        <v>-0.76886127805653215</v>
      </c>
      <c r="J139">
        <f>STANDARDIZE(E139,E$14,E$15)</f>
        <v>-5.3131065651234891E-2</v>
      </c>
      <c r="K139">
        <f>STANDARDIZE(F139,F$14,F$15)</f>
        <v>-0.37950644181254217</v>
      </c>
      <c r="L139">
        <f>STANDARDIZE(G139,G$14,G$15)</f>
        <v>0.2795592992214298</v>
      </c>
      <c r="M139">
        <f>STANDARDIZE(H139,H$14,H$15)</f>
        <v>0.15902843036374764</v>
      </c>
      <c r="N139">
        <f>SUMXMY2($I$6:$M$6,I139:M139)</f>
        <v>0.49188025541629904</v>
      </c>
      <c r="O139">
        <f>SUMXMY2($I$7:$M$7,I139:M139)</f>
        <v>4.5794824587912784</v>
      </c>
      <c r="P139">
        <f>SUMXMY2($I$8:$M$8,I139:M139)</f>
        <v>8.8693222750587761</v>
      </c>
      <c r="Q139">
        <f>SUMXMY2($I$9:$M$9,I139:M139)</f>
        <v>2.239914083737875</v>
      </c>
      <c r="R139">
        <f t="shared" si="4"/>
        <v>0.49188025541629904</v>
      </c>
      <c r="S139">
        <f t="shared" si="5"/>
        <v>1</v>
      </c>
    </row>
    <row r="140" spans="1:19" x14ac:dyDescent="0.2">
      <c r="A140">
        <v>124</v>
      </c>
      <c r="B140">
        <v>24005451500</v>
      </c>
      <c r="C140" t="s">
        <v>19</v>
      </c>
      <c r="D140">
        <f>VLOOKUP(B140,'[8]shown_tract_jail_rP_gP_pall (14'!$A$1:$C$409,3,0)</f>
        <v>2.2800000000000001E-2</v>
      </c>
      <c r="E140">
        <f>VLOOKUP(B140,[9]shown_tract_teenbirth_rP_gF_pal!$A$1:$C$391,3,0)</f>
        <v>0.2984</v>
      </c>
      <c r="F140">
        <f>VLOOKUP(B140,'[10]shown_tract_poor_share2016 (2)'!$A$1:$C$391,3,0)</f>
        <v>8.8300000000000003E-2</v>
      </c>
      <c r="G140">
        <f>VLOOKUP(B140,'[11]shown_tract_nonwhite_share2010 '!$A$1:$C$391,3,0)</f>
        <v>0.30559999999999998</v>
      </c>
      <c r="H140">
        <f>VLOOKUP(B140,'[12]shown_tract_median_rent2016 (2)'!$A$1:$C$391,3,0)</f>
        <v>1224</v>
      </c>
      <c r="I140">
        <f>STANDARDIZE(D140,D$14,D$15)</f>
        <v>-0.44330832315166441</v>
      </c>
      <c r="J140">
        <f>STANDARDIZE(E140,E$14,E$15)</f>
        <v>-0.14067284327346521</v>
      </c>
      <c r="K140">
        <f>STANDARDIZE(F140,F$14,F$15)</f>
        <v>-0.79970619413084898</v>
      </c>
      <c r="L140">
        <f>STANDARDIZE(G140,G$14,G$15)</f>
        <v>-0.81927505678348511</v>
      </c>
      <c r="M140">
        <f>STANDARDIZE(H140,H$14,H$15)</f>
        <v>0.49452460938225279</v>
      </c>
      <c r="N140">
        <f>SUMXMY2($I$6:$M$6,I140:M140)</f>
        <v>2.1867683926174957</v>
      </c>
      <c r="O140">
        <f>SUMXMY2($I$7:$M$7,I140:M140)</f>
        <v>2.3068341774038634</v>
      </c>
      <c r="P140">
        <f>SUMXMY2($I$8:$M$8,I140:M140)</f>
        <v>12.987914319544029</v>
      </c>
      <c r="Q140">
        <f>SUMXMY2($I$9:$M$9,I140:M140)</f>
        <v>0.52056898925670492</v>
      </c>
      <c r="R140">
        <f t="shared" si="4"/>
        <v>0.52056898925670492</v>
      </c>
      <c r="S140">
        <f t="shared" si="5"/>
        <v>4</v>
      </c>
    </row>
    <row r="141" spans="1:19" x14ac:dyDescent="0.2">
      <c r="A141">
        <v>125</v>
      </c>
      <c r="B141">
        <v>24005451100</v>
      </c>
      <c r="C141" t="s">
        <v>29</v>
      </c>
      <c r="D141">
        <f>VLOOKUP(B141,'[8]shown_tract_jail_rP_gP_pall (14'!$A$1:$C$409,3,0)</f>
        <v>1.2500000000000001E-2</v>
      </c>
      <c r="E141">
        <f>VLOOKUP(B141,[9]shown_tract_teenbirth_rP_gF_pal!$A$1:$C$391,3,0)</f>
        <v>0.20100000000000001</v>
      </c>
      <c r="F141">
        <f>VLOOKUP(B141,'[10]shown_tract_poor_share2016 (2)'!$A$1:$C$391,3,0)</f>
        <v>0.1142</v>
      </c>
      <c r="G141">
        <f>VLOOKUP(B141,'[11]shown_tract_nonwhite_share2010 '!$A$1:$C$391,3,0)</f>
        <v>0.55259999999999998</v>
      </c>
      <c r="H141">
        <f>VLOOKUP(B141,'[12]shown_tract_median_rent2016 (2)'!$A$1:$C$391,3,0)</f>
        <v>1664</v>
      </c>
      <c r="I141">
        <f>STANDARDIZE(D141,D$14,D$15)</f>
        <v>-0.85728306827760725</v>
      </c>
      <c r="J141">
        <f>STANDARDIZE(E141,E$14,E$15)</f>
        <v>-0.7327957002460499</v>
      </c>
      <c r="K141">
        <f>STANDARDIZE(F141,F$14,F$15)</f>
        <v>-0.60110813600960544</v>
      </c>
      <c r="L141">
        <f>STANDARDIZE(G141,G$14,G$15)</f>
        <v>-8.5728878585609458E-2</v>
      </c>
      <c r="M141">
        <f>STANDARDIZE(H141,H$14,H$15)</f>
        <v>1.7781621638878378</v>
      </c>
      <c r="N141">
        <f>SUMXMY2($I$6:$M$6,I141:M141)</f>
        <v>4.5536001340490495</v>
      </c>
      <c r="O141">
        <f>SUMXMY2($I$7:$M$7,I141:M141)</f>
        <v>3.6836784233423607</v>
      </c>
      <c r="P141">
        <f>SUMXMY2($I$8:$M$8,I141:M141)</f>
        <v>17.08728974912308</v>
      </c>
      <c r="Q141">
        <f>SUMXMY2($I$9:$M$9,I141:M141)</f>
        <v>4.1927763611458415</v>
      </c>
      <c r="R141">
        <f t="shared" si="4"/>
        <v>3.6836784233423607</v>
      </c>
      <c r="S141">
        <f t="shared" si="5"/>
        <v>2</v>
      </c>
    </row>
    <row r="142" spans="1:19" x14ac:dyDescent="0.2">
      <c r="A142">
        <v>126</v>
      </c>
      <c r="B142">
        <v>24510270301</v>
      </c>
      <c r="C142" t="s">
        <v>50</v>
      </c>
      <c r="D142">
        <f>VLOOKUP(B142,'[8]shown_tract_jail_rP_gP_pall (14'!$A$1:$C$409,3,0)</f>
        <v>2.4E-2</v>
      </c>
      <c r="E142">
        <f>VLOOKUP(B142,[9]shown_tract_teenbirth_rP_gF_pal!$A$1:$C$391,3,0)</f>
        <v>0.21759999999999999</v>
      </c>
      <c r="F142">
        <f>VLOOKUP(B142,'[10]shown_tract_poor_share2016 (2)'!$A$1:$C$391,3,0)</f>
        <v>0.11260000000000001</v>
      </c>
      <c r="G142">
        <f>VLOOKUP(B142,'[11]shown_tract_nonwhite_share2010 '!$A$1:$C$391,3,0)</f>
        <v>0.67190000000000005</v>
      </c>
      <c r="H142">
        <f>VLOOKUP(B142,'[12]shown_tract_median_rent2016 (2)'!$A$1:$C$391,3,0)</f>
        <v>1169</v>
      </c>
      <c r="I142">
        <f>STANDARDIZE(D142,D$14,D$15)</f>
        <v>-0.3950782557583507</v>
      </c>
      <c r="J142">
        <f>STANDARDIZE(E142,E$14,E$15)</f>
        <v>-0.63187948437597918</v>
      </c>
      <c r="K142">
        <f>STANDARDIZE(F142,F$14,F$15)</f>
        <v>-0.61337674191670921</v>
      </c>
      <c r="L142">
        <f>STANDARDIZE(G142,G$14,G$15)</f>
        <v>0.26857095566138089</v>
      </c>
      <c r="M142">
        <f>STANDARDIZE(H142,H$14,H$15)</f>
        <v>0.3340699150690547</v>
      </c>
      <c r="N142">
        <f>SUMXMY2($I$6:$M$6,I142:M142)</f>
        <v>1.0670639197340057</v>
      </c>
      <c r="O142">
        <f>SUMXMY2($I$7:$M$7,I142:M142)</f>
        <v>3.0845938036885898</v>
      </c>
      <c r="P142">
        <f>SUMXMY2($I$8:$M$8,I142:M142)</f>
        <v>10.184144028584289</v>
      </c>
      <c r="Q142">
        <f>SUMXMY2($I$9:$M$9,I142:M142)</f>
        <v>1.6895087679310739</v>
      </c>
      <c r="R142">
        <f t="shared" si="4"/>
        <v>1.0670639197340057</v>
      </c>
      <c r="S142">
        <f t="shared" si="5"/>
        <v>1</v>
      </c>
    </row>
    <row r="143" spans="1:19" x14ac:dyDescent="0.2">
      <c r="A143">
        <v>127</v>
      </c>
      <c r="B143">
        <v>24510270102</v>
      </c>
      <c r="C143" t="s">
        <v>40</v>
      </c>
      <c r="D143">
        <f>VLOOKUP(B143,'[8]shown_tract_jail_rP_gP_pall (14'!$A$1:$C$409,3,0)</f>
        <v>1.8599999999999998E-2</v>
      </c>
      <c r="E143">
        <f>VLOOKUP(B143,[9]shown_tract_teenbirth_rP_gF_pal!$A$1:$C$391,3,0)</f>
        <v>0.29399999999999998</v>
      </c>
      <c r="F143">
        <f>VLOOKUP(B143,'[10]shown_tract_poor_share2016 (2)'!$A$1:$C$391,3,0)</f>
        <v>8.9200000000000002E-2</v>
      </c>
      <c r="G143">
        <f>VLOOKUP(B143,'[11]shown_tract_nonwhite_share2010 '!$A$1:$C$391,3,0)</f>
        <v>0.7581</v>
      </c>
      <c r="H143">
        <f>VLOOKUP(B143,'[12]shown_tract_median_rent2016 (2)'!$A$1:$C$391,3,0)</f>
        <v>1573</v>
      </c>
      <c r="I143">
        <f>STANDARDIZE(D143,D$14,D$15)</f>
        <v>-0.61211355902826259</v>
      </c>
      <c r="J143">
        <f>STANDARDIZE(E143,E$14,E$15)</f>
        <v>-0.16742171976914677</v>
      </c>
      <c r="K143">
        <f>STANDARDIZE(F143,F$14,F$15)</f>
        <v>-0.79280510330810305</v>
      </c>
      <c r="L143">
        <f>STANDARDIZE(G143,G$14,G$15)</f>
        <v>0.52456966238468794</v>
      </c>
      <c r="M143">
        <f>STANDARDIZE(H143,H$14,H$15)</f>
        <v>1.5126825787514553</v>
      </c>
      <c r="N143">
        <f>SUMXMY2($I$6:$M$6,I143:M143)</f>
        <v>2.8261820295731979</v>
      </c>
      <c r="O143">
        <f>SUMXMY2($I$7:$M$7,I143:M143)</f>
        <v>5.7317554776533086</v>
      </c>
      <c r="P143">
        <f>SUMXMY2($I$8:$M$8,I143:M143)</f>
        <v>12.835741845017944</v>
      </c>
      <c r="Q143">
        <f>SUMXMY2($I$9:$M$9,I143:M143)</f>
        <v>4.7949339704634806</v>
      </c>
      <c r="R143">
        <f t="shared" si="4"/>
        <v>2.8261820295731979</v>
      </c>
      <c r="S143">
        <f t="shared" si="5"/>
        <v>1</v>
      </c>
    </row>
    <row r="144" spans="1:19" x14ac:dyDescent="0.2">
      <c r="A144">
        <v>128</v>
      </c>
      <c r="B144">
        <v>24510130803</v>
      </c>
      <c r="C144" t="s">
        <v>58</v>
      </c>
      <c r="D144">
        <f>VLOOKUP(B144,'[8]shown_tract_jail_rP_gP_pall (14'!$A$1:$C$409,3,0)</f>
        <v>1.01E-2</v>
      </c>
      <c r="E144">
        <f>VLOOKUP(B144,[9]shown_tract_teenbirth_rP_gF_pal!$A$1:$C$391,3,0)</f>
        <v>0.1646</v>
      </c>
      <c r="F144">
        <f>VLOOKUP(B144,'[10]shown_tract_poor_share2016 (2)'!$A$1:$C$391,3,0)</f>
        <v>9.1200000000000003E-2</v>
      </c>
      <c r="G144">
        <f>VLOOKUP(B144,'[11]shown_tract_nonwhite_share2010 '!$A$1:$C$391,3,0)</f>
        <v>0.26529999999999998</v>
      </c>
      <c r="H144">
        <f>VLOOKUP(B144,'[12]shown_tract_median_rent2016 (2)'!$A$1:$C$391,3,0)</f>
        <v>1122</v>
      </c>
      <c r="I144">
        <f>STANDARDIZE(D144,D$14,D$15)</f>
        <v>-0.95374320306423477</v>
      </c>
      <c r="J144">
        <f>STANDARDIZE(E144,E$14,E$15)</f>
        <v>-0.9540818603466874</v>
      </c>
      <c r="K144">
        <f>STANDARDIZE(F144,F$14,F$15)</f>
        <v>-0.77746934592422323</v>
      </c>
      <c r="L144">
        <f>STANDARDIZE(G144,G$14,G$15)</f>
        <v>-0.93895890691050687</v>
      </c>
      <c r="M144">
        <f>STANDARDIZE(H144,H$14,H$15)</f>
        <v>0.19695408538323084</v>
      </c>
      <c r="N144">
        <f>SUMXMY2($I$6:$M$6,I144:M144)</f>
        <v>4.0344171994806244</v>
      </c>
      <c r="O144">
        <f>SUMXMY2($I$7:$M$7,I144:M144)</f>
        <v>0.50510767100170806</v>
      </c>
      <c r="P144">
        <f>SUMXMY2($I$8:$M$8,I144:M144)</f>
        <v>17.651175971760356</v>
      </c>
      <c r="Q144">
        <f>SUMXMY2($I$9:$M$9,I144:M144)</f>
        <v>0.68610367761900359</v>
      </c>
      <c r="R144">
        <f t="shared" si="4"/>
        <v>0.50510767100170806</v>
      </c>
      <c r="S144">
        <f t="shared" si="5"/>
        <v>2</v>
      </c>
    </row>
    <row r="145" spans="1:19" x14ac:dyDescent="0.2">
      <c r="A145">
        <v>129</v>
      </c>
      <c r="B145">
        <v>24005401101</v>
      </c>
      <c r="C145" t="s">
        <v>55</v>
      </c>
      <c r="D145">
        <f>VLOOKUP(B145,'[8]shown_tract_jail_rP_gP_pall (14'!$A$1:$C$409,3,0)</f>
        <v>1.72E-2</v>
      </c>
      <c r="E145">
        <f>VLOOKUP(B145,[9]shown_tract_teenbirth_rP_gF_pal!$A$1:$C$391,3,0)</f>
        <v>0.26279999999999998</v>
      </c>
      <c r="F145">
        <f>VLOOKUP(B145,'[10]shown_tract_poor_share2016 (2)'!$A$1:$C$391,3,0)</f>
        <v>0.1162</v>
      </c>
      <c r="G145">
        <f>VLOOKUP(B145,'[11]shown_tract_nonwhite_share2010 '!$A$1:$C$391,3,0)</f>
        <v>0.79300000000000004</v>
      </c>
      <c r="H145">
        <f>VLOOKUP(B145,'[12]shown_tract_median_rent2016 (2)'!$A$1:$C$391,3,0)</f>
        <v>1351</v>
      </c>
      <c r="I145">
        <f>STANDARDIZE(D145,D$14,D$15)</f>
        <v>-0.66838197098712848</v>
      </c>
      <c r="J145">
        <f>STANDARDIZE(E145,E$14,E$15)</f>
        <v>-0.3570955712839789</v>
      </c>
      <c r="K145">
        <f>STANDARDIZE(F145,F$14,F$15)</f>
        <v>-0.58577237862572562</v>
      </c>
      <c r="L145">
        <f>STANDARDIZE(G145,G$14,G$15)</f>
        <v>0.62821647055920571</v>
      </c>
      <c r="M145">
        <f>STANDARDIZE(H145,H$14,H$15)</f>
        <v>0.86502908534181933</v>
      </c>
      <c r="N145">
        <f>SUMXMY2($I$6:$M$6,I145:M145)</f>
        <v>1.4468234504291744</v>
      </c>
      <c r="O145">
        <f>SUMXMY2($I$7:$M$7,I145:M145)</f>
        <v>4.7388495325496383</v>
      </c>
      <c r="P145">
        <f>SUMXMY2($I$8:$M$8,I145:M145)</f>
        <v>10.671961809248746</v>
      </c>
      <c r="Q145">
        <f>SUMXMY2($I$9:$M$9,I145:M145)</f>
        <v>3.5201138499893112</v>
      </c>
      <c r="R145">
        <f t="shared" si="4"/>
        <v>1.4468234504291744</v>
      </c>
      <c r="S145">
        <f t="shared" si="5"/>
        <v>1</v>
      </c>
    </row>
    <row r="146" spans="1:19" x14ac:dyDescent="0.2">
      <c r="A146">
        <v>130</v>
      </c>
      <c r="B146">
        <v>24005421101</v>
      </c>
      <c r="C146" t="s">
        <v>4</v>
      </c>
      <c r="D146">
        <f>VLOOKUP(B146,'[8]shown_tract_jail_rP_gP_pall (14'!$A$1:$C$409,3,0)</f>
        <v>1.4200000000000001E-2</v>
      </c>
      <c r="E146">
        <f>VLOOKUP(B146,[9]shown_tract_teenbirth_rP_gF_pal!$A$1:$C$391,3,0)</f>
        <v>0.21540000000000001</v>
      </c>
      <c r="F146">
        <f>VLOOKUP(B146,'[10]shown_tract_poor_share2016 (2)'!$A$1:$C$391,3,0)</f>
        <v>0.1376</v>
      </c>
      <c r="G146">
        <f>VLOOKUP(B146,'[11]shown_tract_nonwhite_share2010 '!$A$1:$C$391,3,0)</f>
        <v>0.254</v>
      </c>
      <c r="H146">
        <f>VLOOKUP(B146,'[12]shown_tract_median_rent2016 (2)'!$A$1:$C$391,3,0)</f>
        <v>848</v>
      </c>
      <c r="I146">
        <f>STANDARDIZE(D146,D$14,D$15)</f>
        <v>-0.78895713947041279</v>
      </c>
      <c r="J146">
        <f>STANDARDIZE(E146,E$14,E$15)</f>
        <v>-0.64525392262381975</v>
      </c>
      <c r="K146">
        <f>STANDARDIZE(F146,F$14,F$15)</f>
        <v>-0.42167977461821171</v>
      </c>
      <c r="L146">
        <f>STANDARDIZE(G146,G$14,G$15)</f>
        <v>-0.97251790210741373</v>
      </c>
      <c r="M146">
        <f>STANDARDIZE(H146,H$14,H$15)</f>
        <v>-0.60240202810433796</v>
      </c>
      <c r="N146">
        <f>SUMXMY2($I$6:$M$6,I146:M146)</f>
        <v>3.4080745678798996</v>
      </c>
      <c r="O146">
        <f>SUMXMY2($I$7:$M$7,I146:M146)</f>
        <v>2.3253395264898691</v>
      </c>
      <c r="P146">
        <f>SUMXMY2($I$8:$M$8,I146:M146)</f>
        <v>14.417137633908672</v>
      </c>
      <c r="Q146">
        <f>SUMXMY2($I$9:$M$9,I146:M146)</f>
        <v>0.75128795031049767</v>
      </c>
      <c r="R146">
        <f t="shared" ref="R146:R209" si="6">MIN(N146:Q146)</f>
        <v>0.75128795031049767</v>
      </c>
      <c r="S146">
        <f t="shared" ref="S146:S209" si="7">MATCH(R146,N146:Q146,0)</f>
        <v>4</v>
      </c>
    </row>
    <row r="147" spans="1:19" x14ac:dyDescent="0.2">
      <c r="A147">
        <v>131</v>
      </c>
      <c r="B147">
        <v>24510130600</v>
      </c>
      <c r="C147" t="s">
        <v>48</v>
      </c>
      <c r="D147">
        <f>VLOOKUP(B147,'[8]shown_tract_jail_rP_gP_pall (14'!$A$1:$C$409,3,0)</f>
        <v>2.58E-2</v>
      </c>
      <c r="E147">
        <f>VLOOKUP(B147,[9]shown_tract_teenbirth_rP_gF_pal!$A$1:$C$391,3,0)</f>
        <v>0.34289999999999998</v>
      </c>
      <c r="F147">
        <f>VLOOKUP(B147,'[10]shown_tract_poor_share2016 (2)'!$A$1:$C$391,3,0)</f>
        <v>0.1043</v>
      </c>
      <c r="G147">
        <f>VLOOKUP(B147,'[11]shown_tract_nonwhite_share2010 '!$A$1:$C$391,3,0)</f>
        <v>0.123</v>
      </c>
      <c r="H147">
        <f>VLOOKUP(B147,'[12]shown_tract_median_rent2016 (2)'!$A$1:$C$391,3,0)</f>
        <v>1375</v>
      </c>
      <c r="I147">
        <f>STANDARDIZE(D147,D$14,D$15)</f>
        <v>-0.32273315466838015</v>
      </c>
      <c r="J147">
        <f>STANDARDIZE(E147,E$14,E$15)</f>
        <v>0.12985556673967658</v>
      </c>
      <c r="K147">
        <f>STANDARDIZE(F147,F$14,F$15)</f>
        <v>-0.67702013505981051</v>
      </c>
      <c r="L147">
        <f>STANDARDIZE(G147,G$14,G$15)</f>
        <v>-1.3615646605848295</v>
      </c>
      <c r="M147">
        <f>STANDARDIZE(H147,H$14,H$15)</f>
        <v>0.93504567922394222</v>
      </c>
      <c r="N147">
        <f>SUMXMY2($I$6:$M$6,I147:M147)</f>
        <v>3.9574817087288214</v>
      </c>
      <c r="O147">
        <f>SUMXMY2($I$7:$M$7,I147:M147)</f>
        <v>3.6528171264616969</v>
      </c>
      <c r="P147">
        <f>SUMXMY2($I$8:$M$8,I147:M147)</f>
        <v>14.93227393222789</v>
      </c>
      <c r="Q147">
        <f>SUMXMY2($I$9:$M$9,I147:M147)</f>
        <v>1.4650460818864648</v>
      </c>
      <c r="R147">
        <f t="shared" si="6"/>
        <v>1.4650460818864648</v>
      </c>
      <c r="S147">
        <f t="shared" si="7"/>
        <v>4</v>
      </c>
    </row>
    <row r="148" spans="1:19" x14ac:dyDescent="0.2">
      <c r="A148">
        <v>132</v>
      </c>
      <c r="B148">
        <v>24005451402</v>
      </c>
      <c r="C148" t="s">
        <v>19</v>
      </c>
      <c r="D148">
        <f>VLOOKUP(B148,'[8]shown_tract_jail_rP_gP_pall (14'!$A$1:$C$409,3,0)</f>
        <v>1.9699999999999999E-2</v>
      </c>
      <c r="E148">
        <f>VLOOKUP(B148,[9]shown_tract_teenbirth_rP_gF_pal!$A$1:$C$391,3,0)</f>
        <v>0.31709999999999999</v>
      </c>
      <c r="F148">
        <f>VLOOKUP(B148,'[10]shown_tract_poor_share2016 (2)'!$A$1:$C$391,3,0)</f>
        <v>0.1588</v>
      </c>
      <c r="G148">
        <f>VLOOKUP(B148,'[11]shown_tract_nonwhite_share2010 '!$A$1:$C$391,3,0)</f>
        <v>0.55569999999999997</v>
      </c>
      <c r="H148">
        <f>VLOOKUP(B148,'[12]shown_tract_median_rent2016 (2)'!$A$1:$C$391,3,0)</f>
        <v>1094</v>
      </c>
      <c r="I148">
        <f>STANDARDIZE(D148,D$14,D$15)</f>
        <v>-0.56790266391772493</v>
      </c>
      <c r="J148">
        <f>STANDARDIZE(E148,E$14,E$15)</f>
        <v>-2.6990118166819108E-2</v>
      </c>
      <c r="K148">
        <f>STANDARDIZE(F148,F$14,F$15)</f>
        <v>-0.25912074634908572</v>
      </c>
      <c r="L148">
        <f>STANDARDIZE(G148,G$14,G$15)</f>
        <v>-7.6522428575838575E-2</v>
      </c>
      <c r="M148">
        <f>STANDARDIZE(H148,H$14,H$15)</f>
        <v>0.11526805918742089</v>
      </c>
      <c r="N148">
        <f>SUMXMY2($I$6:$M$6,I148:M148)</f>
        <v>0.39757470748143853</v>
      </c>
      <c r="O148">
        <f>SUMXMY2($I$7:$M$7,I148:M148)</f>
        <v>4.1531754101412268</v>
      </c>
      <c r="P148">
        <f>SUMXMY2($I$8:$M$8,I148:M148)</f>
        <v>8.4055016250935477</v>
      </c>
      <c r="Q148">
        <f>SUMXMY2($I$9:$M$9,I148:M148)</f>
        <v>1.3787583841119533</v>
      </c>
      <c r="R148">
        <f t="shared" si="6"/>
        <v>0.39757470748143853</v>
      </c>
      <c r="S148">
        <f t="shared" si="7"/>
        <v>1</v>
      </c>
    </row>
    <row r="149" spans="1:19" x14ac:dyDescent="0.2">
      <c r="A149">
        <v>133</v>
      </c>
      <c r="B149">
        <v>24003750102</v>
      </c>
      <c r="C149" t="s">
        <v>4</v>
      </c>
      <c r="D149">
        <f>VLOOKUP(B149,'[8]shown_tract_jail_rP_gP_pall (14'!$A$1:$C$409,3,0)</f>
        <v>2.3300000000000001E-2</v>
      </c>
      <c r="E149">
        <f>VLOOKUP(B149,[9]shown_tract_teenbirth_rP_gF_pal!$A$1:$C$391,3,0)</f>
        <v>0.30349999999999999</v>
      </c>
      <c r="F149">
        <f>VLOOKUP(B149,'[10]shown_tract_poor_share2016 (2)'!$A$1:$C$391,3,0)</f>
        <v>0.1913</v>
      </c>
      <c r="G149">
        <f>VLOOKUP(B149,'[11]shown_tract_nonwhite_share2010 '!$A$1:$C$391,3,0)</f>
        <v>0.29959999999999998</v>
      </c>
      <c r="H149">
        <f>VLOOKUP(B149,'[12]shown_tract_median_rent2016 (2)'!$A$1:$C$391,3,0)</f>
        <v>1299</v>
      </c>
      <c r="I149">
        <f>STANDARDIZE(D149,D$14,D$15)</f>
        <v>-0.42321246173778371</v>
      </c>
      <c r="J149">
        <f>STANDARDIZE(E149,E$14,E$15)</f>
        <v>-0.10966846369892541</v>
      </c>
      <c r="K149">
        <f>STANDARDIZE(F149,F$14,F$15)</f>
        <v>-9.9146888610388319E-3</v>
      </c>
      <c r="L149">
        <f>STANDARDIZE(G149,G$14,G$15)</f>
        <v>-0.83709399228626757</v>
      </c>
      <c r="M149">
        <f>STANDARDIZE(H149,H$14,H$15)</f>
        <v>0.71332646526388654</v>
      </c>
      <c r="N149">
        <f>SUMXMY2($I$6:$M$6,I149:M149)</f>
        <v>1.9076337133810282</v>
      </c>
      <c r="O149">
        <f>SUMXMY2($I$7:$M$7,I149:M149)</f>
        <v>3.6127128308356906</v>
      </c>
      <c r="P149">
        <f>SUMXMY2($I$8:$M$8,I149:M149)</f>
        <v>10.858075488517562</v>
      </c>
      <c r="Q149">
        <f>SUMXMY2($I$9:$M$9,I149:M149)</f>
        <v>1.066881965069997</v>
      </c>
      <c r="R149">
        <f t="shared" si="6"/>
        <v>1.066881965069997</v>
      </c>
      <c r="S149">
        <f t="shared" si="7"/>
        <v>4</v>
      </c>
    </row>
    <row r="150" spans="1:19" x14ac:dyDescent="0.2">
      <c r="A150">
        <v>134</v>
      </c>
      <c r="B150">
        <v>24005401102</v>
      </c>
      <c r="C150" t="s">
        <v>59</v>
      </c>
      <c r="D150">
        <f>VLOOKUP(B150,'[8]shown_tract_jail_rP_gP_pall (14'!$A$1:$C$409,3,0)</f>
        <v>3.4000000000000002E-2</v>
      </c>
      <c r="E150">
        <f>VLOOKUP(B150,[9]shown_tract_teenbirth_rP_gF_pal!$A$1:$C$391,3,0)</f>
        <v>0.3594</v>
      </c>
      <c r="F150">
        <f>VLOOKUP(B150,'[10]shown_tract_poor_share2016 (2)'!$A$1:$C$391,3,0)</f>
        <v>0.15</v>
      </c>
      <c r="G150">
        <f>VLOOKUP(B150,'[11]shown_tract_nonwhite_share2010 '!$A$1:$C$391,3,0)</f>
        <v>0.84719999999999995</v>
      </c>
      <c r="H150">
        <f>VLOOKUP(B150,'[12]shown_tract_median_rent2016 (2)'!$A$1:$C$391,3,0)</f>
        <v>1103</v>
      </c>
      <c r="I150">
        <f>STANDARDIZE(D150,D$14,D$15)</f>
        <v>6.8389725192637548E-3</v>
      </c>
      <c r="J150">
        <f>STANDARDIZE(E150,E$14,E$15)</f>
        <v>0.2301638535984821</v>
      </c>
      <c r="K150">
        <f>STANDARDIZE(F150,F$14,F$15)</f>
        <v>-0.32659807883815689</v>
      </c>
      <c r="L150">
        <f>STANDARDIZE(G150,G$14,G$15)</f>
        <v>0.78918085460100651</v>
      </c>
      <c r="M150">
        <f>STANDARDIZE(H150,H$14,H$15)</f>
        <v>0.14152428189321695</v>
      </c>
      <c r="N150">
        <f>SUMXMY2($I$6:$M$6,I150:M150)</f>
        <v>0.3022203161008381</v>
      </c>
      <c r="O150">
        <f>SUMXMY2($I$7:$M$7,I150:M150)</f>
        <v>8.0411509874691838</v>
      </c>
      <c r="P150">
        <f>SUMXMY2($I$8:$M$8,I150:M150)</f>
        <v>4.9301206807515747</v>
      </c>
      <c r="Q150">
        <f>SUMXMY2($I$9:$M$9,I150:M150)</f>
        <v>3.9966085169815955</v>
      </c>
      <c r="R150">
        <f t="shared" si="6"/>
        <v>0.3022203161008381</v>
      </c>
      <c r="S150">
        <f t="shared" si="7"/>
        <v>1</v>
      </c>
    </row>
    <row r="151" spans="1:19" x14ac:dyDescent="0.2">
      <c r="A151">
        <v>135</v>
      </c>
      <c r="B151">
        <v>24005402403</v>
      </c>
      <c r="C151" t="s">
        <v>60</v>
      </c>
      <c r="D151">
        <f>VLOOKUP(B151,'[8]shown_tract_jail_rP_gP_pall (14'!$A$1:$C$409,3,0)</f>
        <v>1.9199999999999998E-2</v>
      </c>
      <c r="E151">
        <f>VLOOKUP(B151,[9]shown_tract_teenbirth_rP_gF_pal!$A$1:$C$391,3,0)</f>
        <v>0.24660000000000001</v>
      </c>
      <c r="F151">
        <f>VLOOKUP(B151,'[10]shown_tract_poor_share2016 (2)'!$A$1:$C$391,3,0)</f>
        <v>0.10249999999999999</v>
      </c>
      <c r="G151">
        <f>VLOOKUP(B151,'[11]shown_tract_nonwhite_share2010 '!$A$1:$C$391,3,0)</f>
        <v>0.9466</v>
      </c>
      <c r="H151">
        <f>VLOOKUP(B151,'[12]shown_tract_median_rent2016 (2)'!$A$1:$C$391,3,0)</f>
        <v>890</v>
      </c>
      <c r="I151">
        <f>STANDARDIZE(D151,D$14,D$15)</f>
        <v>-0.58799852533160568</v>
      </c>
      <c r="J151">
        <f>STANDARDIZE(E151,E$14,E$15)</f>
        <v>-0.45558007110898763</v>
      </c>
      <c r="K151">
        <f>STANDARDIZE(F151,F$14,F$15)</f>
        <v>-0.69082231670530236</v>
      </c>
      <c r="L151">
        <f>STANDARDIZE(G151,G$14,G$15)</f>
        <v>1.0843812194304352</v>
      </c>
      <c r="M151">
        <f>STANDARDIZE(H151,H$14,H$15)</f>
        <v>-0.47987298881062301</v>
      </c>
      <c r="N151">
        <f>SUMXMY2($I$6:$M$6,I151:M151)</f>
        <v>1.8513102553553975</v>
      </c>
      <c r="O151">
        <f>SUMXMY2($I$7:$M$7,I151:M151)</f>
        <v>6.8155252930957744</v>
      </c>
      <c r="P151">
        <f>SUMXMY2($I$8:$M$8,I151:M151)</f>
        <v>9.2734031642428896</v>
      </c>
      <c r="Q151">
        <f>SUMXMY2($I$9:$M$9,I151:M151)</f>
        <v>4.7357903136320392</v>
      </c>
      <c r="R151">
        <f t="shared" si="6"/>
        <v>1.8513102553553975</v>
      </c>
      <c r="S151">
        <f t="shared" si="7"/>
        <v>1</v>
      </c>
    </row>
    <row r="152" spans="1:19" x14ac:dyDescent="0.2">
      <c r="A152">
        <v>136</v>
      </c>
      <c r="B152">
        <v>24510260605</v>
      </c>
      <c r="C152" t="s">
        <v>61</v>
      </c>
      <c r="D152">
        <f>VLOOKUP(B152,'[8]shown_tract_jail_rP_gP_pall (14'!$A$1:$C$409,3,0)</f>
        <v>1.8599999999999998E-2</v>
      </c>
      <c r="E152">
        <f>VLOOKUP(B152,[9]shown_tract_teenbirth_rP_gF_pal!$A$1:$C$391,3,0)</f>
        <v>0.29160000000000003</v>
      </c>
      <c r="F152">
        <f>VLOOKUP(B152,'[10]shown_tract_poor_share2016 (2)'!$A$1:$C$391,3,0)</f>
        <v>0.26750000000000002</v>
      </c>
      <c r="G152">
        <f>VLOOKUP(B152,'[11]shown_tract_nonwhite_share2010 '!$A$1:$C$391,3,0)</f>
        <v>0.43419999999999997</v>
      </c>
      <c r="H152">
        <f>VLOOKUP(B152,'[12]shown_tract_median_rent2016 (2)'!$A$1:$C$391,3,0)</f>
        <v>951</v>
      </c>
      <c r="I152">
        <f>STANDARDIZE(D152,D$14,D$15)</f>
        <v>-0.61211355902826259</v>
      </c>
      <c r="J152">
        <f>STANDARDIZE(E152,E$14,E$15)</f>
        <v>-0.18201201603951819</v>
      </c>
      <c r="K152">
        <f>STANDARDIZE(F152,F$14,F$15)</f>
        <v>0.57437766746478203</v>
      </c>
      <c r="L152">
        <f>STANDARDIZE(G152,G$14,G$15)</f>
        <v>-0.43735587250718228</v>
      </c>
      <c r="M152">
        <f>STANDARDIZE(H152,H$14,H$15)</f>
        <v>-0.3019141460268942</v>
      </c>
      <c r="N152">
        <f>SUMXMY2($I$6:$M$6,I152:M152)</f>
        <v>1.5246888949759603</v>
      </c>
      <c r="O152">
        <f>SUMXMY2($I$7:$M$7,I152:M152)</f>
        <v>5.6620746141566576</v>
      </c>
      <c r="P152">
        <f>SUMXMY2($I$8:$M$8,I152:M152)</f>
        <v>8.0810354904820922</v>
      </c>
      <c r="Q152">
        <f>SUMXMY2($I$9:$M$9,I152:M152)</f>
        <v>2.0884329341033303</v>
      </c>
      <c r="R152">
        <f t="shared" si="6"/>
        <v>1.5246888949759603</v>
      </c>
      <c r="S152">
        <f t="shared" si="7"/>
        <v>1</v>
      </c>
    </row>
    <row r="153" spans="1:19" x14ac:dyDescent="0.2">
      <c r="A153">
        <v>137</v>
      </c>
      <c r="B153">
        <v>24510260101</v>
      </c>
      <c r="C153" t="s">
        <v>62</v>
      </c>
      <c r="D153">
        <f>VLOOKUP(B153,'[8]shown_tract_jail_rP_gP_pall (14'!$A$1:$C$409,3,0)</f>
        <v>3.2000000000000001E-2</v>
      </c>
      <c r="E153">
        <f>VLOOKUP(B153,[9]shown_tract_teenbirth_rP_gF_pal!$A$1:$C$391,3,0)</f>
        <v>0.33139999999999997</v>
      </c>
      <c r="F153">
        <f>VLOOKUP(B153,'[10]shown_tract_poor_share2016 (2)'!$A$1:$C$391,3,0)</f>
        <v>0.18720000000000001</v>
      </c>
      <c r="G153">
        <f>VLOOKUP(B153,'[11]shown_tract_nonwhite_share2010 '!$A$1:$C$391,3,0)</f>
        <v>0.67210000000000003</v>
      </c>
      <c r="H153">
        <f>VLOOKUP(B153,'[12]shown_tract_median_rent2016 (2)'!$A$1:$C$391,3,0)</f>
        <v>1012</v>
      </c>
      <c r="I153">
        <f>STANDARDIZE(D153,D$14,D$15)</f>
        <v>-7.3544473136259197E-2</v>
      </c>
      <c r="J153">
        <f>STANDARDIZE(E153,E$14,E$15)</f>
        <v>5.9943730444145471E-2</v>
      </c>
      <c r="K153">
        <f>STANDARDIZE(F153,F$14,F$15)</f>
        <v>-4.1352991497992382E-2</v>
      </c>
      <c r="L153">
        <f>STANDARDIZE(G153,G$14,G$15)</f>
        <v>0.26916492017814025</v>
      </c>
      <c r="M153">
        <f>STANDARDIZE(H153,H$14,H$15)</f>
        <v>-0.12395530324316538</v>
      </c>
      <c r="N153">
        <f>SUMXMY2($I$6:$M$6,I153:M153)</f>
        <v>9.2164671420941563E-2</v>
      </c>
      <c r="O153">
        <f>SUMXMY2($I$7:$M$7,I153:M153)</f>
        <v>6.4341372345304739</v>
      </c>
      <c r="P153">
        <f>SUMXMY2($I$8:$M$8,I153:M153)</f>
        <v>5.174956852008596</v>
      </c>
      <c r="Q153">
        <f>SUMXMY2($I$9:$M$9,I153:M153)</f>
        <v>2.3807413880705819</v>
      </c>
      <c r="R153">
        <f t="shared" si="6"/>
        <v>9.2164671420941563E-2</v>
      </c>
      <c r="S153">
        <f t="shared" si="7"/>
        <v>1</v>
      </c>
    </row>
    <row r="154" spans="1:19" x14ac:dyDescent="0.2">
      <c r="A154">
        <v>138</v>
      </c>
      <c r="B154">
        <v>24510130804</v>
      </c>
      <c r="C154" t="s">
        <v>48</v>
      </c>
      <c r="D154">
        <f>VLOOKUP(B154,'[8]shown_tract_jail_rP_gP_pall (14'!$A$1:$C$409,3,0)</f>
        <v>1.4200000000000001E-2</v>
      </c>
      <c r="E154">
        <f>VLOOKUP(B154,[9]shown_tract_teenbirth_rP_gF_pal!$A$1:$C$391,3,0)</f>
        <v>0.33929999999999999</v>
      </c>
      <c r="F154">
        <f>VLOOKUP(B154,'[10]shown_tract_poor_share2016 (2)'!$A$1:$C$391,3,0)</f>
        <v>0.15590000000000001</v>
      </c>
      <c r="G154">
        <f>VLOOKUP(B154,'[11]shown_tract_nonwhite_share2010 '!$A$1:$C$391,3,0)</f>
        <v>0.1555</v>
      </c>
      <c r="H154">
        <f>VLOOKUP(B154,'[12]shown_tract_median_rent2016 (2)'!$A$1:$C$391,3,0)</f>
        <v>1125</v>
      </c>
      <c r="I154">
        <f>STANDARDIZE(D154,D$14,D$15)</f>
        <v>-0.78895713947041279</v>
      </c>
      <c r="J154">
        <f>STANDARDIZE(E154,E$14,E$15)</f>
        <v>0.10797012233411908</v>
      </c>
      <c r="K154">
        <f>STANDARDIZE(F154,F$14,F$15)</f>
        <v>-0.28135759455571135</v>
      </c>
      <c r="L154">
        <f>STANDARDIZE(G154,G$14,G$15)</f>
        <v>-1.2650454266114251</v>
      </c>
      <c r="M154">
        <f>STANDARDIZE(H154,H$14,H$15)</f>
        <v>0.2057061596184962</v>
      </c>
      <c r="N154">
        <f>SUMXMY2($I$6:$M$6,I154:M154)</f>
        <v>2.9924191764507895</v>
      </c>
      <c r="O154">
        <f>SUMXMY2($I$7:$M$7,I154:M154)</f>
        <v>3.4738537294382552</v>
      </c>
      <c r="P154">
        <f>SUMXMY2($I$8:$M$8,I154:M154)</f>
        <v>13.523547318874815</v>
      </c>
      <c r="Q154">
        <f>SUMXMY2($I$9:$M$9,I154:M154)</f>
        <v>0.98795480837015737</v>
      </c>
      <c r="R154">
        <f t="shared" si="6"/>
        <v>0.98795480837015737</v>
      </c>
      <c r="S154">
        <f t="shared" si="7"/>
        <v>4</v>
      </c>
    </row>
    <row r="155" spans="1:19" x14ac:dyDescent="0.2">
      <c r="A155">
        <v>139</v>
      </c>
      <c r="B155">
        <v>24005420301</v>
      </c>
      <c r="C155" t="s">
        <v>24</v>
      </c>
      <c r="D155">
        <f>VLOOKUP(B155,'[8]shown_tract_jail_rP_gP_pall (14'!$A$1:$C$409,3,0)</f>
        <v>2.0199999999999999E-2</v>
      </c>
      <c r="E155">
        <f>VLOOKUP(B155,[9]shown_tract_teenbirth_rP_gF_pal!$A$1:$C$391,3,0)</f>
        <v>0.24149999999999999</v>
      </c>
      <c r="F155">
        <f>VLOOKUP(B155,'[10]shown_tract_poor_share2016 (2)'!$A$1:$C$391,3,0)</f>
        <v>0.23</v>
      </c>
      <c r="G155">
        <f>VLOOKUP(B155,'[11]shown_tract_nonwhite_share2010 '!$A$1:$C$391,3,0)</f>
        <v>0.19869999999999999</v>
      </c>
      <c r="H155">
        <f>VLOOKUP(B155,'[12]shown_tract_median_rent2016 (2)'!$A$1:$C$391,3,0)</f>
        <v>918</v>
      </c>
      <c r="I155">
        <f>STANDARDIZE(D155,D$14,D$15)</f>
        <v>-0.54780680250384417</v>
      </c>
      <c r="J155">
        <f>STANDARDIZE(E155,E$14,E$15)</f>
        <v>-0.48658445068352763</v>
      </c>
      <c r="K155">
        <f>STANDARDIZE(F155,F$14,F$15)</f>
        <v>0.28683221651703555</v>
      </c>
      <c r="L155">
        <f>STANDARDIZE(G155,G$14,G$15)</f>
        <v>-1.1367490909913915</v>
      </c>
      <c r="M155">
        <f>STANDARDIZE(H155,H$14,H$15)</f>
        <v>-0.39818696261481307</v>
      </c>
      <c r="N155">
        <f>SUMXMY2($I$6:$M$6,I155:M155)</f>
        <v>3.1674047812299797</v>
      </c>
      <c r="O155">
        <f>SUMXMY2($I$7:$M$7,I155:M155)</f>
        <v>3.8653825312066554</v>
      </c>
      <c r="P155">
        <f>SUMXMY2($I$8:$M$8,I155:M155)</f>
        <v>11.892370723751712</v>
      </c>
      <c r="Q155">
        <f>SUMXMY2($I$9:$M$9,I155:M155)</f>
        <v>1.0909643020898665</v>
      </c>
      <c r="R155">
        <f t="shared" si="6"/>
        <v>1.0909643020898665</v>
      </c>
      <c r="S155">
        <f t="shared" si="7"/>
        <v>4</v>
      </c>
    </row>
    <row r="156" spans="1:19" x14ac:dyDescent="0.2">
      <c r="A156">
        <v>140</v>
      </c>
      <c r="B156">
        <v>24510270702</v>
      </c>
      <c r="C156" t="s">
        <v>45</v>
      </c>
      <c r="D156">
        <f>VLOOKUP(B156,'[8]shown_tract_jail_rP_gP_pall (14'!$A$1:$C$409,3,0)</f>
        <v>3.0499999999999999E-2</v>
      </c>
      <c r="E156">
        <f>VLOOKUP(B156,[9]shown_tract_teenbirth_rP_gF_pal!$A$1:$C$391,3,0)</f>
        <v>0.3024</v>
      </c>
      <c r="F156">
        <f>VLOOKUP(B156,'[10]shown_tract_poor_share2016 (2)'!$A$1:$C$391,3,0)</f>
        <v>0.1278</v>
      </c>
      <c r="G156">
        <f>VLOOKUP(B156,'[11]shown_tract_nonwhite_share2010 '!$A$1:$C$391,3,0)</f>
        <v>0.74070000000000003</v>
      </c>
      <c r="H156">
        <f>VLOOKUP(B156,'[12]shown_tract_median_rent2016 (2)'!$A$1:$C$391,3,0)</f>
        <v>940</v>
      </c>
      <c r="I156">
        <f>STANDARDIZE(D156,D$14,D$15)</f>
        <v>-0.13383205737790141</v>
      </c>
      <c r="J156">
        <f>STANDARDIZE(E156,E$14,E$15)</f>
        <v>-0.11635568282284571</v>
      </c>
      <c r="K156">
        <f>STANDARDIZE(F156,F$14,F$15)</f>
        <v>-0.4968249857992228</v>
      </c>
      <c r="L156">
        <f>STANDARDIZE(G156,G$14,G$15)</f>
        <v>0.47289474942661908</v>
      </c>
      <c r="M156">
        <f>STANDARDIZE(H156,H$14,H$15)</f>
        <v>-0.33400508488953384</v>
      </c>
      <c r="N156">
        <f>SUMXMY2($I$6:$M$6,I156:M156)</f>
        <v>0.48431923087298334</v>
      </c>
      <c r="O156">
        <f>SUMXMY2($I$7:$M$7,I156:M156)</f>
        <v>5.8870917976268835</v>
      </c>
      <c r="P156">
        <f>SUMXMY2($I$8:$M$8,I156:M156)</f>
        <v>6.6601376387930662</v>
      </c>
      <c r="Q156">
        <f>SUMXMY2($I$9:$M$9,I156:M156)</f>
        <v>2.5446448339061405</v>
      </c>
      <c r="R156">
        <f t="shared" si="6"/>
        <v>0.48431923087298334</v>
      </c>
      <c r="S156">
        <f t="shared" si="7"/>
        <v>1</v>
      </c>
    </row>
    <row r="157" spans="1:19" x14ac:dyDescent="0.2">
      <c r="A157">
        <v>141</v>
      </c>
      <c r="B157">
        <v>24510230200</v>
      </c>
      <c r="C157" t="s">
        <v>63</v>
      </c>
      <c r="D157">
        <f>VLOOKUP(B157,'[8]shown_tract_jail_rP_gP_pall (14'!$A$1:$C$409,3,0)</f>
        <v>3.56E-2</v>
      </c>
      <c r="E157">
        <f>VLOOKUP(B157,[9]shown_tract_teenbirth_rP_gF_pal!$A$1:$C$391,3,0)</f>
        <v>0.3009</v>
      </c>
      <c r="F157">
        <f>VLOOKUP(B157,'[10]shown_tract_poor_share2016 (2)'!$A$1:$C$391,3,0)</f>
        <v>7.0300000000000001E-2</v>
      </c>
      <c r="G157">
        <f>VLOOKUP(B157,'[11]shown_tract_nonwhite_share2010 '!$A$1:$C$391,3,0)</f>
        <v>0.1183</v>
      </c>
      <c r="H157">
        <f>VLOOKUP(B157,'[12]shown_tract_median_rent2016 (2)'!$A$1:$C$391,3,0)</f>
        <v>1718</v>
      </c>
      <c r="I157">
        <f>STANDARDIZE(D157,D$14,D$15)</f>
        <v>7.1145729043681952E-2</v>
      </c>
      <c r="J157">
        <f>STANDARDIZE(E157,E$14,E$15)</f>
        <v>-0.12547461799182802</v>
      </c>
      <c r="K157">
        <f>STANDARDIZE(F157,F$14,F$15)</f>
        <v>-0.93772801058576727</v>
      </c>
      <c r="L157">
        <f>STANDARDIZE(G157,G$14,G$15)</f>
        <v>-1.3755228267286757</v>
      </c>
      <c r="M157">
        <f>STANDARDIZE(H157,H$14,H$15)</f>
        <v>1.935699500122614</v>
      </c>
      <c r="N157">
        <f>SUMXMY2($I$6:$M$6,I157:M157)</f>
        <v>7.1924589332867992</v>
      </c>
      <c r="O157">
        <f>SUMXMY2($I$7:$M$7,I157:M157)</f>
        <v>5.3814683319343519</v>
      </c>
      <c r="P157">
        <f>SUMXMY2($I$8:$M$8,I157:M157)</f>
        <v>19.099410912736108</v>
      </c>
      <c r="Q157">
        <f>SUMXMY2($I$9:$M$9,I157:M157)</f>
        <v>4.1483691159176734</v>
      </c>
      <c r="R157">
        <f t="shared" si="6"/>
        <v>4.1483691159176734</v>
      </c>
      <c r="S157">
        <f t="shared" si="7"/>
        <v>4</v>
      </c>
    </row>
    <row r="158" spans="1:19" x14ac:dyDescent="0.2">
      <c r="A158">
        <v>142</v>
      </c>
      <c r="B158">
        <v>24005420401</v>
      </c>
      <c r="C158" t="s">
        <v>24</v>
      </c>
      <c r="D158">
        <f>VLOOKUP(B158,'[8]shown_tract_jail_rP_gP_pall (14'!$A$1:$C$409,3,0)</f>
        <v>2.4799999999999999E-2</v>
      </c>
      <c r="E158">
        <f>VLOOKUP(B158,[9]shown_tract_teenbirth_rP_gF_pal!$A$1:$C$391,3,0)</f>
        <v>0.2482</v>
      </c>
      <c r="F158">
        <f>VLOOKUP(B158,'[10]shown_tract_poor_share2016 (2)'!$A$1:$C$391,3,0)</f>
        <v>0.15</v>
      </c>
      <c r="G158">
        <f>VLOOKUP(B158,'[11]shown_tract_nonwhite_share2010 '!$A$1:$C$391,3,0)</f>
        <v>0.25269999999999998</v>
      </c>
      <c r="H158">
        <f>VLOOKUP(B158,'[12]shown_tract_median_rent2016 (2)'!$A$1:$C$391,3,0)</f>
        <v>1250</v>
      </c>
      <c r="I158">
        <f>STANDARDIZE(D158,D$14,D$15)</f>
        <v>-0.36292487749614161</v>
      </c>
      <c r="J158">
        <f>STANDARDIZE(E158,E$14,E$15)</f>
        <v>-0.44585320692873986</v>
      </c>
      <c r="K158">
        <f>STANDARDIZE(F158,F$14,F$15)</f>
        <v>-0.32659807883815689</v>
      </c>
      <c r="L158">
        <f>STANDARDIZE(G158,G$14,G$15)</f>
        <v>-0.97637867146634993</v>
      </c>
      <c r="M158">
        <f>STANDARDIZE(H158,H$14,H$15)</f>
        <v>0.57037591942121924</v>
      </c>
      <c r="N158">
        <f>SUMXMY2($I$6:$M$6,I158:M158)</f>
        <v>2.4506329478129638</v>
      </c>
      <c r="O158">
        <f>SUMXMY2($I$7:$M$7,I158:M158)</f>
        <v>2.1316784948137335</v>
      </c>
      <c r="P158">
        <f>SUMXMY2($I$8:$M$8,I158:M158)</f>
        <v>12.728869371659954</v>
      </c>
      <c r="Q158">
        <f>SUMXMY2($I$9:$M$9,I158:M158)</f>
        <v>0.37507523571151918</v>
      </c>
      <c r="R158">
        <f t="shared" si="6"/>
        <v>0.37507523571151918</v>
      </c>
      <c r="S158">
        <f t="shared" si="7"/>
        <v>4</v>
      </c>
    </row>
    <row r="159" spans="1:19" x14ac:dyDescent="0.2">
      <c r="A159">
        <v>143</v>
      </c>
      <c r="B159">
        <v>24005441000</v>
      </c>
      <c r="C159" t="s">
        <v>4</v>
      </c>
      <c r="D159">
        <f>VLOOKUP(B159,'[8]shown_tract_jail_rP_gP_pall (14'!$A$1:$C$409,3,0)</f>
        <v>3.5400000000000001E-2</v>
      </c>
      <c r="E159">
        <f>VLOOKUP(B159,[9]shown_tract_teenbirth_rP_gF_pal!$A$1:$C$391,3,0)</f>
        <v>0.32350000000000001</v>
      </c>
      <c r="F159">
        <f>VLOOKUP(B159,'[10]shown_tract_poor_share2016 (2)'!$A$1:$C$391,3,0)</f>
        <v>5.6899999999999999E-2</v>
      </c>
      <c r="G159">
        <f>VLOOKUP(B159,'[11]shown_tract_nonwhite_share2010 '!$A$1:$C$391,3,0)</f>
        <v>0.79630000000000001</v>
      </c>
      <c r="H159">
        <f>VLOOKUP(B159,'[12]shown_tract_median_rent2016 (2)'!$A$1:$C$391,3,0)</f>
        <v>1324</v>
      </c>
      <c r="I159">
        <f>STANDARDIZE(D159,D$14,D$15)</f>
        <v>6.3107384478129705E-2</v>
      </c>
      <c r="J159">
        <f>STANDARDIZE(E159,E$14,E$15)</f>
        <v>1.191733855417219E-2</v>
      </c>
      <c r="K159">
        <f>STANDARDIZE(F159,F$14,F$15)</f>
        <v>-1.0404775850577619</v>
      </c>
      <c r="L159">
        <f>STANDARDIZE(G159,G$14,G$15)</f>
        <v>0.63801688508573595</v>
      </c>
      <c r="M159">
        <f>STANDARDIZE(H159,H$14,H$15)</f>
        <v>0.78626041722443119</v>
      </c>
      <c r="N159">
        <f>SUMXMY2($I$6:$M$6,I159:M159)</f>
        <v>1.5662739085746722</v>
      </c>
      <c r="O159">
        <f>SUMXMY2($I$7:$M$7,I159:M159)</f>
        <v>6.3341854268010449</v>
      </c>
      <c r="P159">
        <f>SUMXMY2($I$8:$M$8,I159:M159)</f>
        <v>9.0604184067930049</v>
      </c>
      <c r="Q159">
        <f>SUMXMY2($I$9:$M$9,I159:M159)</f>
        <v>3.8681502813473267</v>
      </c>
      <c r="R159">
        <f t="shared" si="6"/>
        <v>1.5662739085746722</v>
      </c>
      <c r="S159">
        <f t="shared" si="7"/>
        <v>1</v>
      </c>
    </row>
    <row r="160" spans="1:19" x14ac:dyDescent="0.2">
      <c r="A160">
        <v>144</v>
      </c>
      <c r="B160">
        <v>24005492300</v>
      </c>
      <c r="C160" t="s">
        <v>29</v>
      </c>
      <c r="D160">
        <f>VLOOKUP(B160,'[8]shown_tract_jail_rP_gP_pall (14'!$A$1:$C$409,3,0)</f>
        <v>1.7999999999999999E-2</v>
      </c>
      <c r="E160">
        <f>VLOOKUP(B160,[9]shown_tract_teenbirth_rP_gF_pal!$A$1:$C$391,3,0)</f>
        <v>0.28139999999999998</v>
      </c>
      <c r="F160">
        <f>VLOOKUP(B160,'[10]shown_tract_poor_share2016 (2)'!$A$1:$C$391,3,0)</f>
        <v>0.1024</v>
      </c>
      <c r="G160">
        <f>VLOOKUP(B160,'[11]shown_tract_nonwhite_share2010 '!$A$1:$C$391,3,0)</f>
        <v>0.2185</v>
      </c>
      <c r="H160">
        <f>VLOOKUP(B160,'[12]shown_tract_median_rent2016 (2)'!$A$1:$C$391,3,0)</f>
        <v>1179</v>
      </c>
      <c r="I160">
        <f>STANDARDIZE(D160,D$14,D$15)</f>
        <v>-0.63622859272491938</v>
      </c>
      <c r="J160">
        <f>STANDARDIZE(E160,E$14,E$15)</f>
        <v>-0.24402077518859819</v>
      </c>
      <c r="K160">
        <f>STANDARDIZE(F160,F$14,F$15)</f>
        <v>-0.69158910457449629</v>
      </c>
      <c r="L160">
        <f>STANDARDIZE(G160,G$14,G$15)</f>
        <v>-1.0779466038322096</v>
      </c>
      <c r="M160">
        <f>STANDARDIZE(H160,H$14,H$15)</f>
        <v>0.36324349585327254</v>
      </c>
      <c r="N160">
        <f>SUMXMY2($I$6:$M$6,I160:M160)</f>
        <v>2.8408520827654824</v>
      </c>
      <c r="O160">
        <f>SUMXMY2($I$7:$M$7,I160:M160)</f>
        <v>1.907578543083712</v>
      </c>
      <c r="P160">
        <f>SUMXMY2($I$8:$M$8,I160:M160)</f>
        <v>14.427238963669504</v>
      </c>
      <c r="Q160">
        <f>SUMXMY2($I$9:$M$9,I160:M160)</f>
        <v>0.39441000365998263</v>
      </c>
      <c r="R160">
        <f t="shared" si="6"/>
        <v>0.39441000365998263</v>
      </c>
      <c r="S160">
        <f t="shared" si="7"/>
        <v>4</v>
      </c>
    </row>
    <row r="161" spans="1:19" x14ac:dyDescent="0.2">
      <c r="A161">
        <v>145</v>
      </c>
      <c r="B161">
        <v>24003750101</v>
      </c>
      <c r="C161" t="s">
        <v>34</v>
      </c>
      <c r="D161">
        <f>VLOOKUP(B161,'[8]shown_tract_jail_rP_gP_pall (14'!$A$1:$C$409,3,0)</f>
        <v>1.3299999999999999E-2</v>
      </c>
      <c r="E161">
        <f>VLOOKUP(B161,[9]shown_tract_teenbirth_rP_gF_pal!$A$1:$C$391,3,0)</f>
        <v>0.29520000000000002</v>
      </c>
      <c r="F161">
        <f>VLOOKUP(B161,'[10]shown_tract_poor_share2016 (2)'!$A$1:$C$391,3,0)</f>
        <v>0.24010000000000001</v>
      </c>
      <c r="G161">
        <f>VLOOKUP(B161,'[11]shown_tract_nonwhite_share2010 '!$A$1:$C$391,3,0)</f>
        <v>0.31900000000000001</v>
      </c>
      <c r="H161">
        <f>VLOOKUP(B161,'[12]shown_tract_median_rent2016 (2)'!$A$1:$C$391,3,0)</f>
        <v>1118</v>
      </c>
      <c r="I161">
        <f>STANDARDIZE(D161,D$14,D$15)</f>
        <v>-0.82512969001539815</v>
      </c>
      <c r="J161">
        <f>STANDARDIZE(E161,E$14,E$15)</f>
        <v>-0.16012657163396071</v>
      </c>
      <c r="K161">
        <f>STANDARDIZE(F161,F$14,F$15)</f>
        <v>0.3642777913056286</v>
      </c>
      <c r="L161">
        <f>STANDARDIZE(G161,G$14,G$15)</f>
        <v>-0.77947943416060428</v>
      </c>
      <c r="M161">
        <f>STANDARDIZE(H161,H$14,H$15)</f>
        <v>0.1852846530695437</v>
      </c>
      <c r="N161">
        <f>SUMXMY2($I$6:$M$6,I161:M161)</f>
        <v>1.9902099167570684</v>
      </c>
      <c r="O161">
        <f>SUMXMY2($I$7:$M$7,I161:M161)</f>
        <v>4.1985140652074158</v>
      </c>
      <c r="P161">
        <f>SUMXMY2($I$8:$M$8,I161:M161)</f>
        <v>10.669351685053597</v>
      </c>
      <c r="Q161">
        <f>SUMXMY2($I$9:$M$9,I161:M161)</f>
        <v>1.4962600756383602</v>
      </c>
      <c r="R161">
        <f t="shared" si="6"/>
        <v>1.4962600756383602</v>
      </c>
      <c r="S161">
        <f t="shared" si="7"/>
        <v>4</v>
      </c>
    </row>
    <row r="162" spans="1:19" x14ac:dyDescent="0.2">
      <c r="A162">
        <v>146</v>
      </c>
      <c r="B162">
        <v>24510270401</v>
      </c>
      <c r="C162" t="s">
        <v>36</v>
      </c>
      <c r="D162">
        <f>VLOOKUP(B162,'[8]shown_tract_jail_rP_gP_pall (14'!$A$1:$C$409,3,0)</f>
        <v>2.5399999999999999E-2</v>
      </c>
      <c r="E162">
        <f>VLOOKUP(B162,[9]shown_tract_teenbirth_rP_gF_pal!$A$1:$C$391,3,0)</f>
        <v>0.29749999999999999</v>
      </c>
      <c r="F162">
        <f>VLOOKUP(B162,'[10]shown_tract_poor_share2016 (2)'!$A$1:$C$391,3,0)</f>
        <v>0.14779999999999999</v>
      </c>
      <c r="G162">
        <f>VLOOKUP(B162,'[11]shown_tract_nonwhite_share2010 '!$A$1:$C$391,3,0)</f>
        <v>0.72230000000000005</v>
      </c>
      <c r="H162">
        <f>VLOOKUP(B162,'[12]shown_tract_median_rent2016 (2)'!$A$1:$C$391,3,0)</f>
        <v>942</v>
      </c>
      <c r="I162">
        <f>STANDARDIZE(D162,D$14,D$15)</f>
        <v>-0.33880984379948476</v>
      </c>
      <c r="J162">
        <f>STANDARDIZE(E162,E$14,E$15)</f>
        <v>-0.14614420437485467</v>
      </c>
      <c r="K162">
        <f>STANDARDIZE(F162,F$14,F$15)</f>
        <v>-0.34346741196042474</v>
      </c>
      <c r="L162">
        <f>STANDARDIZE(G162,G$14,G$15)</f>
        <v>0.41825001388475308</v>
      </c>
      <c r="M162">
        <f>STANDARDIZE(H162,H$14,H$15)</f>
        <v>-0.32817036873269023</v>
      </c>
      <c r="N162">
        <f>SUMXMY2($I$6:$M$6,I162:M162)</f>
        <v>0.40269708246619074</v>
      </c>
      <c r="O162">
        <f>SUMXMY2($I$7:$M$7,I162:M162)</f>
        <v>5.5645572044105522</v>
      </c>
      <c r="P162">
        <f>SUMXMY2($I$8:$M$8,I162:M162)</f>
        <v>6.9371239209571733</v>
      </c>
      <c r="Q162">
        <f>SUMXMY2($I$9:$M$9,I162:M162)</f>
        <v>2.4024676478741074</v>
      </c>
      <c r="R162">
        <f t="shared" si="6"/>
        <v>0.40269708246619074</v>
      </c>
      <c r="S162">
        <f t="shared" si="7"/>
        <v>1</v>
      </c>
    </row>
    <row r="163" spans="1:19" x14ac:dyDescent="0.2">
      <c r="A163">
        <v>147</v>
      </c>
      <c r="B163">
        <v>24005403201</v>
      </c>
      <c r="C163" t="s">
        <v>64</v>
      </c>
      <c r="D163">
        <f>VLOOKUP(B163,'[8]shown_tract_jail_rP_gP_pall (14'!$A$1:$C$409,3,0)</f>
        <v>2.1899999999999999E-2</v>
      </c>
      <c r="E163">
        <f>VLOOKUP(B163,[9]shown_tract_teenbirth_rP_gF_pal!$A$1:$C$391,3,0)</f>
        <v>0.18390000000000001</v>
      </c>
      <c r="F163">
        <f>VLOOKUP(B163,'[10]shown_tract_poor_share2016 (2)'!$A$1:$C$391,3,0)</f>
        <v>7.17E-2</v>
      </c>
      <c r="G163">
        <f>VLOOKUP(B163,'[11]shown_tract_nonwhite_share2010 '!$A$1:$C$391,3,0)</f>
        <v>0.90859999999999996</v>
      </c>
      <c r="H163">
        <f>VLOOKUP(B163,'[12]shown_tract_median_rent2016 (2)'!$A$1:$C$391,3,0)</f>
        <v>1505</v>
      </c>
      <c r="I163">
        <f>STANDARDIZE(D163,D$14,D$15)</f>
        <v>-0.47948087369664977</v>
      </c>
      <c r="J163">
        <f>STANDARDIZE(E163,E$14,E$15)</f>
        <v>-0.83675156117244831</v>
      </c>
      <c r="K163">
        <f>STANDARDIZE(F163,F$14,F$15)</f>
        <v>-0.92699298041705136</v>
      </c>
      <c r="L163">
        <f>STANDARDIZE(G163,G$14,G$15)</f>
        <v>0.97152796124614649</v>
      </c>
      <c r="M163">
        <f>STANDARDIZE(H163,H$14,H$15)</f>
        <v>1.3143022294187741</v>
      </c>
      <c r="N163">
        <f>SUMXMY2($I$6:$M$6,I163:M163)</f>
        <v>3.7219443524944378</v>
      </c>
      <c r="O163">
        <f>SUMXMY2($I$7:$M$7,I163:M163)</f>
        <v>5.6087707464260168</v>
      </c>
      <c r="P163">
        <f>SUMXMY2($I$8:$M$8,I163:M163)</f>
        <v>13.966781785268484</v>
      </c>
      <c r="Q163">
        <f>SUMXMY2($I$9:$M$9,I163:M163)</f>
        <v>5.6717348812968176</v>
      </c>
      <c r="R163">
        <f t="shared" si="6"/>
        <v>3.7219443524944378</v>
      </c>
      <c r="S163">
        <f t="shared" si="7"/>
        <v>1</v>
      </c>
    </row>
    <row r="164" spans="1:19" x14ac:dyDescent="0.2">
      <c r="A164">
        <v>148</v>
      </c>
      <c r="B164">
        <v>24510250206</v>
      </c>
      <c r="C164" t="s">
        <v>65</v>
      </c>
      <c r="D164">
        <f>VLOOKUP(B164,'[8]shown_tract_jail_rP_gP_pall (14'!$A$1:$C$409,3,0)</f>
        <v>1.6E-2</v>
      </c>
      <c r="E164">
        <f>VLOOKUP(B164,[9]shown_tract_teenbirth_rP_gF_pal!$A$1:$C$391,3,0)</f>
        <v>0.24829999999999999</v>
      </c>
      <c r="F164">
        <f>VLOOKUP(B164,'[10]shown_tract_poor_share2016 (2)'!$A$1:$C$391,3,0)</f>
        <v>0.20630000000000001</v>
      </c>
      <c r="G164">
        <f>VLOOKUP(B164,'[11]shown_tract_nonwhite_share2010 '!$A$1:$C$391,3,0)</f>
        <v>0.23669999999999999</v>
      </c>
      <c r="H164">
        <f>VLOOKUP(B164,'[12]shown_tract_median_rent2016 (2)'!$A$1:$C$391,3,0)</f>
        <v>954</v>
      </c>
      <c r="I164">
        <f>STANDARDIZE(D164,D$14,D$15)</f>
        <v>-0.71661203838044218</v>
      </c>
      <c r="J164">
        <f>STANDARDIZE(E164,E$14,E$15)</f>
        <v>-0.44524527791747448</v>
      </c>
      <c r="K164">
        <f>STANDARDIZE(F164,F$14,F$15)</f>
        <v>0.10510349151805984</v>
      </c>
      <c r="L164">
        <f>STANDARDIZE(G164,G$14,G$15)</f>
        <v>-1.0238958328071028</v>
      </c>
      <c r="M164">
        <f>STANDARDIZE(H164,H$14,H$15)</f>
        <v>-0.29316207179162884</v>
      </c>
      <c r="N164">
        <f>SUMXMY2($I$6:$M$6,I164:M164)</f>
        <v>2.7449826697792949</v>
      </c>
      <c r="O164">
        <f>SUMXMY2($I$7:$M$7,I164:M164)</f>
        <v>3.2111147201192014</v>
      </c>
      <c r="P164">
        <f>SUMXMY2($I$8:$M$8,I164:M164)</f>
        <v>12.241995113071429</v>
      </c>
      <c r="Q164">
        <f>SUMXMY2($I$9:$M$9,I164:M164)</f>
        <v>0.84401636268448132</v>
      </c>
      <c r="R164">
        <f t="shared" si="6"/>
        <v>0.84401636268448132</v>
      </c>
      <c r="S164">
        <f t="shared" si="7"/>
        <v>4</v>
      </c>
    </row>
    <row r="165" spans="1:19" x14ac:dyDescent="0.2">
      <c r="A165">
        <v>149</v>
      </c>
      <c r="B165">
        <v>24510010300</v>
      </c>
      <c r="C165" t="s">
        <v>35</v>
      </c>
      <c r="D165">
        <f>VLOOKUP(B165,'[8]shown_tract_jail_rP_gP_pall (14'!$A$1:$C$409,3,0)</f>
        <v>2.5899999999999999E-2</v>
      </c>
      <c r="E165">
        <f>VLOOKUP(B165,[9]shown_tract_teenbirth_rP_gF_pal!$A$1:$C$391,3,0)</f>
        <v>0.27779999999999999</v>
      </c>
      <c r="F165">
        <f>VLOOKUP(B165,'[10]shown_tract_poor_share2016 (2)'!$A$1:$C$391,3,0)</f>
        <v>6.0100000000000001E-2</v>
      </c>
      <c r="G165">
        <f>VLOOKUP(B165,'[11]shown_tract_nonwhite_share2010 '!$A$1:$C$391,3,0)</f>
        <v>0.14860000000000001</v>
      </c>
      <c r="H165">
        <f>VLOOKUP(B165,'[12]shown_tract_median_rent2016 (2)'!$A$1:$C$391,3,0)</f>
        <v>1897</v>
      </c>
      <c r="I165">
        <f>STANDARDIZE(D165,D$14,D$15)</f>
        <v>-0.318713982385604</v>
      </c>
      <c r="J165">
        <f>STANDARDIZE(E165,E$14,E$15)</f>
        <v>-0.26590621959415567</v>
      </c>
      <c r="K165">
        <f>STANDARDIZE(F165,F$14,F$15)</f>
        <v>-1.0159403732435544</v>
      </c>
      <c r="L165">
        <f>STANDARDIZE(G165,G$14,G$15)</f>
        <v>-1.2855372024396245</v>
      </c>
      <c r="M165">
        <f>STANDARDIZE(H165,H$14,H$15)</f>
        <v>2.4579065961601132</v>
      </c>
      <c r="N165">
        <f>SUMXMY2($I$6:$M$6,I165:M165)</f>
        <v>9.2732742449134236</v>
      </c>
      <c r="O165">
        <f>SUMXMY2($I$7:$M$7,I165:M165)</f>
        <v>6.1712636648815806</v>
      </c>
      <c r="P165">
        <f>SUMXMY2($I$8:$M$8,I165:M165)</f>
        <v>23.085836373743078</v>
      </c>
      <c r="Q165">
        <f>SUMXMY2($I$9:$M$9,I165:M165)</f>
        <v>6.1801048755135835</v>
      </c>
      <c r="R165">
        <f t="shared" si="6"/>
        <v>6.1712636648815806</v>
      </c>
      <c r="S165">
        <f t="shared" si="7"/>
        <v>2</v>
      </c>
    </row>
    <row r="166" spans="1:19" x14ac:dyDescent="0.2">
      <c r="A166">
        <v>150</v>
      </c>
      <c r="B166">
        <v>24005401302</v>
      </c>
      <c r="C166" t="s">
        <v>60</v>
      </c>
      <c r="D166">
        <f>VLOOKUP(B166,'[8]shown_tract_jail_rP_gP_pall (14'!$A$1:$C$409,3,0)</f>
        <v>3.9300000000000002E-2</v>
      </c>
      <c r="E166">
        <f>VLOOKUP(B166,[9]shown_tract_teenbirth_rP_gF_pal!$A$1:$C$391,3,0)</f>
        <v>0.22950000000000001</v>
      </c>
      <c r="F166">
        <f>VLOOKUP(B166,'[10]shown_tract_poor_share2016 (2)'!$A$1:$C$391,3,0)</f>
        <v>6.5100000000000005E-2</v>
      </c>
      <c r="G166">
        <f>VLOOKUP(B166,'[11]shown_tract_nonwhite_share2010 '!$A$1:$C$391,3,0)</f>
        <v>0.86229999999999996</v>
      </c>
      <c r="H166">
        <f>VLOOKUP(B166,'[12]shown_tract_median_rent2016 (2)'!$A$1:$C$391,3,0)</f>
        <v>828</v>
      </c>
      <c r="I166">
        <f>STANDARDIZE(D166,D$14,D$15)</f>
        <v>0.21985510350639934</v>
      </c>
      <c r="J166">
        <f>STANDARDIZE(E166,E$14,E$15)</f>
        <v>-0.55953593203538599</v>
      </c>
      <c r="K166">
        <f>STANDARDIZE(F166,F$14,F$15)</f>
        <v>-0.97760097978385485</v>
      </c>
      <c r="L166">
        <f>STANDARDIZE(G166,G$14,G$15)</f>
        <v>0.83402517561634226</v>
      </c>
      <c r="M166">
        <f>STANDARDIZE(H166,H$14,H$15)</f>
        <v>-0.66074918967277363</v>
      </c>
      <c r="N166">
        <f>SUMXMY2($I$6:$M$6,I166:M166)</f>
        <v>2.3733543292474995</v>
      </c>
      <c r="O166">
        <f>SUMXMY2($I$7:$M$7,I166:M166)</f>
        <v>6.9828264259048423</v>
      </c>
      <c r="P166">
        <f>SUMXMY2($I$8:$M$8,I166:M166)</f>
        <v>8.6265943396592242</v>
      </c>
      <c r="Q166">
        <f>SUMXMY2($I$9:$M$9,I166:M166)</f>
        <v>4.2073949366609025</v>
      </c>
      <c r="R166">
        <f t="shared" si="6"/>
        <v>2.3733543292474995</v>
      </c>
      <c r="S166">
        <f t="shared" si="7"/>
        <v>1</v>
      </c>
    </row>
    <row r="167" spans="1:19" x14ac:dyDescent="0.2">
      <c r="A167">
        <v>151</v>
      </c>
      <c r="B167">
        <v>24510240300</v>
      </c>
      <c r="C167" t="s">
        <v>22</v>
      </c>
      <c r="D167">
        <f>VLOOKUP(B167,'[8]shown_tract_jail_rP_gP_pall (14'!$A$1:$C$409,3,0)</f>
        <v>3.1E-2</v>
      </c>
      <c r="E167">
        <f>VLOOKUP(B167,[9]shown_tract_teenbirth_rP_gF_pal!$A$1:$C$391,3,0)</f>
        <v>0.20730000000000001</v>
      </c>
      <c r="F167">
        <f>VLOOKUP(B167,'[10]shown_tract_poor_share2016 (2)'!$A$1:$C$391,3,0)</f>
        <v>7.6700000000000004E-2</v>
      </c>
      <c r="G167">
        <f>VLOOKUP(B167,'[11]shown_tract_nonwhite_share2010 '!$A$1:$C$391,3,0)</f>
        <v>0.1023</v>
      </c>
      <c r="H167">
        <f>VLOOKUP(B167,'[12]shown_tract_median_rent2016 (2)'!$A$1:$C$391,3,0)</f>
        <v>1741</v>
      </c>
      <c r="I167">
        <f>STANDARDIZE(D167,D$14,D$15)</f>
        <v>-0.11373619596402067</v>
      </c>
      <c r="J167">
        <f>STANDARDIZE(E167,E$14,E$15)</f>
        <v>-0.69449617253632423</v>
      </c>
      <c r="K167">
        <f>STANDARDIZE(F167,F$14,F$15)</f>
        <v>-0.88865358695735186</v>
      </c>
      <c r="L167">
        <f>STANDARDIZE(G167,G$14,G$15)</f>
        <v>-1.4230399880694289</v>
      </c>
      <c r="M167">
        <f>STANDARDIZE(H167,H$14,H$15)</f>
        <v>2.0027987359263149</v>
      </c>
      <c r="N167">
        <f>SUMXMY2($I$6:$M$6,I167:M167)</f>
        <v>8.1542817359840818</v>
      </c>
      <c r="O167">
        <f>SUMXMY2($I$7:$M$7,I167:M167)</f>
        <v>4.0407514108485376</v>
      </c>
      <c r="P167">
        <f>SUMXMY2($I$8:$M$8,I167:M167)</f>
        <v>21.6464490859567</v>
      </c>
      <c r="Q167">
        <f>SUMXMY2($I$9:$M$9,I167:M167)</f>
        <v>4.1135528569261535</v>
      </c>
      <c r="R167">
        <f t="shared" si="6"/>
        <v>4.0407514108485376</v>
      </c>
      <c r="S167">
        <f t="shared" si="7"/>
        <v>2</v>
      </c>
    </row>
    <row r="168" spans="1:19" x14ac:dyDescent="0.2">
      <c r="A168">
        <v>152</v>
      </c>
      <c r="B168">
        <v>24510010500</v>
      </c>
      <c r="C168" t="s">
        <v>66</v>
      </c>
      <c r="D168">
        <f>VLOOKUP(B168,'[8]shown_tract_jail_rP_gP_pall (14'!$A$1:$C$409,3,0)</f>
        <v>3.4799999999999998E-2</v>
      </c>
      <c r="E168">
        <f>VLOOKUP(B168,[9]shown_tract_teenbirth_rP_gF_pal!$A$1:$C$391,3,0)</f>
        <v>0.31869999999999998</v>
      </c>
      <c r="F168">
        <f>VLOOKUP(B168,'[10]shown_tract_poor_share2016 (2)'!$A$1:$C$391,3,0)</f>
        <v>7.8200000000000006E-2</v>
      </c>
      <c r="G168">
        <f>VLOOKUP(B168,'[11]shown_tract_nonwhite_share2010 '!$A$1:$C$391,3,0)</f>
        <v>0.2152</v>
      </c>
      <c r="H168">
        <f>VLOOKUP(B168,'[12]shown_tract_median_rent2016 (2)'!$A$1:$C$391,3,0)</f>
        <v>1492</v>
      </c>
      <c r="I168">
        <f>STANDARDIZE(D168,D$14,D$15)</f>
        <v>3.8992350781472708E-2</v>
      </c>
      <c r="J168">
        <f>STANDARDIZE(E168,E$14,E$15)</f>
        <v>-1.7263253986571369E-2</v>
      </c>
      <c r="K168">
        <f>STANDARDIZE(F168,F$14,F$15)</f>
        <v>-0.87715176891944202</v>
      </c>
      <c r="L168">
        <f>STANDARDIZE(G168,G$14,G$15)</f>
        <v>-1.0877470183587399</v>
      </c>
      <c r="M168">
        <f>STANDARDIZE(H168,H$14,H$15)</f>
        <v>1.276376574399291</v>
      </c>
      <c r="N168">
        <f>SUMXMY2($I$6:$M$6,I168:M168)</f>
        <v>4.1367803374678331</v>
      </c>
      <c r="O168">
        <f>SUMXMY2($I$7:$M$7,I168:M168)</f>
        <v>3.9905608913498356</v>
      </c>
      <c r="P168">
        <f>SUMXMY2($I$8:$M$8,I168:M168)</f>
        <v>14.694444876997672</v>
      </c>
      <c r="Q168">
        <f>SUMXMY2($I$9:$M$9,I168:M168)</f>
        <v>2.015394241753441</v>
      </c>
      <c r="R168">
        <f t="shared" si="6"/>
        <v>2.015394241753441</v>
      </c>
      <c r="S168">
        <f t="shared" si="7"/>
        <v>4</v>
      </c>
    </row>
    <row r="169" spans="1:19" x14ac:dyDescent="0.2">
      <c r="A169">
        <v>153</v>
      </c>
      <c r="B169">
        <v>24005401200</v>
      </c>
      <c r="C169" t="s">
        <v>55</v>
      </c>
      <c r="D169">
        <f>VLOOKUP(B169,'[8]shown_tract_jail_rP_gP_pall (14'!$A$1:$C$409,3,0)</f>
        <v>3.5499999999999997E-2</v>
      </c>
      <c r="E169">
        <f>VLOOKUP(B169,[9]shown_tract_teenbirth_rP_gF_pal!$A$1:$C$391,3,0)</f>
        <v>0.20369999999999999</v>
      </c>
      <c r="F169">
        <f>VLOOKUP(B169,'[10]shown_tract_poor_share2016 (2)'!$A$1:$C$391,3,0)</f>
        <v>7.7499999999999999E-2</v>
      </c>
      <c r="G169">
        <f>VLOOKUP(B169,'[11]shown_tract_nonwhite_share2010 '!$A$1:$C$391,3,0)</f>
        <v>0.77949999999999997</v>
      </c>
      <c r="H169">
        <f>VLOOKUP(B169,'[12]shown_tract_median_rent2016 (2)'!$A$1:$C$391,3,0)</f>
        <v>1141</v>
      </c>
      <c r="I169">
        <f>STANDARDIZE(D169,D$14,D$15)</f>
        <v>6.712655676090569E-2</v>
      </c>
      <c r="J169">
        <f>STANDARDIZE(E169,E$14,E$15)</f>
        <v>-0.71638161694188185</v>
      </c>
      <c r="K169">
        <f>STANDARDIZE(F169,F$14,F$15)</f>
        <v>-0.88251928400379998</v>
      </c>
      <c r="L169">
        <f>STANDARDIZE(G169,G$14,G$15)</f>
        <v>0.58812386567794506</v>
      </c>
      <c r="M169">
        <f>STANDARDIZE(H169,H$14,H$15)</f>
        <v>0.25238388887324475</v>
      </c>
      <c r="N169">
        <f>SUMXMY2($I$6:$M$6,I169:M169)</f>
        <v>1.6223217452728758</v>
      </c>
      <c r="O169">
        <f>SUMXMY2($I$7:$M$7,I169:M169)</f>
        <v>4.4096109420062088</v>
      </c>
      <c r="P169">
        <f>SUMXMY2($I$8:$M$8,I169:M169)</f>
        <v>9.6223362565708914</v>
      </c>
      <c r="Q169">
        <f>SUMXMY2($I$9:$M$9,I169:M169)</f>
        <v>2.732051008056847</v>
      </c>
      <c r="R169">
        <f t="shared" si="6"/>
        <v>1.6223217452728758</v>
      </c>
      <c r="S169">
        <f t="shared" si="7"/>
        <v>1</v>
      </c>
    </row>
    <row r="170" spans="1:19" x14ac:dyDescent="0.2">
      <c r="A170">
        <v>154</v>
      </c>
      <c r="B170">
        <v>24005430300</v>
      </c>
      <c r="C170" t="s">
        <v>41</v>
      </c>
      <c r="D170">
        <f>VLOOKUP(B170,'[8]shown_tract_jail_rP_gP_pall (14'!$A$1:$C$409,3,0)</f>
        <v>3.5200000000000002E-2</v>
      </c>
      <c r="E170">
        <f>VLOOKUP(B170,[9]shown_tract_teenbirth_rP_gF_pal!$A$1:$C$391,3,0)</f>
        <v>0.26200000000000001</v>
      </c>
      <c r="F170">
        <f>VLOOKUP(B170,'[10]shown_tract_poor_share2016 (2)'!$A$1:$C$391,3,0)</f>
        <v>0.316</v>
      </c>
      <c r="G170">
        <f>VLOOKUP(B170,'[11]shown_tract_nonwhite_share2010 '!$A$1:$C$391,3,0)</f>
        <v>0.42499999999999999</v>
      </c>
      <c r="H170">
        <f>VLOOKUP(B170,'[12]shown_tract_median_rent2016 (2)'!$A$1:$C$391,3,0)</f>
        <v>1073</v>
      </c>
      <c r="I170">
        <f>STANDARDIZE(D170,D$14,D$15)</f>
        <v>5.5069039912577465E-2</v>
      </c>
      <c r="J170">
        <f>STANDARDIZE(E170,E$14,E$15)</f>
        <v>-0.36195900337410258</v>
      </c>
      <c r="K170">
        <f>STANDARDIZE(F170,F$14,F$15)</f>
        <v>0.9462697840238673</v>
      </c>
      <c r="L170">
        <f>STANDARDIZE(G170,G$14,G$15)</f>
        <v>-0.46467824027811522</v>
      </c>
      <c r="M170">
        <f>STANDARDIZE(H170,H$14,H$15)</f>
        <v>5.4003539540563437E-2</v>
      </c>
      <c r="N170">
        <f>SUMXMY2($I$6:$M$6,I170:M170)</f>
        <v>2.0816362081116084</v>
      </c>
      <c r="O170">
        <f>SUMXMY2($I$7:$M$7,I170:M170)</f>
        <v>7.0470559532273054</v>
      </c>
      <c r="P170">
        <f>SUMXMY2($I$8:$M$8,I170:M170)</f>
        <v>6.4935424360633913</v>
      </c>
      <c r="Q170">
        <f>SUMXMY2($I$9:$M$9,I170:M170)</f>
        <v>2.7758585541097669</v>
      </c>
      <c r="R170">
        <f t="shared" si="6"/>
        <v>2.0816362081116084</v>
      </c>
      <c r="S170">
        <f t="shared" si="7"/>
        <v>1</v>
      </c>
    </row>
    <row r="171" spans="1:19" x14ac:dyDescent="0.2">
      <c r="A171">
        <v>155</v>
      </c>
      <c r="B171">
        <v>24510040100</v>
      </c>
      <c r="C171" t="s">
        <v>67</v>
      </c>
      <c r="D171">
        <f>VLOOKUP(B171,'[8]shown_tract_jail_rP_gP_pall (14'!$A$1:$C$409,3,0)</f>
        <v>3.5099999999999999E-2</v>
      </c>
      <c r="E171">
        <f>VLOOKUP(B171,[9]shown_tract_teenbirth_rP_gF_pal!$A$1:$C$391,3,0)</f>
        <v>0.31440000000000001</v>
      </c>
      <c r="F171">
        <f>VLOOKUP(B171,'[10]shown_tract_poor_share2016 (2)'!$A$1:$C$391,3,0)</f>
        <v>0.26579999999999998</v>
      </c>
      <c r="G171">
        <f>VLOOKUP(B171,'[11]shown_tract_nonwhite_share2010 '!$A$1:$C$391,3,0)</f>
        <v>0.53969999999999996</v>
      </c>
      <c r="H171">
        <f>VLOOKUP(B171,'[12]shown_tract_median_rent2016 (2)'!$A$1:$C$391,3,0)</f>
        <v>1445</v>
      </c>
      <c r="I171">
        <f>STANDARDIZE(D171,D$14,D$15)</f>
        <v>5.104986762980121E-2</v>
      </c>
      <c r="J171">
        <f>STANDARDIZE(E171,E$14,E$15)</f>
        <v>-4.3404201470987148E-2</v>
      </c>
      <c r="K171">
        <f>STANDARDIZE(F171,F$14,F$15)</f>
        <v>0.56134227368848388</v>
      </c>
      <c r="L171">
        <f>STANDARDIZE(G171,G$14,G$15)</f>
        <v>-0.1240395899165917</v>
      </c>
      <c r="M171">
        <f>STANDARDIZE(H171,H$14,H$15)</f>
        <v>1.1392607447134671</v>
      </c>
      <c r="N171">
        <f>SUMXMY2($I$6:$M$6,I171:M171)</f>
        <v>1.8127118315927344</v>
      </c>
      <c r="O171">
        <f>SUMXMY2($I$7:$M$7,I171:M171)</f>
        <v>7.3441885451912441</v>
      </c>
      <c r="P171">
        <f>SUMXMY2($I$8:$M$8,I171:M171)</f>
        <v>7.0530297020758344</v>
      </c>
      <c r="Q171">
        <f>SUMXMY2($I$9:$M$9,I171:M171)</f>
        <v>3.6523797789445451</v>
      </c>
      <c r="R171">
        <f t="shared" si="6"/>
        <v>1.8127118315927344</v>
      </c>
      <c r="S171">
        <f t="shared" si="7"/>
        <v>1</v>
      </c>
    </row>
    <row r="172" spans="1:19" x14ac:dyDescent="0.2">
      <c r="A172">
        <v>156</v>
      </c>
      <c r="B172">
        <v>24005451401</v>
      </c>
      <c r="C172" t="s">
        <v>19</v>
      </c>
      <c r="D172">
        <f>VLOOKUP(B172,'[8]shown_tract_jail_rP_gP_pall (14'!$A$1:$C$409,3,0)</f>
        <v>4.0899999999999999E-2</v>
      </c>
      <c r="E172">
        <f>VLOOKUP(B172,[9]shown_tract_teenbirth_rP_gF_pal!$A$1:$C$391,3,0)</f>
        <v>0.31469999999999998</v>
      </c>
      <c r="F172">
        <f>VLOOKUP(B172,'[10]shown_tract_poor_share2016 (2)'!$A$1:$C$391,3,0)</f>
        <v>0.1537</v>
      </c>
      <c r="G172">
        <f>VLOOKUP(B172,'[11]shown_tract_nonwhite_share2010 '!$A$1:$C$391,3,0)</f>
        <v>0.70209999999999995</v>
      </c>
      <c r="H172">
        <f>VLOOKUP(B172,'[12]shown_tract_median_rent2016 (2)'!$A$1:$C$391,3,0)</f>
        <v>1278</v>
      </c>
      <c r="I172">
        <f>STANDARDIZE(D172,D$14,D$15)</f>
        <v>0.28416186003081756</v>
      </c>
      <c r="J172">
        <f>STANDARDIZE(E172,E$14,E$15)</f>
        <v>-4.1580414437190884E-2</v>
      </c>
      <c r="K172">
        <f>STANDARDIZE(F172,F$14,F$15)</f>
        <v>-0.2982269276779792</v>
      </c>
      <c r="L172">
        <f>STANDARDIZE(G172,G$14,G$15)</f>
        <v>0.35825959769205201</v>
      </c>
      <c r="M172">
        <f>STANDARDIZE(H172,H$14,H$15)</f>
        <v>0.65206194561702913</v>
      </c>
      <c r="N172">
        <f>SUMXMY2($I$6:$M$6,I172:M172)</f>
        <v>0.6260903204608288</v>
      </c>
      <c r="O172">
        <f>SUMXMY2($I$7:$M$7,I172:M172)</f>
        <v>6.3738577375806171</v>
      </c>
      <c r="P172">
        <f>SUMXMY2($I$8:$M$8,I172:M172)</f>
        <v>6.0749943971302383</v>
      </c>
      <c r="Q172">
        <f>SUMXMY2($I$9:$M$9,I172:M172)</f>
        <v>2.857166855310032</v>
      </c>
      <c r="R172">
        <f t="shared" si="6"/>
        <v>0.6260903204608288</v>
      </c>
      <c r="S172">
        <f t="shared" si="7"/>
        <v>1</v>
      </c>
    </row>
    <row r="173" spans="1:19" x14ac:dyDescent="0.2">
      <c r="A173">
        <v>157</v>
      </c>
      <c r="B173">
        <v>24510260900</v>
      </c>
      <c r="C173" t="s">
        <v>4</v>
      </c>
      <c r="D173">
        <f>VLOOKUP(B173,'[8]shown_tract_jail_rP_gP_pall (14'!$A$1:$C$409,3,0)</f>
        <v>2.92E-2</v>
      </c>
      <c r="E173">
        <f>VLOOKUP(B173,[9]shown_tract_teenbirth_rP_gF_pal!$A$1:$C$391,3,0)</f>
        <v>0.1749</v>
      </c>
      <c r="F173">
        <f>VLOOKUP(B173,'[10]shown_tract_poor_share2016 (2)'!$A$1:$C$391,3,0)</f>
        <v>7.9699999999999993E-2</v>
      </c>
      <c r="G173">
        <f>VLOOKUP(B173,'[11]shown_tract_nonwhite_share2010 '!$A$1:$C$391,3,0)</f>
        <v>0.1976</v>
      </c>
      <c r="H173">
        <f>VLOOKUP(B173,'[12]shown_tract_median_rent2016 (2)'!$A$1:$C$391,3,0)</f>
        <v>2070</v>
      </c>
      <c r="I173">
        <f>STANDARDIZE(D173,D$14,D$15)</f>
        <v>-0.18608129705399123</v>
      </c>
      <c r="J173">
        <f>STANDARDIZE(E173,E$14,E$15)</f>
        <v>-0.89146517218634225</v>
      </c>
      <c r="K173">
        <f>STANDARDIZE(F173,F$14,F$15)</f>
        <v>-0.86564995088153218</v>
      </c>
      <c r="L173">
        <f>STANDARDIZE(G173,G$14,G$15)</f>
        <v>-1.1400158958335684</v>
      </c>
      <c r="M173">
        <f>STANDARDIZE(H173,H$14,H$15)</f>
        <v>2.9626095437270821</v>
      </c>
      <c r="N173">
        <f>SUMXMY2($I$6:$M$6,I173:M173)</f>
        <v>12.145240194243353</v>
      </c>
      <c r="O173">
        <f>SUMXMY2($I$7:$M$7,I173:M173)</f>
        <v>7.4849690589046514</v>
      </c>
      <c r="P173">
        <f>SUMXMY2($I$8:$M$8,I173:M173)</f>
        <v>26.56189943957083</v>
      </c>
      <c r="Q173">
        <f>SUMXMY2($I$9:$M$9,I173:M173)</f>
        <v>8.6655439649480268</v>
      </c>
      <c r="R173">
        <f t="shared" si="6"/>
        <v>7.4849690589046514</v>
      </c>
      <c r="S173">
        <f t="shared" si="7"/>
        <v>2</v>
      </c>
    </row>
    <row r="174" spans="1:19" x14ac:dyDescent="0.2">
      <c r="A174">
        <v>158</v>
      </c>
      <c r="B174">
        <v>24005452300</v>
      </c>
      <c r="C174" t="s">
        <v>4</v>
      </c>
      <c r="D174">
        <f>VLOOKUP(B174,'[8]shown_tract_jail_rP_gP_pall (14'!$A$1:$C$409,3,0)</f>
        <v>2.8400000000000002E-2</v>
      </c>
      <c r="E174">
        <f>VLOOKUP(B174,[9]shown_tract_teenbirth_rP_gF_pal!$A$1:$C$391,3,0)</f>
        <v>0.2114</v>
      </c>
      <c r="F174">
        <f>VLOOKUP(B174,'[10]shown_tract_poor_share2016 (2)'!$A$1:$C$391,3,0)</f>
        <v>8.0399999999999999E-2</v>
      </c>
      <c r="G174">
        <f>VLOOKUP(B174,'[11]shown_tract_nonwhite_share2010 '!$A$1:$C$391,3,0)</f>
        <v>0.29220000000000002</v>
      </c>
      <c r="H174">
        <f>VLOOKUP(B174,'[12]shown_tract_median_rent2016 (2)'!$A$1:$C$391,3,0)</f>
        <v>1175</v>
      </c>
      <c r="I174">
        <f>STANDARDIZE(D174,D$14,D$15)</f>
        <v>-0.21823467531620033</v>
      </c>
      <c r="J174">
        <f>STANDARDIZE(E174,E$14,E$15)</f>
        <v>-0.66957108307443924</v>
      </c>
      <c r="K174">
        <f>STANDARDIZE(F174,F$14,F$15)</f>
        <v>-0.86028243579717423</v>
      </c>
      <c r="L174">
        <f>STANDARDIZE(G174,G$14,G$15)</f>
        <v>-0.85907067940636572</v>
      </c>
      <c r="M174">
        <f>STANDARDIZE(H174,H$14,H$15)</f>
        <v>0.35157406353958537</v>
      </c>
      <c r="N174">
        <f>SUMXMY2($I$6:$M$6,I174:M174)</f>
        <v>2.853975616111434</v>
      </c>
      <c r="O174">
        <f>SUMXMY2($I$7:$M$7,I174:M174)</f>
        <v>1.3350629515677614</v>
      </c>
      <c r="P174">
        <f>SUMXMY2($I$8:$M$8,I174:M174)</f>
        <v>14.053322592110289</v>
      </c>
      <c r="Q174">
        <f>SUMXMY2($I$9:$M$9,I174:M174)</f>
        <v>0.18779718501954734</v>
      </c>
      <c r="R174">
        <f t="shared" si="6"/>
        <v>0.18779718501954734</v>
      </c>
      <c r="S174">
        <f t="shared" si="7"/>
        <v>4</v>
      </c>
    </row>
    <row r="175" spans="1:19" x14ac:dyDescent="0.2">
      <c r="A175">
        <v>159</v>
      </c>
      <c r="B175">
        <v>24510130806</v>
      </c>
      <c r="C175" t="s">
        <v>68</v>
      </c>
      <c r="D175">
        <f>VLOOKUP(B175,'[8]shown_tract_jail_rP_gP_pall (14'!$A$1:$C$409,3,0)</f>
        <v>1.66E-2</v>
      </c>
      <c r="E175">
        <f>VLOOKUP(B175,[9]shown_tract_teenbirth_rP_gF_pal!$A$1:$C$391,3,0)</f>
        <v>0.30719999999999997</v>
      </c>
      <c r="F175">
        <f>VLOOKUP(B175,'[10]shown_tract_poor_share2016 (2)'!$A$1:$C$391,3,0)</f>
        <v>0.1159</v>
      </c>
      <c r="G175">
        <f>VLOOKUP(B175,'[11]shown_tract_nonwhite_share2010 '!$A$1:$C$391,3,0)</f>
        <v>0.33610000000000001</v>
      </c>
      <c r="H175">
        <f>VLOOKUP(B175,'[12]shown_tract_median_rent2016 (2)'!$A$1:$C$391,3,0)</f>
        <v>1665</v>
      </c>
      <c r="I175">
        <f>STANDARDIZE(D175,D$14,D$15)</f>
        <v>-0.69249700468378539</v>
      </c>
      <c r="J175">
        <f>STANDARDIZE(E175,E$14,E$15)</f>
        <v>-8.7175090282102491E-2</v>
      </c>
      <c r="K175">
        <f>STANDARDIZE(F175,F$14,F$15)</f>
        <v>-0.58807274223330763</v>
      </c>
      <c r="L175">
        <f>STANDARDIZE(G175,G$14,G$15)</f>
        <v>-0.72869546797767448</v>
      </c>
      <c r="M175">
        <f>STANDARDIZE(H175,H$14,H$15)</f>
        <v>1.7810795219662594</v>
      </c>
      <c r="N175">
        <f>SUMXMY2($I$6:$M$6,I175:M175)</f>
        <v>4.5349247055331787</v>
      </c>
      <c r="O175">
        <f>SUMXMY2($I$7:$M$7,I175:M175)</f>
        <v>4.3620659294674624</v>
      </c>
      <c r="P175">
        <f>SUMXMY2($I$8:$M$8,I175:M175)</f>
        <v>16.469943703515458</v>
      </c>
      <c r="Q175">
        <f>SUMXMY2($I$9:$M$9,I175:M175)</f>
        <v>3.5231595594816305</v>
      </c>
      <c r="R175">
        <f t="shared" si="6"/>
        <v>3.5231595594816305</v>
      </c>
      <c r="S175">
        <f t="shared" si="7"/>
        <v>4</v>
      </c>
    </row>
    <row r="176" spans="1:19" x14ac:dyDescent="0.2">
      <c r="A176">
        <v>160</v>
      </c>
      <c r="B176">
        <v>24510260700</v>
      </c>
      <c r="C176" t="s">
        <v>69</v>
      </c>
      <c r="D176">
        <f>VLOOKUP(B176,'[8]shown_tract_jail_rP_gP_pall (14'!$A$1:$C$409,3,0)</f>
        <v>2.8799999999999999E-2</v>
      </c>
      <c r="E176">
        <f>VLOOKUP(B176,[9]shown_tract_teenbirth_rP_gF_pal!$A$1:$C$391,3,0)</f>
        <v>0.23089999999999999</v>
      </c>
      <c r="F176">
        <f>VLOOKUP(B176,'[10]shown_tract_poor_share2016 (2)'!$A$1:$C$391,3,0)</f>
        <v>0.2243</v>
      </c>
      <c r="G176">
        <f>VLOOKUP(B176,'[11]shown_tract_nonwhite_share2010 '!$A$1:$C$391,3,0)</f>
        <v>0.48049999999999998</v>
      </c>
      <c r="H176">
        <f>VLOOKUP(B176,'[12]shown_tract_median_rent2016 (2)'!$A$1:$C$391,3,0)</f>
        <v>1288</v>
      </c>
      <c r="I176">
        <f>STANDARDIZE(D176,D$14,D$15)</f>
        <v>-0.20215798618509584</v>
      </c>
      <c r="J176">
        <f>STANDARDIZE(E176,E$14,E$15)</f>
        <v>-0.55102492587766927</v>
      </c>
      <c r="K176">
        <f>STANDARDIZE(F176,F$14,F$15)</f>
        <v>0.24312530797297804</v>
      </c>
      <c r="L176">
        <f>STANDARDIZE(G176,G$14,G$15)</f>
        <v>-0.29985308687737799</v>
      </c>
      <c r="M176">
        <f>STANDARDIZE(H176,H$14,H$15)</f>
        <v>0.68123552640124696</v>
      </c>
      <c r="N176">
        <f>SUMXMY2($I$6:$M$6,I176:M176)</f>
        <v>1.4053788045901765</v>
      </c>
      <c r="O176">
        <f>SUMXMY2($I$7:$M$7,I176:M176)</f>
        <v>3.9555851210581685</v>
      </c>
      <c r="P176">
        <f>SUMXMY2($I$8:$M$8,I176:M176)</f>
        <v>8.9598309991189993</v>
      </c>
      <c r="Q176">
        <f>SUMXMY2($I$9:$M$9,I176:M176)</f>
        <v>1.5682021998818152</v>
      </c>
      <c r="R176">
        <f t="shared" si="6"/>
        <v>1.4053788045901765</v>
      </c>
      <c r="S176">
        <f t="shared" si="7"/>
        <v>1</v>
      </c>
    </row>
    <row r="177" spans="1:19" x14ac:dyDescent="0.2">
      <c r="A177">
        <v>161</v>
      </c>
      <c r="B177">
        <v>24510270903</v>
      </c>
      <c r="C177" t="s">
        <v>70</v>
      </c>
      <c r="D177">
        <f>VLOOKUP(B177,'[8]shown_tract_jail_rP_gP_pall (14'!$A$1:$C$409,3,0)</f>
        <v>3.7699999999999997E-2</v>
      </c>
      <c r="E177">
        <f>VLOOKUP(B177,[9]shown_tract_teenbirth_rP_gF_pal!$A$1:$C$391,3,0)</f>
        <v>0.34520000000000001</v>
      </c>
      <c r="F177">
        <f>VLOOKUP(B177,'[10]shown_tract_poor_share2016 (2)'!$A$1:$C$391,3,0)</f>
        <v>0.19550000000000001</v>
      </c>
      <c r="G177">
        <f>VLOOKUP(B177,'[11]shown_tract_nonwhite_share2010 '!$A$1:$C$391,3,0)</f>
        <v>0.9214</v>
      </c>
      <c r="H177">
        <f>VLOOKUP(B177,'[12]shown_tract_median_rent2016 (2)'!$A$1:$C$391,3,0)</f>
        <v>935</v>
      </c>
      <c r="I177">
        <f>STANDARDIZE(D177,D$14,D$15)</f>
        <v>0.15554834698198086</v>
      </c>
      <c r="J177">
        <f>STANDARDIZE(E177,E$14,E$15)</f>
        <v>0.14383793399878295</v>
      </c>
      <c r="K177">
        <f>STANDARDIZE(F177,F$14,F$15)</f>
        <v>2.2290401645108839E-2</v>
      </c>
      <c r="L177">
        <f>STANDARDIZE(G177,G$14,G$15)</f>
        <v>1.0095416903187491</v>
      </c>
      <c r="M177">
        <f>STANDARDIZE(H177,H$14,H$15)</f>
        <v>-0.34859187528164276</v>
      </c>
      <c r="N177">
        <f>SUMXMY2($I$6:$M$6,I177:M177)</f>
        <v>0.7885227879515313</v>
      </c>
      <c r="O177">
        <f>SUMXMY2($I$7:$M$7,I177:M177)</f>
        <v>10.090315652642632</v>
      </c>
      <c r="P177">
        <f>SUMXMY2($I$8:$M$8,I177:M177)</f>
        <v>3.4511190407328276</v>
      </c>
      <c r="Q177">
        <f>SUMXMY2($I$9:$M$9,I177:M177)</f>
        <v>5.2463778540660702</v>
      </c>
      <c r="R177">
        <f t="shared" si="6"/>
        <v>0.7885227879515313</v>
      </c>
      <c r="S177">
        <f t="shared" si="7"/>
        <v>1</v>
      </c>
    </row>
    <row r="178" spans="1:19" x14ac:dyDescent="0.2">
      <c r="A178">
        <v>162</v>
      </c>
      <c r="B178">
        <v>24005421000</v>
      </c>
      <c r="C178" t="s">
        <v>24</v>
      </c>
      <c r="D178">
        <f>VLOOKUP(B178,'[8]shown_tract_jail_rP_gP_pall (14'!$A$1:$C$409,3,0)</f>
        <v>2.41E-2</v>
      </c>
      <c r="E178">
        <f>VLOOKUP(B178,[9]shown_tract_teenbirth_rP_gF_pal!$A$1:$C$391,3,0)</f>
        <v>0.32350000000000001</v>
      </c>
      <c r="F178">
        <f>VLOOKUP(B178,'[10]shown_tract_poor_share2016 (2)'!$A$1:$C$391,3,0)</f>
        <v>0.2427</v>
      </c>
      <c r="G178">
        <f>VLOOKUP(B178,'[11]shown_tract_nonwhite_share2010 '!$A$1:$C$391,3,0)</f>
        <v>0.25929999999999997</v>
      </c>
      <c r="H178">
        <f>VLOOKUP(B178,'[12]shown_tract_median_rent2016 (2)'!$A$1:$C$391,3,0)</f>
        <v>796</v>
      </c>
      <c r="I178">
        <f>STANDARDIZE(D178,D$14,D$15)</f>
        <v>-0.39105908347557461</v>
      </c>
      <c r="J178">
        <f>STANDARDIZE(E178,E$14,E$15)</f>
        <v>1.191733855417219E-2</v>
      </c>
      <c r="K178">
        <f>STANDARDIZE(F178,F$14,F$15)</f>
        <v>0.38421427590467228</v>
      </c>
      <c r="L178">
        <f>STANDARDIZE(G178,G$14,G$15)</f>
        <v>-0.95677784241328934</v>
      </c>
      <c r="M178">
        <f>STANDARDIZE(H178,H$14,H$15)</f>
        <v>-0.75410464818227074</v>
      </c>
      <c r="N178">
        <f>SUMXMY2($I$6:$M$6,I178:M178)</f>
        <v>2.715277106431321</v>
      </c>
      <c r="O178">
        <f>SUMXMY2($I$7:$M$7,I178:M178)</f>
        <v>6.2845523789053406</v>
      </c>
      <c r="P178">
        <f>SUMXMY2($I$8:$M$8,I178:M178)</f>
        <v>9.2088492324861306</v>
      </c>
      <c r="Q178">
        <f>SUMXMY2($I$9:$M$9,I178:M178)</f>
        <v>1.9882912315089678</v>
      </c>
      <c r="R178">
        <f t="shared" si="6"/>
        <v>1.9882912315089678</v>
      </c>
      <c r="S178">
        <f t="shared" si="7"/>
        <v>4</v>
      </c>
    </row>
    <row r="179" spans="1:19" x14ac:dyDescent="0.2">
      <c r="A179">
        <v>163</v>
      </c>
      <c r="B179">
        <v>24510080101</v>
      </c>
      <c r="C179" t="s">
        <v>71</v>
      </c>
      <c r="D179">
        <f>VLOOKUP(B179,'[8]shown_tract_jail_rP_gP_pall (14'!$A$1:$C$409,3,0)</f>
        <v>3.2099999999999997E-2</v>
      </c>
      <c r="E179">
        <f>VLOOKUP(B179,[9]shown_tract_teenbirth_rP_gF_pal!$A$1:$C$391,3,0)</f>
        <v>0.38290000000000002</v>
      </c>
      <c r="F179">
        <f>VLOOKUP(B179,'[10]shown_tract_poor_share2016 (2)'!$A$1:$C$391,3,0)</f>
        <v>0.1469</v>
      </c>
      <c r="G179">
        <f>VLOOKUP(B179,'[11]shown_tract_nonwhite_share2010 '!$A$1:$C$391,3,0)</f>
        <v>0.76600000000000001</v>
      </c>
      <c r="H179">
        <f>VLOOKUP(B179,'[12]shown_tract_median_rent2016 (2)'!$A$1:$C$391,3,0)</f>
        <v>1173</v>
      </c>
      <c r="I179">
        <f>STANDARDIZE(D179,D$14,D$15)</f>
        <v>-6.9525300853483213E-2</v>
      </c>
      <c r="J179">
        <f>STANDARDIZE(E179,E$14,E$15)</f>
        <v>0.37302717124587176</v>
      </c>
      <c r="K179">
        <f>STANDARDIZE(F179,F$14,F$15)</f>
        <v>-0.35036850278317055</v>
      </c>
      <c r="L179">
        <f>STANDARDIZE(G179,G$14,G$15)</f>
        <v>0.54803126079668485</v>
      </c>
      <c r="M179">
        <f>STANDARDIZE(H179,H$14,H$15)</f>
        <v>0.34573934738274181</v>
      </c>
      <c r="N179">
        <f>SUMXMY2($I$6:$M$6,I179:M179)</f>
        <v>0.21767947665410689</v>
      </c>
      <c r="O179">
        <f>SUMXMY2($I$7:$M$7,I179:M179)</f>
        <v>7.487907932414898</v>
      </c>
      <c r="P179">
        <f>SUMXMY2($I$8:$M$8,I179:M179)</f>
        <v>5.4589039407335269</v>
      </c>
      <c r="Q179">
        <f>SUMXMY2($I$9:$M$9,I179:M179)</f>
        <v>3.487842594360814</v>
      </c>
      <c r="R179">
        <f t="shared" si="6"/>
        <v>0.21767947665410689</v>
      </c>
      <c r="S179">
        <f t="shared" si="7"/>
        <v>1</v>
      </c>
    </row>
    <row r="180" spans="1:19" x14ac:dyDescent="0.2">
      <c r="A180">
        <v>164</v>
      </c>
      <c r="B180">
        <v>24510280401</v>
      </c>
      <c r="C180" t="s">
        <v>4</v>
      </c>
      <c r="D180">
        <f>VLOOKUP(B180,'[8]shown_tract_jail_rP_gP_pall (14'!$A$1:$C$409,3,0)</f>
        <v>2.3E-2</v>
      </c>
      <c r="E180">
        <f>VLOOKUP(B180,[9]shown_tract_teenbirth_rP_gF_pal!$A$1:$C$391,3,0)</f>
        <v>0.28670000000000001</v>
      </c>
      <c r="F180">
        <f>VLOOKUP(B180,'[10]shown_tract_poor_share2016 (2)'!$A$1:$C$391,3,0)</f>
        <v>0.121</v>
      </c>
      <c r="G180">
        <f>VLOOKUP(B180,'[11]shown_tract_nonwhite_share2010 '!$A$1:$C$391,3,0)</f>
        <v>0.86229999999999996</v>
      </c>
      <c r="H180">
        <f>VLOOKUP(B180,'[12]shown_tract_median_rent2016 (2)'!$A$1:$C$391,3,0)</f>
        <v>798</v>
      </c>
      <c r="I180">
        <f>STANDARDIZE(D180,D$14,D$15)</f>
        <v>-0.43526997858611216</v>
      </c>
      <c r="J180">
        <f>STANDARDIZE(E180,E$14,E$15)</f>
        <v>-0.21180053759152717</v>
      </c>
      <c r="K180">
        <f>STANDARDIZE(F180,F$14,F$15)</f>
        <v>-0.54896656090441409</v>
      </c>
      <c r="L180">
        <f>STANDARDIZE(G180,G$14,G$15)</f>
        <v>0.83402517561634226</v>
      </c>
      <c r="M180">
        <f>STANDARDIZE(H180,H$14,H$15)</f>
        <v>-0.74826993202542713</v>
      </c>
      <c r="N180">
        <f>SUMXMY2($I$6:$M$6,I180:M180)</f>
        <v>1.4189303418560539</v>
      </c>
      <c r="O180">
        <f>SUMXMY2($I$7:$M$7,I180:M180)</f>
        <v>7.2093831196774616</v>
      </c>
      <c r="P180">
        <f>SUMXMY2($I$8:$M$8,I180:M180)</f>
        <v>7.7757481879423578</v>
      </c>
      <c r="Q180">
        <f>SUMXMY2($I$9:$M$9,I180:M180)</f>
        <v>4.1559385579148866</v>
      </c>
      <c r="R180">
        <f t="shared" si="6"/>
        <v>1.4189303418560539</v>
      </c>
      <c r="S180">
        <f t="shared" si="7"/>
        <v>1</v>
      </c>
    </row>
    <row r="181" spans="1:19" x14ac:dyDescent="0.2">
      <c r="A181">
        <v>165</v>
      </c>
      <c r="B181">
        <v>24510090200</v>
      </c>
      <c r="C181" t="s">
        <v>72</v>
      </c>
      <c r="D181">
        <f>VLOOKUP(B181,'[8]shown_tract_jail_rP_gP_pall (14'!$A$1:$C$409,3,0)</f>
        <v>2.6599999999999999E-2</v>
      </c>
      <c r="E181">
        <f>VLOOKUP(B181,[9]shown_tract_teenbirth_rP_gF_pal!$A$1:$C$391,3,0)</f>
        <v>0.3901</v>
      </c>
      <c r="F181">
        <f>VLOOKUP(B181,'[10]shown_tract_poor_share2016 (2)'!$A$1:$C$391,3,0)</f>
        <v>0.1113</v>
      </c>
      <c r="G181">
        <f>VLOOKUP(B181,'[11]shown_tract_nonwhite_share2010 '!$A$1:$C$391,3,0)</f>
        <v>0.85199999999999998</v>
      </c>
      <c r="H181">
        <f>VLOOKUP(B181,'[12]shown_tract_median_rent2016 (2)'!$A$1:$C$391,3,0)</f>
        <v>1111</v>
      </c>
      <c r="I181">
        <f>STANDARDIZE(D181,D$14,D$15)</f>
        <v>-0.29057977640617105</v>
      </c>
      <c r="J181">
        <f>STANDARDIZE(E181,E$14,E$15)</f>
        <v>0.41679806005698677</v>
      </c>
      <c r="K181">
        <f>STANDARDIZE(F181,F$14,F$15)</f>
        <v>-0.62334498421623119</v>
      </c>
      <c r="L181">
        <f>STANDARDIZE(G181,G$14,G$15)</f>
        <v>0.80343600300323248</v>
      </c>
      <c r="M181">
        <f>STANDARDIZE(H181,H$14,H$15)</f>
        <v>0.16486314652059122</v>
      </c>
      <c r="N181">
        <f>SUMXMY2($I$6:$M$6,I181:M181)</f>
        <v>0.56880382324016687</v>
      </c>
      <c r="O181">
        <f>SUMXMY2($I$7:$M$7,I181:M181)</f>
        <v>7.9260584895464898</v>
      </c>
      <c r="P181">
        <f>SUMXMY2($I$8:$M$8,I181:M181)</f>
        <v>6.4512905229513651</v>
      </c>
      <c r="Q181">
        <f>SUMXMY2($I$9:$M$9,I181:M181)</f>
        <v>4.2680705986564309</v>
      </c>
      <c r="R181">
        <f t="shared" si="6"/>
        <v>0.56880382324016687</v>
      </c>
      <c r="S181">
        <f t="shared" si="7"/>
        <v>1</v>
      </c>
    </row>
    <row r="182" spans="1:19" x14ac:dyDescent="0.2">
      <c r="A182">
        <v>166</v>
      </c>
      <c r="B182">
        <v>24005450800</v>
      </c>
      <c r="C182" t="s">
        <v>29</v>
      </c>
      <c r="D182">
        <f>VLOOKUP(B182,'[8]shown_tract_jail_rP_gP_pall (14'!$A$1:$C$409,3,0)</f>
        <v>3.1199999999999999E-2</v>
      </c>
      <c r="E182">
        <f>VLOOKUP(B182,[9]shown_tract_teenbirth_rP_gF_pal!$A$1:$C$391,3,0)</f>
        <v>0.30509999999999998</v>
      </c>
      <c r="F182">
        <f>VLOOKUP(B182,'[10]shown_tract_poor_share2016 (2)'!$A$1:$C$391,3,0)</f>
        <v>0.22969999999999999</v>
      </c>
      <c r="G182">
        <f>VLOOKUP(B182,'[11]shown_tract_nonwhite_share2010 '!$A$1:$C$391,3,0)</f>
        <v>0.4052</v>
      </c>
      <c r="H182">
        <f>VLOOKUP(B182,'[12]shown_tract_median_rent2016 (2)'!$A$1:$C$391,3,0)</f>
        <v>967</v>
      </c>
      <c r="I182">
        <f>STANDARDIZE(D182,D$14,D$15)</f>
        <v>-0.10569785139846843</v>
      </c>
      <c r="J182">
        <f>STANDARDIZE(E182,E$14,E$15)</f>
        <v>-9.9941599518677662E-2</v>
      </c>
      <c r="K182">
        <f>STANDARDIZE(F182,F$14,F$15)</f>
        <v>0.28453185290945343</v>
      </c>
      <c r="L182">
        <f>STANDARDIZE(G182,G$14,G$15)</f>
        <v>-0.52348072743729712</v>
      </c>
      <c r="M182">
        <f>STANDARDIZE(H182,H$14,H$15)</f>
        <v>-0.25523641677214565</v>
      </c>
      <c r="N182">
        <f>SUMXMY2($I$6:$M$6,I182:M182)</f>
        <v>1.1067513914343929</v>
      </c>
      <c r="O182">
        <f>SUMXMY2($I$7:$M$7,I182:M182)</f>
        <v>5.3983181915324856</v>
      </c>
      <c r="P182">
        <f>SUMXMY2($I$8:$M$8,I182:M182)</f>
        <v>6.9671639607532843</v>
      </c>
      <c r="Q182">
        <f>SUMXMY2($I$9:$M$9,I182:M182)</f>
        <v>1.3416727737843224</v>
      </c>
      <c r="R182">
        <f t="shared" si="6"/>
        <v>1.1067513914343929</v>
      </c>
      <c r="S182">
        <f t="shared" si="7"/>
        <v>1</v>
      </c>
    </row>
    <row r="183" spans="1:19" x14ac:dyDescent="0.2">
      <c r="A183">
        <v>167</v>
      </c>
      <c r="B183">
        <v>24005402304</v>
      </c>
      <c r="C183" t="s">
        <v>60</v>
      </c>
      <c r="D183">
        <f>VLOOKUP(B183,'[8]shown_tract_jail_rP_gP_pall (14'!$A$1:$C$409,3,0)</f>
        <v>2.9399999999999999E-2</v>
      </c>
      <c r="E183">
        <f>VLOOKUP(B183,[9]shown_tract_teenbirth_rP_gF_pal!$A$1:$C$391,3,0)</f>
        <v>0.36</v>
      </c>
      <c r="F183">
        <f>VLOOKUP(B183,'[10]shown_tract_poor_share2016 (2)'!$A$1:$C$391,3,0)</f>
        <v>4.9099999999999998E-2</v>
      </c>
      <c r="G183">
        <f>VLOOKUP(B183,'[11]shown_tract_nonwhite_share2010 '!$A$1:$C$391,3,0)</f>
        <v>0.96879999999999999</v>
      </c>
      <c r="H183">
        <f>VLOOKUP(B183,'[12]shown_tract_median_rent2016 (2)'!$A$1:$C$391,3,0)</f>
        <v>1206</v>
      </c>
      <c r="I183">
        <f>STANDARDIZE(D183,D$14,D$15)</f>
        <v>-0.17804295248843899</v>
      </c>
      <c r="J183">
        <f>STANDARDIZE(E183,E$14,E$15)</f>
        <v>0.23381142766607496</v>
      </c>
      <c r="K183">
        <f>STANDARDIZE(F183,F$14,F$15)</f>
        <v>-1.1002870388548933</v>
      </c>
      <c r="L183">
        <f>STANDARDIZE(G183,G$14,G$15)</f>
        <v>1.1503112807907301</v>
      </c>
      <c r="M183">
        <f>STANDARDIZE(H183,H$14,H$15)</f>
        <v>0.44201216397066068</v>
      </c>
      <c r="N183">
        <f>SUMXMY2($I$6:$M$6,I183:M183)</f>
        <v>1.8058120280709715</v>
      </c>
      <c r="O183">
        <f>SUMXMY2($I$7:$M$7,I183:M183)</f>
        <v>8.5040779991025062</v>
      </c>
      <c r="P183">
        <f>SUMXMY2($I$8:$M$8,I183:M183)</f>
        <v>8.5616315060616603</v>
      </c>
      <c r="Q183">
        <f>SUMXMY2($I$9:$M$9,I183:M183)</f>
        <v>5.6989604385898147</v>
      </c>
      <c r="R183">
        <f t="shared" si="6"/>
        <v>1.8058120280709715</v>
      </c>
      <c r="S183">
        <f t="shared" si="7"/>
        <v>1</v>
      </c>
    </row>
    <row r="184" spans="1:19" x14ac:dyDescent="0.2">
      <c r="A184">
        <v>168</v>
      </c>
      <c r="B184">
        <v>24510250303</v>
      </c>
      <c r="C184" t="s">
        <v>65</v>
      </c>
      <c r="D184">
        <f>VLOOKUP(B184,'[8]shown_tract_jail_rP_gP_pall (14'!$A$1:$C$409,3,0)</f>
        <v>2.9399999999999999E-2</v>
      </c>
      <c r="E184">
        <f>VLOOKUP(B184,[9]shown_tract_teenbirth_rP_gF_pal!$A$1:$C$391,3,0)</f>
        <v>0.35339999999999999</v>
      </c>
      <c r="F184">
        <f>VLOOKUP(B184,'[10]shown_tract_poor_share2016 (2)'!$A$1:$C$391,3,0)</f>
        <v>0.35549999999999998</v>
      </c>
      <c r="G184">
        <f>VLOOKUP(B184,'[11]shown_tract_nonwhite_share2010 '!$A$1:$C$391,3,0)</f>
        <v>0.27879999999999999</v>
      </c>
      <c r="H184">
        <f>VLOOKUP(B184,'[12]shown_tract_median_rent2016 (2)'!$A$1:$C$391,3,0)</f>
        <v>940</v>
      </c>
      <c r="I184">
        <f>STANDARDIZE(D184,D$14,D$15)</f>
        <v>-0.17804295248843899</v>
      </c>
      <c r="J184">
        <f>STANDARDIZE(E184,E$14,E$15)</f>
        <v>0.19368811292255284</v>
      </c>
      <c r="K184">
        <f>STANDARDIZE(F184,F$14,F$15)</f>
        <v>1.2491509923554933</v>
      </c>
      <c r="L184">
        <f>STANDARDIZE(G184,G$14,G$15)</f>
        <v>-0.89886630202924644</v>
      </c>
      <c r="M184">
        <f>STANDARDIZE(H184,H$14,H$15)</f>
        <v>-0.33400508488953384</v>
      </c>
      <c r="N184">
        <f>SUMXMY2($I$6:$M$6,I184:M184)</f>
        <v>3.5033448282274944</v>
      </c>
      <c r="O184">
        <f>SUMXMY2($I$7:$M$7,I184:M184)</f>
        <v>9.7000060225365967</v>
      </c>
      <c r="P184">
        <f>SUMXMY2($I$8:$M$8,I184:M184)</f>
        <v>7.1895591850293883</v>
      </c>
      <c r="Q184">
        <f>SUMXMY2($I$9:$M$9,I184:M184)</f>
        <v>4.1633591435980746</v>
      </c>
      <c r="R184">
        <f t="shared" si="6"/>
        <v>3.5033448282274944</v>
      </c>
      <c r="S184">
        <f t="shared" si="7"/>
        <v>1</v>
      </c>
    </row>
    <row r="185" spans="1:19" x14ac:dyDescent="0.2">
      <c r="A185">
        <v>169</v>
      </c>
      <c r="B185">
        <v>24510250401</v>
      </c>
      <c r="C185" t="s">
        <v>56</v>
      </c>
      <c r="D185">
        <f>VLOOKUP(B185,'[8]shown_tract_jail_rP_gP_pall (14'!$A$1:$C$409,3,0)</f>
        <v>3.39E-2</v>
      </c>
      <c r="E185">
        <f>VLOOKUP(B185,[9]shown_tract_teenbirth_rP_gF_pal!$A$1:$C$391,3,0)</f>
        <v>0.25419999999999998</v>
      </c>
      <c r="F185">
        <f>VLOOKUP(B185,'[10]shown_tract_poor_share2016 (2)'!$A$1:$C$391,3,0)</f>
        <v>0.21990000000000001</v>
      </c>
      <c r="G185">
        <f>VLOOKUP(B185,'[11]shown_tract_nonwhite_share2010 '!$A$1:$C$391,3,0)</f>
        <v>0.44359999999999999</v>
      </c>
      <c r="H185">
        <f>VLOOKUP(B185,'[12]shown_tract_median_rent2016 (2)'!$A$1:$C$391,3,0)</f>
        <v>967</v>
      </c>
      <c r="I185">
        <f>STANDARDIZE(D185,D$14,D$15)</f>
        <v>2.8198002364874962E-3</v>
      </c>
      <c r="J185">
        <f>STANDARDIZE(E185,E$14,E$15)</f>
        <v>-0.4093774662528108</v>
      </c>
      <c r="K185">
        <f>STANDARDIZE(F185,F$14,F$15)</f>
        <v>0.20938664172844254</v>
      </c>
      <c r="L185">
        <f>STANDARDIZE(G185,G$14,G$15)</f>
        <v>-0.40943954021948975</v>
      </c>
      <c r="M185">
        <f>STANDARDIZE(H185,H$14,H$15)</f>
        <v>-0.25523641677214565</v>
      </c>
      <c r="N185">
        <f>SUMXMY2($I$6:$M$6,I185:M185)</f>
        <v>1.1826709667526738</v>
      </c>
      <c r="O185">
        <f>SUMXMY2($I$7:$M$7,I185:M185)</f>
        <v>4.7298250260614978</v>
      </c>
      <c r="P185">
        <f>SUMXMY2($I$8:$M$8,I185:M185)</f>
        <v>7.2890488117548724</v>
      </c>
      <c r="Q185">
        <f>SUMXMY2($I$9:$M$9,I185:M185)</f>
        <v>1.1646415725584203</v>
      </c>
      <c r="R185">
        <f t="shared" si="6"/>
        <v>1.1646415725584203</v>
      </c>
      <c r="S185">
        <f t="shared" si="7"/>
        <v>4</v>
      </c>
    </row>
    <row r="186" spans="1:19" x14ac:dyDescent="0.2">
      <c r="A186">
        <v>170</v>
      </c>
      <c r="B186">
        <v>24005491401</v>
      </c>
      <c r="C186" t="s">
        <v>16</v>
      </c>
      <c r="D186">
        <f>VLOOKUP(B186,'[8]shown_tract_jail_rP_gP_pall (14'!$A$1:$C$409,3,0)</f>
        <v>2.9600000000000001E-2</v>
      </c>
      <c r="E186">
        <f>VLOOKUP(B186,[9]shown_tract_teenbirth_rP_gF_pal!$A$1:$C$391,3,0)</f>
        <v>0.38</v>
      </c>
      <c r="F186">
        <f>VLOOKUP(B186,'[10]shown_tract_poor_share2016 (2)'!$A$1:$C$391,3,0)</f>
        <v>0.14180000000000001</v>
      </c>
      <c r="G186">
        <f>VLOOKUP(B186,'[11]shown_tract_nonwhite_share2010 '!$A$1:$C$391,3,0)</f>
        <v>0.9</v>
      </c>
      <c r="H186">
        <f>VLOOKUP(B186,'[12]shown_tract_median_rent2016 (2)'!$A$1:$C$391,3,0)</f>
        <v>1095</v>
      </c>
      <c r="I186">
        <f>STANDARDIZE(D186,D$14,D$15)</f>
        <v>-0.17000460792288663</v>
      </c>
      <c r="J186">
        <f>STANDARDIZE(E186,E$14,E$15)</f>
        <v>0.35539722991917255</v>
      </c>
      <c r="K186">
        <f>STANDARDIZE(F186,F$14,F$15)</f>
        <v>-0.38947468411206404</v>
      </c>
      <c r="L186">
        <f>STANDARDIZE(G186,G$14,G$15)</f>
        <v>0.94598748702549185</v>
      </c>
      <c r="M186">
        <f>STANDARDIZE(H186,H$14,H$15)</f>
        <v>0.11818541726584268</v>
      </c>
      <c r="N186">
        <f>SUMXMY2($I$6:$M$6,I186:M186)</f>
        <v>0.4868369210320716</v>
      </c>
      <c r="O186">
        <f>SUMXMY2($I$7:$M$7,I186:M186)</f>
        <v>8.7197568140825865</v>
      </c>
      <c r="P186">
        <f>SUMXMY2($I$8:$M$8,I186:M186)</f>
        <v>5.2683689133036937</v>
      </c>
      <c r="Q186">
        <f>SUMXMY2($I$9:$M$9,I186:M186)</f>
        <v>4.7121059811817663</v>
      </c>
      <c r="R186">
        <f t="shared" si="6"/>
        <v>0.4868369210320716</v>
      </c>
      <c r="S186">
        <f t="shared" si="7"/>
        <v>1</v>
      </c>
    </row>
    <row r="187" spans="1:19" x14ac:dyDescent="0.2">
      <c r="A187">
        <v>171</v>
      </c>
      <c r="B187">
        <v>24510271900</v>
      </c>
      <c r="C187" t="s">
        <v>47</v>
      </c>
      <c r="D187">
        <f>VLOOKUP(B187,'[8]shown_tract_jail_rP_gP_pall (14'!$A$1:$C$409,3,0)</f>
        <v>4.0399999999999998E-2</v>
      </c>
      <c r="E187">
        <f>VLOOKUP(B187,[9]shown_tract_teenbirth_rP_gF_pal!$A$1:$C$391,3,0)</f>
        <v>0.32200000000000001</v>
      </c>
      <c r="F187">
        <f>VLOOKUP(B187,'[10]shown_tract_poor_share2016 (2)'!$A$1:$C$391,3,0)</f>
        <v>0.2616</v>
      </c>
      <c r="G187">
        <f>VLOOKUP(B187,'[11]shown_tract_nonwhite_share2010 '!$A$1:$C$391,3,0)</f>
        <v>0.79510000000000003</v>
      </c>
      <c r="H187">
        <f>VLOOKUP(B187,'[12]shown_tract_median_rent2016 (2)'!$A$1:$C$391,3,0)</f>
        <v>920</v>
      </c>
      <c r="I187">
        <f>STANDARDIZE(D187,D$14,D$15)</f>
        <v>0.2640659986169368</v>
      </c>
      <c r="J187">
        <f>STANDARDIZE(E187,E$14,E$15)</f>
        <v>2.7984033851898701E-3</v>
      </c>
      <c r="K187">
        <f>STANDARDIZE(F187,F$14,F$15)</f>
        <v>0.52913718318233649</v>
      </c>
      <c r="L187">
        <f>STANDARDIZE(G187,G$14,G$15)</f>
        <v>0.63445309798517957</v>
      </c>
      <c r="M187">
        <f>STANDARDIZE(H187,H$14,H$15)</f>
        <v>-0.39235224645796951</v>
      </c>
      <c r="N187">
        <f>SUMXMY2($I$6:$M$6,I187:M187)</f>
        <v>0.95378091653019526</v>
      </c>
      <c r="O187">
        <f>SUMXMY2($I$7:$M$7,I187:M187)</f>
        <v>9.9597986692551217</v>
      </c>
      <c r="P187">
        <f>SUMXMY2($I$8:$M$8,I187:M187)</f>
        <v>2.8847568169603033</v>
      </c>
      <c r="Q187">
        <f>SUMXMY2($I$9:$M$9,I187:M187)</f>
        <v>4.7074893961828455</v>
      </c>
      <c r="R187">
        <f t="shared" si="6"/>
        <v>0.95378091653019526</v>
      </c>
      <c r="S187">
        <f t="shared" si="7"/>
        <v>1</v>
      </c>
    </row>
    <row r="188" spans="1:19" x14ac:dyDescent="0.2">
      <c r="A188">
        <v>172</v>
      </c>
      <c r="B188">
        <v>24005402405</v>
      </c>
      <c r="C188" t="s">
        <v>60</v>
      </c>
      <c r="D188">
        <f>VLOOKUP(B188,'[8]shown_tract_jail_rP_gP_pall (14'!$A$1:$C$409,3,0)</f>
        <v>3.7499999999999999E-2</v>
      </c>
      <c r="E188">
        <f>VLOOKUP(B188,[9]shown_tract_teenbirth_rP_gF_pal!$A$1:$C$391,3,0)</f>
        <v>0.26919999999999999</v>
      </c>
      <c r="F188">
        <f>VLOOKUP(B188,'[10]shown_tract_poor_share2016 (2)'!$A$1:$C$391,3,0)</f>
        <v>9.5100000000000004E-2</v>
      </c>
      <c r="G188">
        <f>VLOOKUP(B188,'[11]shown_tract_nonwhite_share2010 '!$A$1:$C$391,3,0)</f>
        <v>0.88349999999999995</v>
      </c>
      <c r="H188">
        <f>VLOOKUP(B188,'[12]shown_tract_median_rent2016 (2)'!$A$1:$C$391,3,0)</f>
        <v>1095</v>
      </c>
      <c r="I188">
        <f>STANDARDIZE(D188,D$14,D$15)</f>
        <v>0.14751000241642864</v>
      </c>
      <c r="J188">
        <f>STANDARDIZE(E188,E$14,E$15)</f>
        <v>-0.31818811456298757</v>
      </c>
      <c r="K188">
        <f>STANDARDIZE(F188,F$14,F$15)</f>
        <v>-0.74756461902565763</v>
      </c>
      <c r="L188">
        <f>STANDARDIZE(G188,G$14,G$15)</f>
        <v>0.89698541439284007</v>
      </c>
      <c r="M188">
        <f>STANDARDIZE(H188,H$14,H$15)</f>
        <v>0.11818541726584268</v>
      </c>
      <c r="N188">
        <f>SUMXMY2($I$6:$M$6,I188:M188)</f>
        <v>1.1312938771611638</v>
      </c>
      <c r="O188">
        <f>SUMXMY2($I$7:$M$7,I188:M188)</f>
        <v>6.6314123621968717</v>
      </c>
      <c r="P188">
        <f>SUMXMY2($I$8:$M$8,I188:M188)</f>
        <v>7.1977634744855035</v>
      </c>
      <c r="Q188">
        <f>SUMXMY2($I$9:$M$9,I188:M188)</f>
        <v>3.8276580939033686</v>
      </c>
      <c r="R188">
        <f t="shared" si="6"/>
        <v>1.1312938771611638</v>
      </c>
      <c r="S188">
        <f t="shared" si="7"/>
        <v>1</v>
      </c>
    </row>
    <row r="189" spans="1:19" x14ac:dyDescent="0.2">
      <c r="A189">
        <v>173</v>
      </c>
      <c r="B189">
        <v>24005430101</v>
      </c>
      <c r="C189" t="s">
        <v>46</v>
      </c>
      <c r="D189">
        <f>VLOOKUP(B189,'[8]shown_tract_jail_rP_gP_pall (14'!$A$1:$C$409,3,0)</f>
        <v>2.5700000000000001E-2</v>
      </c>
      <c r="E189">
        <f>VLOOKUP(B189,[9]shown_tract_teenbirth_rP_gF_pal!$A$1:$C$391,3,0)</f>
        <v>0.32600000000000001</v>
      </c>
      <c r="F189">
        <f>VLOOKUP(B189,'[10]shown_tract_poor_share2016 (2)'!$A$1:$C$391,3,0)</f>
        <v>0.3044</v>
      </c>
      <c r="G189">
        <f>VLOOKUP(B189,'[11]shown_tract_nonwhite_share2010 '!$A$1:$C$391,3,0)</f>
        <v>0.59370000000000001</v>
      </c>
      <c r="H189">
        <f>VLOOKUP(B189,'[12]shown_tract_median_rent2016 (2)'!$A$1:$C$391,3,0)</f>
        <v>1039</v>
      </c>
      <c r="I189">
        <f>STANDARDIZE(D189,D$14,D$15)</f>
        <v>-0.32675232695115625</v>
      </c>
      <c r="J189">
        <f>STANDARDIZE(E189,E$14,E$15)</f>
        <v>2.7115563835809389E-2</v>
      </c>
      <c r="K189">
        <f>STANDARDIZE(F189,F$14,F$15)</f>
        <v>0.85732239119736442</v>
      </c>
      <c r="L189">
        <f>STANDARDIZE(G189,G$14,G$15)</f>
        <v>3.6330829608450084E-2</v>
      </c>
      <c r="M189">
        <f>STANDARDIZE(H189,H$14,H$15)</f>
        <v>-4.5186635125777218E-2</v>
      </c>
      <c r="N189">
        <f>SUMXMY2($I$6:$M$6,I189:M189)</f>
        <v>1.0465119902110267</v>
      </c>
      <c r="O189">
        <f>SUMXMY2($I$7:$M$7,I189:M189)</f>
        <v>8.0673656833579912</v>
      </c>
      <c r="P189">
        <f>SUMXMY2($I$8:$M$8,I189:M189)</f>
        <v>5.1401503332000829</v>
      </c>
      <c r="Q189">
        <f>SUMXMY2($I$9:$M$9,I189:M189)</f>
        <v>3.5501840648455043</v>
      </c>
      <c r="R189">
        <f t="shared" si="6"/>
        <v>1.0465119902110267</v>
      </c>
      <c r="S189">
        <f t="shared" si="7"/>
        <v>1</v>
      </c>
    </row>
    <row r="190" spans="1:19" x14ac:dyDescent="0.2">
      <c r="A190">
        <v>174</v>
      </c>
      <c r="B190">
        <v>24510270802</v>
      </c>
      <c r="C190" t="s">
        <v>73</v>
      </c>
      <c r="D190">
        <f>VLOOKUP(B190,'[8]shown_tract_jail_rP_gP_pall (14'!$A$1:$C$409,3,0)</f>
        <v>3.8600000000000002E-2</v>
      </c>
      <c r="E190">
        <f>VLOOKUP(B190,[9]shown_tract_teenbirth_rP_gF_pal!$A$1:$C$391,3,0)</f>
        <v>0.39050000000000001</v>
      </c>
      <c r="F190">
        <f>VLOOKUP(B190,'[10]shown_tract_poor_share2016 (2)'!$A$1:$C$391,3,0)</f>
        <v>0.15909999999999999</v>
      </c>
      <c r="G190">
        <f>VLOOKUP(B190,'[11]shown_tract_nonwhite_share2010 '!$A$1:$C$391,3,0)</f>
        <v>0.9617</v>
      </c>
      <c r="H190">
        <f>VLOOKUP(B190,'[12]shown_tract_median_rent2016 (2)'!$A$1:$C$391,3,0)</f>
        <v>896</v>
      </c>
      <c r="I190">
        <f>STANDARDIZE(D190,D$14,D$15)</f>
        <v>0.19172089752696636</v>
      </c>
      <c r="J190">
        <f>STANDARDIZE(E190,E$14,E$15)</f>
        <v>0.41922977610204881</v>
      </c>
      <c r="K190">
        <f>STANDARDIZE(F190,F$14,F$15)</f>
        <v>-0.25682038274150382</v>
      </c>
      <c r="L190">
        <f>STANDARDIZE(G190,G$14,G$15)</f>
        <v>1.1292255404457709</v>
      </c>
      <c r="M190">
        <f>STANDARDIZE(H190,H$14,H$15)</f>
        <v>-0.46236884034009229</v>
      </c>
      <c r="N190">
        <f>SUMXMY2($I$6:$M$6,I190:M190)</f>
        <v>1.1718720095211117</v>
      </c>
      <c r="O190">
        <f>SUMXMY2($I$7:$M$7,I190:M190)</f>
        <v>11.30164176647456</v>
      </c>
      <c r="P190">
        <f>SUMXMY2($I$8:$M$8,I190:M190)</f>
        <v>3.6198810341116459</v>
      </c>
      <c r="Q190">
        <f>SUMXMY2($I$9:$M$9,I190:M190)</f>
        <v>6.0967179752331528</v>
      </c>
      <c r="R190">
        <f t="shared" si="6"/>
        <v>1.1718720095211117</v>
      </c>
      <c r="S190">
        <f t="shared" si="7"/>
        <v>1</v>
      </c>
    </row>
    <row r="191" spans="1:19" x14ac:dyDescent="0.2">
      <c r="A191">
        <v>175</v>
      </c>
      <c r="B191">
        <v>24510010200</v>
      </c>
      <c r="C191" t="s">
        <v>74</v>
      </c>
      <c r="D191">
        <f>VLOOKUP(B191,'[8]shown_tract_jail_rP_gP_pall (14'!$A$1:$C$409,3,0)</f>
        <v>3.5299999999999998E-2</v>
      </c>
      <c r="E191">
        <f>VLOOKUP(B191,[9]shown_tract_teenbirth_rP_gF_pal!$A$1:$C$391,3,0)</f>
        <v>0.29249999999999998</v>
      </c>
      <c r="F191">
        <f>VLOOKUP(B191,'[10]shown_tract_poor_share2016 (2)'!$A$1:$C$391,3,0)</f>
        <v>0.1062</v>
      </c>
      <c r="G191">
        <f>VLOOKUP(B191,'[11]shown_tract_nonwhite_share2010 '!$A$1:$C$391,3,0)</f>
        <v>0.30709999999999998</v>
      </c>
      <c r="H191">
        <f>VLOOKUP(B191,'[12]shown_tract_median_rent2016 (2)'!$A$1:$C$391,3,0)</f>
        <v>1690</v>
      </c>
      <c r="I191">
        <f>STANDARDIZE(D191,D$14,D$15)</f>
        <v>5.908821219535345E-2</v>
      </c>
      <c r="J191">
        <f>STANDARDIZE(E191,E$14,E$15)</f>
        <v>-0.17654065493812909</v>
      </c>
      <c r="K191">
        <f>STANDARDIZE(F191,F$14,F$15)</f>
        <v>-0.66245116554512462</v>
      </c>
      <c r="L191">
        <f>STANDARDIZE(G191,G$14,G$15)</f>
        <v>-0.8148203229077895</v>
      </c>
      <c r="M191">
        <f>STANDARDIZE(H191,H$14,H$15)</f>
        <v>1.8540134739268042</v>
      </c>
      <c r="N191">
        <f>SUMXMY2($I$6:$M$6,I191:M191)</f>
        <v>4.9251560137721144</v>
      </c>
      <c r="O191">
        <f>SUMXMY2($I$7:$M$7,I191:M191)</f>
        <v>5.1045447435882778</v>
      </c>
      <c r="P191">
        <f>SUMXMY2($I$8:$M$8,I191:M191)</f>
        <v>15.25719224407055</v>
      </c>
      <c r="Q191">
        <f>SUMXMY2($I$9:$M$9,I191:M191)</f>
        <v>3.5594373891162632</v>
      </c>
      <c r="R191">
        <f t="shared" si="6"/>
        <v>3.5594373891162632</v>
      </c>
      <c r="S191">
        <f t="shared" si="7"/>
        <v>4</v>
      </c>
    </row>
    <row r="192" spans="1:19" x14ac:dyDescent="0.2">
      <c r="A192">
        <v>176</v>
      </c>
      <c r="B192">
        <v>24510020200</v>
      </c>
      <c r="C192" t="s">
        <v>66</v>
      </c>
      <c r="D192">
        <f>VLOOKUP(B192,'[8]shown_tract_jail_rP_gP_pall (14'!$A$1:$C$409,3,0)</f>
        <v>3.2099999999999997E-2</v>
      </c>
      <c r="E192">
        <f>VLOOKUP(B192,[9]shown_tract_teenbirth_rP_gF_pal!$A$1:$C$391,3,0)</f>
        <v>0.3004</v>
      </c>
      <c r="F192">
        <f>VLOOKUP(B192,'[10]shown_tract_poor_share2016 (2)'!$A$1:$C$391,3,0)</f>
        <v>0.15179999999999999</v>
      </c>
      <c r="G192">
        <f>VLOOKUP(B192,'[11]shown_tract_nonwhite_share2010 '!$A$1:$C$391,3,0)</f>
        <v>0.56830000000000003</v>
      </c>
      <c r="H192">
        <f>VLOOKUP(B192,'[12]shown_tract_median_rent2016 (2)'!$A$1:$C$391,3,0)</f>
        <v>1138</v>
      </c>
      <c r="I192">
        <f>STANDARDIZE(D192,D$14,D$15)</f>
        <v>-6.9525300853483213E-2</v>
      </c>
      <c r="J192">
        <f>STANDARDIZE(E192,E$14,E$15)</f>
        <v>-0.12851426304815547</v>
      </c>
      <c r="K192">
        <f>STANDARDIZE(F192,F$14,F$15)</f>
        <v>-0.3127958971926651</v>
      </c>
      <c r="L192">
        <f>STANDARDIZE(G192,G$14,G$15)</f>
        <v>-3.9102664019995362E-2</v>
      </c>
      <c r="M192">
        <f>STANDARDIZE(H192,H$14,H$15)</f>
        <v>0.24363181463797939</v>
      </c>
      <c r="N192">
        <f>SUMXMY2($I$6:$M$6,I192:M192)</f>
        <v>0.33586601091794355</v>
      </c>
      <c r="O192">
        <f>SUMXMY2($I$7:$M$7,I192:M192)</f>
        <v>4.3840452690386655</v>
      </c>
      <c r="P192">
        <f>SUMXMY2($I$8:$M$8,I192:M192)</f>
        <v>7.284202159003172</v>
      </c>
      <c r="Q192">
        <f>SUMXMY2($I$9:$M$9,I192:M192)</f>
        <v>1.2710923805321421</v>
      </c>
      <c r="R192">
        <f t="shared" si="6"/>
        <v>0.33586601091794355</v>
      </c>
      <c r="S192">
        <f t="shared" si="7"/>
        <v>1</v>
      </c>
    </row>
    <row r="193" spans="1:19" x14ac:dyDescent="0.2">
      <c r="A193">
        <v>177</v>
      </c>
      <c r="B193">
        <v>24510260102</v>
      </c>
      <c r="C193" t="s">
        <v>75</v>
      </c>
      <c r="D193">
        <f>VLOOKUP(B193,'[8]shown_tract_jail_rP_gP_pall (14'!$A$1:$C$409,3,0)</f>
        <v>3.3700000000000001E-2</v>
      </c>
      <c r="E193">
        <f>VLOOKUP(B193,[9]shown_tract_teenbirth_rP_gF_pal!$A$1:$C$391,3,0)</f>
        <v>0.3422</v>
      </c>
      <c r="F193">
        <f>VLOOKUP(B193,'[10]shown_tract_poor_share2016 (2)'!$A$1:$C$391,3,0)</f>
        <v>0.1152</v>
      </c>
      <c r="G193">
        <f>VLOOKUP(B193,'[11]shown_tract_nonwhite_share2010 '!$A$1:$C$391,3,0)</f>
        <v>0.86299999999999999</v>
      </c>
      <c r="H193">
        <f>VLOOKUP(B193,'[12]shown_tract_median_rent2016 (2)'!$A$1:$C$391,3,0)</f>
        <v>868</v>
      </c>
      <c r="I193">
        <f>STANDARDIZE(D193,D$14,D$15)</f>
        <v>-5.2185443290647428E-3</v>
      </c>
      <c r="J193">
        <f>STANDARDIZE(E193,E$14,E$15)</f>
        <v>0.1256000636608183</v>
      </c>
      <c r="K193">
        <f>STANDARDIZE(F193,F$14,F$15)</f>
        <v>-0.59344025731766559</v>
      </c>
      <c r="L193">
        <f>STANDARDIZE(G193,G$14,G$15)</f>
        <v>0.83610405142500033</v>
      </c>
      <c r="M193">
        <f>STANDARDIZE(H193,H$14,H$15)</f>
        <v>-0.54405486653590229</v>
      </c>
      <c r="N193">
        <f>SUMXMY2($I$6:$M$6,I193:M193)</f>
        <v>0.96925439667381241</v>
      </c>
      <c r="O193">
        <f>SUMXMY2($I$7:$M$7,I193:M193)</f>
        <v>8.3368633617422212</v>
      </c>
      <c r="P193">
        <f>SUMXMY2($I$8:$M$8,I193:M193)</f>
        <v>5.7724839555950735</v>
      </c>
      <c r="Q193">
        <f>SUMXMY2($I$9:$M$9,I193:M193)</f>
        <v>4.2753562995017189</v>
      </c>
      <c r="R193">
        <f t="shared" si="6"/>
        <v>0.96925439667381241</v>
      </c>
      <c r="S193">
        <f t="shared" si="7"/>
        <v>1</v>
      </c>
    </row>
    <row r="194" spans="1:19" x14ac:dyDescent="0.2">
      <c r="A194">
        <v>178</v>
      </c>
      <c r="B194">
        <v>24005450504</v>
      </c>
      <c r="C194" t="s">
        <v>29</v>
      </c>
      <c r="D194">
        <f>VLOOKUP(B194,'[8]shown_tract_jail_rP_gP_pall (14'!$A$1:$C$409,3,0)</f>
        <v>3.7699999999999997E-2</v>
      </c>
      <c r="E194">
        <f>VLOOKUP(B194,[9]shown_tract_teenbirth_rP_gF_pal!$A$1:$C$391,3,0)</f>
        <v>0.3412</v>
      </c>
      <c r="F194">
        <f>VLOOKUP(B194,'[10]shown_tract_poor_share2016 (2)'!$A$1:$C$391,3,0)</f>
        <v>0.16270000000000001</v>
      </c>
      <c r="G194">
        <f>VLOOKUP(B194,'[11]shown_tract_nonwhite_share2010 '!$A$1:$C$391,3,0)</f>
        <v>0.70350000000000001</v>
      </c>
      <c r="H194">
        <f>VLOOKUP(B194,'[12]shown_tract_median_rent2016 (2)'!$A$1:$C$391,3,0)</f>
        <v>893</v>
      </c>
      <c r="I194">
        <f>STANDARDIZE(D194,D$14,D$15)</f>
        <v>0.15554834698198086</v>
      </c>
      <c r="J194">
        <f>STANDARDIZE(E194,E$14,E$15)</f>
        <v>0.11952077354816343</v>
      </c>
      <c r="K194">
        <f>STANDARDIZE(F194,F$14,F$15)</f>
        <v>-0.22921601945052</v>
      </c>
      <c r="L194">
        <f>STANDARDIZE(G194,G$14,G$15)</f>
        <v>0.36241734930936814</v>
      </c>
      <c r="M194">
        <f>STANDARDIZE(H194,H$14,H$15)</f>
        <v>-0.47112091457535765</v>
      </c>
      <c r="N194">
        <f>SUMXMY2($I$6:$M$6,I194:M194)</f>
        <v>0.4810440281282079</v>
      </c>
      <c r="O194">
        <f>SUMXMY2($I$7:$M$7,I194:M194)</f>
        <v>7.4510582171226734</v>
      </c>
      <c r="P194">
        <f>SUMXMY2($I$8:$M$8,I194:M194)</f>
        <v>4.7863679165566264</v>
      </c>
      <c r="Q194">
        <f>SUMXMY2($I$9:$M$9,I194:M194)</f>
        <v>2.9104334790761475</v>
      </c>
      <c r="R194">
        <f t="shared" si="6"/>
        <v>0.4810440281282079</v>
      </c>
      <c r="S194">
        <f t="shared" si="7"/>
        <v>1</v>
      </c>
    </row>
    <row r="195" spans="1:19" x14ac:dyDescent="0.2">
      <c r="A195">
        <v>179</v>
      </c>
      <c r="B195">
        <v>24005402404</v>
      </c>
      <c r="C195" t="s">
        <v>64</v>
      </c>
      <c r="D195">
        <f>VLOOKUP(B195,'[8]shown_tract_jail_rP_gP_pall (14'!$A$1:$C$409,3,0)</f>
        <v>4.1099999999999998E-2</v>
      </c>
      <c r="E195">
        <f>VLOOKUP(B195,[9]shown_tract_teenbirth_rP_gF_pal!$A$1:$C$391,3,0)</f>
        <v>0.36980000000000002</v>
      </c>
      <c r="F195">
        <f>VLOOKUP(B195,'[10]shown_tract_poor_share2016 (2)'!$A$1:$C$391,3,0)</f>
        <v>0.13969999999999999</v>
      </c>
      <c r="G195">
        <f>VLOOKUP(B195,'[11]shown_tract_nonwhite_share2010 '!$A$1:$C$391,3,0)</f>
        <v>0.96730000000000005</v>
      </c>
      <c r="H195">
        <f>VLOOKUP(B195,'[12]shown_tract_median_rent2016 (2)'!$A$1:$C$391,3,0)</f>
        <v>997</v>
      </c>
      <c r="I195">
        <f>STANDARDIZE(D195,D$14,D$15)</f>
        <v>0.29220020459636975</v>
      </c>
      <c r="J195">
        <f>STANDARDIZE(E195,E$14,E$15)</f>
        <v>0.29338847077009289</v>
      </c>
      <c r="K195">
        <f>STANDARDIZE(F195,F$14,F$15)</f>
        <v>-0.40557722936513796</v>
      </c>
      <c r="L195">
        <f>STANDARDIZE(G195,G$14,G$15)</f>
        <v>1.1458565469150346</v>
      </c>
      <c r="M195">
        <f>STANDARDIZE(H195,H$14,H$15)</f>
        <v>-0.16771567441949214</v>
      </c>
      <c r="N195">
        <f>SUMXMY2($I$6:$M$6,I195:M195)</f>
        <v>1.0705447233682814</v>
      </c>
      <c r="O195">
        <f>SUMXMY2($I$7:$M$7,I195:M195)</f>
        <v>10.468429840557937</v>
      </c>
      <c r="P195">
        <f>SUMXMY2($I$8:$M$8,I195:M195)</f>
        <v>4.0743999696833706</v>
      </c>
      <c r="Q195">
        <f>SUMXMY2($I$9:$M$9,I195:M195)</f>
        <v>5.7330815550841949</v>
      </c>
      <c r="R195">
        <f t="shared" si="6"/>
        <v>1.0705447233682814</v>
      </c>
      <c r="S195">
        <f t="shared" si="7"/>
        <v>1</v>
      </c>
    </row>
    <row r="196" spans="1:19" x14ac:dyDescent="0.2">
      <c r="A196">
        <v>180</v>
      </c>
      <c r="B196">
        <v>24005450503</v>
      </c>
      <c r="C196" t="s">
        <v>29</v>
      </c>
      <c r="D196">
        <f>VLOOKUP(B196,'[8]shown_tract_jail_rP_gP_pall (14'!$A$1:$C$409,3,0)</f>
        <v>2.9100000000000001E-2</v>
      </c>
      <c r="E196">
        <f>VLOOKUP(B196,[9]shown_tract_teenbirth_rP_gF_pal!$A$1:$C$391,3,0)</f>
        <v>0.35389999999999999</v>
      </c>
      <c r="F196">
        <f>VLOOKUP(B196,'[10]shown_tract_poor_share2016 (2)'!$A$1:$C$391,3,0)</f>
        <v>0.18179999999999999</v>
      </c>
      <c r="G196">
        <f>VLOOKUP(B196,'[11]shown_tract_nonwhite_share2010 '!$A$1:$C$391,3,0)</f>
        <v>0.69599999999999995</v>
      </c>
      <c r="H196">
        <f>VLOOKUP(B196,'[12]shown_tract_median_rent2016 (2)'!$A$1:$C$391,3,0)</f>
        <v>1091</v>
      </c>
      <c r="I196">
        <f>STANDARDIZE(D196,D$14,D$15)</f>
        <v>-0.19010046933676736</v>
      </c>
      <c r="J196">
        <f>STANDARDIZE(E196,E$14,E$15)</f>
        <v>0.19672775797888026</v>
      </c>
      <c r="K196">
        <f>STANDARDIZE(F196,F$14,F$15)</f>
        <v>-8.2759536434467984E-2</v>
      </c>
      <c r="L196">
        <f>STANDARDIZE(G196,G$14,G$15)</f>
        <v>0.34014367993088995</v>
      </c>
      <c r="M196">
        <f>STANDARDIZE(H196,H$14,H$15)</f>
        <v>0.10651598495215554</v>
      </c>
      <c r="N196">
        <f>SUMXMY2($I$6:$M$6,I196:M196)</f>
        <v>0</v>
      </c>
      <c r="O196">
        <f>SUMXMY2($I$7:$M$7,I196:M196)</f>
        <v>6.6106832782144931</v>
      </c>
      <c r="P196">
        <f>SUMXMY2($I$8:$M$8,I196:M196)</f>
        <v>5.3677909194539017</v>
      </c>
      <c r="Q196">
        <f>SUMXMY2($I$9:$M$9,I196:M196)</f>
        <v>2.6660067004645498</v>
      </c>
      <c r="R196">
        <f t="shared" si="6"/>
        <v>0</v>
      </c>
      <c r="S196">
        <f t="shared" si="7"/>
        <v>1</v>
      </c>
    </row>
    <row r="197" spans="1:19" x14ac:dyDescent="0.2">
      <c r="A197">
        <v>181</v>
      </c>
      <c r="B197">
        <v>24510270803</v>
      </c>
      <c r="C197" t="s">
        <v>76</v>
      </c>
      <c r="D197">
        <f>VLOOKUP(B197,'[8]shown_tract_jail_rP_gP_pall (14'!$A$1:$C$409,3,0)</f>
        <v>2.9000000000000001E-2</v>
      </c>
      <c r="E197">
        <f>VLOOKUP(B197,[9]shown_tract_teenbirth_rP_gF_pal!$A$1:$C$391,3,0)</f>
        <v>0.36890000000000001</v>
      </c>
      <c r="F197">
        <f>VLOOKUP(B197,'[10]shown_tract_poor_share2016 (2)'!$A$1:$C$391,3,0)</f>
        <v>0.14099999999999999</v>
      </c>
      <c r="G197">
        <f>VLOOKUP(B197,'[11]shown_tract_nonwhite_share2010 '!$A$1:$C$391,3,0)</f>
        <v>0.92200000000000004</v>
      </c>
      <c r="H197">
        <f>VLOOKUP(B197,'[12]shown_tract_median_rent2016 (2)'!$A$1:$C$391,3,0)</f>
        <v>1065</v>
      </c>
      <c r="I197">
        <f>STANDARDIZE(D197,D$14,D$15)</f>
        <v>-0.19411964161954348</v>
      </c>
      <c r="J197">
        <f>STANDARDIZE(E197,E$14,E$15)</f>
        <v>0.28791710966870349</v>
      </c>
      <c r="K197">
        <f>STANDARDIZE(F197,F$14,F$15)</f>
        <v>-0.39560898706561609</v>
      </c>
      <c r="L197">
        <f>STANDARDIZE(G197,G$14,G$15)</f>
        <v>1.0113235838690273</v>
      </c>
      <c r="M197">
        <f>STANDARDIZE(H197,H$14,H$15)</f>
        <v>3.0664674913189163E-2</v>
      </c>
      <c r="N197">
        <f>SUMXMY2($I$6:$M$6,I197:M197)</f>
        <v>0.56244231505269482</v>
      </c>
      <c r="O197">
        <f>SUMXMY2($I$7:$M$7,I197:M197)</f>
        <v>8.7517906926951827</v>
      </c>
      <c r="P197">
        <f>SUMXMY2($I$8:$M$8,I197:M197)</f>
        <v>5.3604965473023869</v>
      </c>
      <c r="Q197">
        <f>SUMXMY2($I$9:$M$9,I197:M197)</f>
        <v>4.8355199831525235</v>
      </c>
      <c r="R197">
        <f t="shared" si="6"/>
        <v>0.56244231505269482</v>
      </c>
      <c r="S197">
        <f t="shared" si="7"/>
        <v>1</v>
      </c>
    </row>
    <row r="198" spans="1:19" x14ac:dyDescent="0.2">
      <c r="A198">
        <v>182</v>
      </c>
      <c r="B198">
        <v>24510260800</v>
      </c>
      <c r="C198" t="s">
        <v>77</v>
      </c>
      <c r="D198">
        <f>VLOOKUP(B198,'[8]shown_tract_jail_rP_gP_pall (14'!$A$1:$C$409,3,0)</f>
        <v>3.9199999999999999E-2</v>
      </c>
      <c r="E198">
        <f>VLOOKUP(B198,[9]shown_tract_teenbirth_rP_gF_pal!$A$1:$C$391,3,0)</f>
        <v>0.36230000000000001</v>
      </c>
      <c r="F198">
        <f>VLOOKUP(B198,'[10]shown_tract_poor_share2016 (2)'!$A$1:$C$391,3,0)</f>
        <v>0.26840000000000003</v>
      </c>
      <c r="G198">
        <f>VLOOKUP(B198,'[11]shown_tract_nonwhite_share2010 '!$A$1:$C$391,3,0)</f>
        <v>0.60219999999999996</v>
      </c>
      <c r="H198">
        <f>VLOOKUP(B198,'[12]shown_tract_median_rent2016 (2)'!$A$1:$C$391,3,0)</f>
        <v>1078</v>
      </c>
      <c r="I198">
        <f>STANDARDIZE(D198,D$14,D$15)</f>
        <v>0.21583593122362307</v>
      </c>
      <c r="J198">
        <f>STANDARDIZE(E198,E$14,E$15)</f>
        <v>0.24779379492518133</v>
      </c>
      <c r="K198">
        <f>STANDARDIZE(F198,F$14,F$15)</f>
        <v>0.58127875828752806</v>
      </c>
      <c r="L198">
        <f>STANDARDIZE(G198,G$14,G$15)</f>
        <v>6.1574321570725017E-2</v>
      </c>
      <c r="M198">
        <f>STANDARDIZE(H198,H$14,H$15)</f>
        <v>6.8590329932672361E-2</v>
      </c>
      <c r="N198">
        <f>SUMXMY2($I$6:$M$6,I198:M198)</f>
        <v>0.68737820101247404</v>
      </c>
      <c r="O198">
        <f>SUMXMY2($I$7:$M$7,I198:M198)</f>
        <v>8.6897228434382967</v>
      </c>
      <c r="P198">
        <f>SUMXMY2($I$8:$M$8,I198:M198)</f>
        <v>3.5703018707760488</v>
      </c>
      <c r="Q198">
        <f>SUMXMY2($I$9:$M$9,I198:M198)</f>
        <v>3.4048485453774204</v>
      </c>
      <c r="R198">
        <f t="shared" si="6"/>
        <v>0.68737820101247404</v>
      </c>
      <c r="S198">
        <f t="shared" si="7"/>
        <v>1</v>
      </c>
    </row>
    <row r="199" spans="1:19" x14ac:dyDescent="0.2">
      <c r="A199">
        <v>183</v>
      </c>
      <c r="B199">
        <v>24510260401</v>
      </c>
      <c r="C199" t="s">
        <v>78</v>
      </c>
      <c r="D199">
        <f>VLOOKUP(B199,'[8]shown_tract_jail_rP_gP_pall (14'!$A$1:$C$409,3,0)</f>
        <v>2.87E-2</v>
      </c>
      <c r="E199">
        <f>VLOOKUP(B199,[9]shown_tract_teenbirth_rP_gF_pal!$A$1:$C$391,3,0)</f>
        <v>0.28839999999999999</v>
      </c>
      <c r="F199">
        <f>VLOOKUP(B199,'[10]shown_tract_poor_share2016 (2)'!$A$1:$C$391,3,0)</f>
        <v>0.19689999999999999</v>
      </c>
      <c r="G199">
        <f>VLOOKUP(B199,'[11]shown_tract_nonwhite_share2010 '!$A$1:$C$391,3,0)</f>
        <v>0.30769999999999997</v>
      </c>
      <c r="H199">
        <f>VLOOKUP(B199,'[12]shown_tract_median_rent2016 (2)'!$A$1:$C$391,3,0)</f>
        <v>610</v>
      </c>
      <c r="I199">
        <f>STANDARDIZE(D199,D$14,D$15)</f>
        <v>-0.20617715846787196</v>
      </c>
      <c r="J199">
        <f>STANDARDIZE(E199,E$14,E$15)</f>
        <v>-0.20146574440001402</v>
      </c>
      <c r="K199">
        <f>STANDARDIZE(F199,F$14,F$15)</f>
        <v>3.3025431813824585E-2</v>
      </c>
      <c r="L199">
        <f>STANDARDIZE(G199,G$14,G$15)</f>
        <v>-0.81303842935751125</v>
      </c>
      <c r="M199">
        <f>STANDARDIZE(H199,H$14,H$15)</f>
        <v>-1.2967332507687226</v>
      </c>
      <c r="N199">
        <f>SUMXMY2($I$6:$M$6,I199:M199)</f>
        <v>3.4711600788765216</v>
      </c>
      <c r="O199">
        <f>SUMXMY2($I$7:$M$7,I199:M199)</f>
        <v>6.5885348162991217</v>
      </c>
      <c r="P199">
        <f>SUMXMY2($I$8:$M$8,I199:M199)</f>
        <v>9.9515994206324105</v>
      </c>
      <c r="Q199">
        <f>SUMXMY2($I$9:$M$9,I199:M199)</f>
        <v>2.3931418132279831</v>
      </c>
      <c r="R199">
        <f t="shared" si="6"/>
        <v>2.3931418132279831</v>
      </c>
      <c r="S199">
        <f t="shared" si="7"/>
        <v>4</v>
      </c>
    </row>
    <row r="200" spans="1:19" x14ac:dyDescent="0.2">
      <c r="A200">
        <v>184</v>
      </c>
      <c r="B200">
        <v>24510270801</v>
      </c>
      <c r="C200" t="s">
        <v>79</v>
      </c>
      <c r="D200">
        <f>VLOOKUP(B200,'[8]shown_tract_jail_rP_gP_pall (14'!$A$1:$C$409,3,0)</f>
        <v>2.2800000000000001E-2</v>
      </c>
      <c r="E200">
        <f>VLOOKUP(B200,[9]shown_tract_teenbirth_rP_gF_pal!$A$1:$C$391,3,0)</f>
        <v>0.3029</v>
      </c>
      <c r="F200">
        <f>VLOOKUP(B200,'[10]shown_tract_poor_share2016 (2)'!$A$1:$C$391,3,0)</f>
        <v>0.188</v>
      </c>
      <c r="G200">
        <f>VLOOKUP(B200,'[11]shown_tract_nonwhite_share2010 '!$A$1:$C$391,3,0)</f>
        <v>0.88080000000000003</v>
      </c>
      <c r="H200">
        <f>VLOOKUP(B200,'[12]shown_tract_median_rent2016 (2)'!$A$1:$C$391,3,0)</f>
        <v>1231</v>
      </c>
      <c r="I200">
        <f>STANDARDIZE(D200,D$14,D$15)</f>
        <v>-0.44330832315166441</v>
      </c>
      <c r="J200">
        <f>STANDARDIZE(E200,E$14,E$15)</f>
        <v>-0.11331603776651826</v>
      </c>
      <c r="K200">
        <f>STANDARDIZE(F200,F$14,F$15)</f>
        <v>-3.5218688544440498E-2</v>
      </c>
      <c r="L200">
        <f>STANDARDIZE(G200,G$14,G$15)</f>
        <v>0.88896689341658819</v>
      </c>
      <c r="M200">
        <f>STANDARDIZE(H200,H$14,H$15)</f>
        <v>0.51494611593120532</v>
      </c>
      <c r="N200">
        <f>SUMXMY2($I$6:$M$6,I200:M200)</f>
        <v>0.63052359628419552</v>
      </c>
      <c r="O200">
        <f>SUMXMY2($I$7:$M$7,I200:M200)</f>
        <v>7.1764597534633721</v>
      </c>
      <c r="P200">
        <f>SUMXMY2($I$8:$M$8,I200:M200)</f>
        <v>6.6302850733303531</v>
      </c>
      <c r="Q200">
        <f>SUMXMY2($I$9:$M$9,I200:M200)</f>
        <v>4.3281800899790177</v>
      </c>
      <c r="R200">
        <f t="shared" si="6"/>
        <v>0.63052359628419552</v>
      </c>
      <c r="S200">
        <f t="shared" si="7"/>
        <v>1</v>
      </c>
    </row>
    <row r="201" spans="1:19" x14ac:dyDescent="0.2">
      <c r="A201">
        <v>185</v>
      </c>
      <c r="B201">
        <v>24005403202</v>
      </c>
      <c r="C201" t="s">
        <v>60</v>
      </c>
      <c r="D201">
        <f>VLOOKUP(B201,'[8]shown_tract_jail_rP_gP_pall (14'!$A$1:$C$409,3,0)</f>
        <v>1.4E-2</v>
      </c>
      <c r="E201">
        <f>VLOOKUP(B201,[9]shown_tract_teenbirth_rP_gF_pal!$A$1:$C$391,3,0)</f>
        <v>0.33689999999999998</v>
      </c>
      <c r="F201">
        <f>VLOOKUP(B201,'[10]shown_tract_poor_share2016 (2)'!$A$1:$C$391,3,0)</f>
        <v>5.5500000000000001E-2</v>
      </c>
      <c r="G201">
        <f>VLOOKUP(B201,'[11]shown_tract_nonwhite_share2010 '!$A$1:$C$391,3,0)</f>
        <v>0.9224</v>
      </c>
      <c r="H201">
        <f>VLOOKUP(B201,'[12]shown_tract_median_rent2016 (2)'!$A$1:$C$391,3,0)</f>
        <v>1347</v>
      </c>
      <c r="I201">
        <f>STANDARDIZE(D201,D$14,D$15)</f>
        <v>-0.79699548403596521</v>
      </c>
      <c r="J201">
        <f>STANDARDIZE(E201,E$14,E$15)</f>
        <v>9.3379826063747312E-2</v>
      </c>
      <c r="K201">
        <f>STANDARDIZE(F201,F$14,F$15)</f>
        <v>-1.0512126152264778</v>
      </c>
      <c r="L201">
        <f>STANDARDIZE(G201,G$14,G$15)</f>
        <v>1.0125115129025462</v>
      </c>
      <c r="M201">
        <f>STANDARDIZE(H201,H$14,H$15)</f>
        <v>0.85335965302813221</v>
      </c>
      <c r="N201">
        <f>SUMXMY2($I$6:$M$6,I201:M201)</f>
        <v>2.3267576870797777</v>
      </c>
      <c r="O201">
        <f>SUMXMY2($I$7:$M$7,I201:M201)</f>
        <v>7.096636142212061</v>
      </c>
      <c r="P201">
        <f>SUMXMY2($I$8:$M$8,I201:M201)</f>
        <v>11.609147595044124</v>
      </c>
      <c r="Q201">
        <f>SUMXMY2($I$9:$M$9,I201:M201)</f>
        <v>5.6549361495057093</v>
      </c>
      <c r="R201">
        <f t="shared" si="6"/>
        <v>2.3267576870797777</v>
      </c>
      <c r="S201">
        <f t="shared" si="7"/>
        <v>1</v>
      </c>
    </row>
    <row r="202" spans="1:19" x14ac:dyDescent="0.2">
      <c r="A202">
        <v>186</v>
      </c>
      <c r="B202">
        <v>24005402305</v>
      </c>
      <c r="C202" t="s">
        <v>33</v>
      </c>
      <c r="D202">
        <f>VLOOKUP(B202,'[8]shown_tract_jail_rP_gP_pall (14'!$A$1:$C$409,3,0)</f>
        <v>5.7700000000000001E-2</v>
      </c>
      <c r="E202">
        <f>VLOOKUP(B202,[9]shown_tract_teenbirth_rP_gF_pal!$A$1:$C$391,3,0)</f>
        <v>0.29020000000000001</v>
      </c>
      <c r="F202">
        <f>VLOOKUP(B202,'[10]shown_tract_poor_share2016 (2)'!$A$1:$C$391,3,0)</f>
        <v>0.1482</v>
      </c>
      <c r="G202">
        <f>VLOOKUP(B202,'[11]shown_tract_nonwhite_share2010 '!$A$1:$C$391,3,0)</f>
        <v>0.82199999999999995</v>
      </c>
      <c r="H202">
        <f>VLOOKUP(B202,'[12]shown_tract_median_rent2016 (2)'!$A$1:$C$391,3,0)</f>
        <v>1047</v>
      </c>
      <c r="I202">
        <f>STANDARDIZE(D202,D$14,D$15)</f>
        <v>0.95938280353720984</v>
      </c>
      <c r="J202">
        <f>STANDARDIZE(E202,E$14,E$15)</f>
        <v>-0.1905230221972351</v>
      </c>
      <c r="K202">
        <f>STANDARDIZE(F202,F$14,F$15)</f>
        <v>-0.34040026048364869</v>
      </c>
      <c r="L202">
        <f>STANDARDIZE(G202,G$14,G$15)</f>
        <v>0.71434132548932039</v>
      </c>
      <c r="M202">
        <f>STANDARDIZE(H202,H$14,H$15)</f>
        <v>-2.1847770498402946E-2</v>
      </c>
      <c r="N202">
        <f>SUMXMY2($I$6:$M$6,I202:M202)</f>
        <v>1.69415483570751</v>
      </c>
      <c r="O202">
        <f>SUMXMY2($I$7:$M$7,I202:M202)</f>
        <v>9.2428887379185714</v>
      </c>
      <c r="P202">
        <f>SUMXMY2($I$8:$M$8,I202:M202)</f>
        <v>4.3534096640300177</v>
      </c>
      <c r="Q202">
        <f>SUMXMY2($I$9:$M$9,I202:M202)</f>
        <v>4.5944516050495414</v>
      </c>
      <c r="R202">
        <f t="shared" si="6"/>
        <v>1.69415483570751</v>
      </c>
      <c r="S202">
        <f t="shared" si="7"/>
        <v>1</v>
      </c>
    </row>
    <row r="203" spans="1:19" x14ac:dyDescent="0.2">
      <c r="A203">
        <v>187</v>
      </c>
      <c r="B203">
        <v>24510270902</v>
      </c>
      <c r="C203" t="s">
        <v>80</v>
      </c>
      <c r="D203">
        <f>VLOOKUP(B203,'[8]shown_tract_jail_rP_gP_pall (14'!$A$1:$C$409,3,0)</f>
        <v>3.8600000000000002E-2</v>
      </c>
      <c r="E203">
        <f>VLOOKUP(B203,[9]shown_tract_teenbirth_rP_gF_pal!$A$1:$C$391,3,0)</f>
        <v>0.3614</v>
      </c>
      <c r="F203">
        <f>VLOOKUP(B203,'[10]shown_tract_poor_share2016 (2)'!$A$1:$C$391,3,0)</f>
        <v>8.9899999999999994E-2</v>
      </c>
      <c r="G203">
        <f>VLOOKUP(B203,'[11]shown_tract_nonwhite_share2010 '!$A$1:$C$391,3,0)</f>
        <v>0.94299999999999995</v>
      </c>
      <c r="H203">
        <f>VLOOKUP(B203,'[12]shown_tract_median_rent2016 (2)'!$A$1:$C$391,3,0)</f>
        <v>1360</v>
      </c>
      <c r="I203">
        <f>STANDARDIZE(D203,D$14,D$15)</f>
        <v>0.19172089752696636</v>
      </c>
      <c r="J203">
        <f>STANDARDIZE(E203,E$14,E$15)</f>
        <v>0.24232243382379187</v>
      </c>
      <c r="K203">
        <f>STANDARDIZE(F203,F$14,F$15)</f>
        <v>-0.78743758822374521</v>
      </c>
      <c r="L203">
        <f>STANDARDIZE(G203,G$14,G$15)</f>
        <v>1.0736898581287655</v>
      </c>
      <c r="M203">
        <f>STANDARDIZE(H203,H$14,H$15)</f>
        <v>0.89128530804761541</v>
      </c>
      <c r="N203">
        <f>SUMXMY2($I$6:$M$6,I203:M203)</f>
        <v>1.7983904733530396</v>
      </c>
      <c r="O203">
        <f>SUMXMY2($I$7:$M$7,I203:M203)</f>
        <v>9.220551725893781</v>
      </c>
      <c r="P203">
        <f>SUMXMY2($I$8:$M$8,I203:M203)</f>
        <v>7.2398261710012122</v>
      </c>
      <c r="Q203">
        <f>SUMXMY2($I$9:$M$9,I203:M203)</f>
        <v>5.9082752955061713</v>
      </c>
      <c r="R203">
        <f t="shared" si="6"/>
        <v>1.7983904733530396</v>
      </c>
      <c r="S203">
        <f t="shared" si="7"/>
        <v>1</v>
      </c>
    </row>
    <row r="204" spans="1:19" x14ac:dyDescent="0.2">
      <c r="A204">
        <v>188</v>
      </c>
      <c r="B204">
        <v>24510020100</v>
      </c>
      <c r="C204" t="s">
        <v>66</v>
      </c>
      <c r="D204">
        <f>VLOOKUP(B204,'[8]shown_tract_jail_rP_gP_pall (14'!$A$1:$C$409,3,0)</f>
        <v>4.3700000000000003E-2</v>
      </c>
      <c r="E204">
        <f>VLOOKUP(B204,[9]shown_tract_teenbirth_rP_gF_pal!$A$1:$C$391,3,0)</f>
        <v>0.29980000000000001</v>
      </c>
      <c r="F204">
        <f>VLOOKUP(B204,'[10]shown_tract_poor_share2016 (2)'!$A$1:$C$391,3,0)</f>
        <v>0.1002</v>
      </c>
      <c r="G204">
        <f>VLOOKUP(B204,'[11]shown_tract_nonwhite_share2010 '!$A$1:$C$391,3,0)</f>
        <v>0.27760000000000001</v>
      </c>
      <c r="H204">
        <f>VLOOKUP(B204,'[12]shown_tract_median_rent2016 (2)'!$A$1:$C$391,3,0)</f>
        <v>1259</v>
      </c>
      <c r="I204">
        <f>STANDARDIZE(D204,D$14,D$15)</f>
        <v>0.39669868394854974</v>
      </c>
      <c r="J204">
        <f>STANDARDIZE(E204,E$14,E$15)</f>
        <v>-0.13216183711574833</v>
      </c>
      <c r="K204">
        <f>STANDARDIZE(F204,F$14,F$15)</f>
        <v>-0.70845843769676409</v>
      </c>
      <c r="L204">
        <f>STANDARDIZE(G204,G$14,G$15)</f>
        <v>-0.90243008912980294</v>
      </c>
      <c r="M204">
        <f>STANDARDIZE(H204,H$14,H$15)</f>
        <v>0.59663214212701521</v>
      </c>
      <c r="N204">
        <f>SUMXMY2($I$6:$M$6,I204:M204)</f>
        <v>2.6282041461802663</v>
      </c>
      <c r="O204">
        <f>SUMXMY2($I$7:$M$7,I204:M204)</f>
        <v>3.8998612078055879</v>
      </c>
      <c r="P204">
        <f>SUMXMY2($I$8:$M$8,I204:M204)</f>
        <v>11.003202256678312</v>
      </c>
      <c r="Q204">
        <f>SUMXMY2($I$9:$M$9,I204:M204)</f>
        <v>0.95216793904251196</v>
      </c>
      <c r="R204">
        <f t="shared" si="6"/>
        <v>0.95216793904251196</v>
      </c>
      <c r="S204">
        <f t="shared" si="7"/>
        <v>4</v>
      </c>
    </row>
    <row r="205" spans="1:19" x14ac:dyDescent="0.2">
      <c r="A205">
        <v>189</v>
      </c>
      <c r="B205">
        <v>24510151100</v>
      </c>
      <c r="C205" t="s">
        <v>81</v>
      </c>
      <c r="D205">
        <f>VLOOKUP(B205,'[8]shown_tract_jail_rP_gP_pall (14'!$A$1:$C$409,3,0)</f>
        <v>3.1199999999999999E-2</v>
      </c>
      <c r="E205">
        <f>VLOOKUP(B205,[9]shown_tract_teenbirth_rP_gF_pal!$A$1:$C$391,3,0)</f>
        <v>0.36149999999999999</v>
      </c>
      <c r="F205">
        <f>VLOOKUP(B205,'[10]shown_tract_poor_share2016 (2)'!$A$1:$C$391,3,0)</f>
        <v>0.15690000000000001</v>
      </c>
      <c r="G205">
        <f>VLOOKUP(B205,'[11]shown_tract_nonwhite_share2010 '!$A$1:$C$391,3,0)</f>
        <v>0.99</v>
      </c>
      <c r="H205">
        <f>VLOOKUP(B205,'[12]shown_tract_median_rent2016 (2)'!$A$1:$C$391,3,0)</f>
        <v>861</v>
      </c>
      <c r="I205">
        <f>STANDARDIZE(D205,D$14,D$15)</f>
        <v>-0.10569785139846843</v>
      </c>
      <c r="J205">
        <f>STANDARDIZE(E205,E$14,E$15)</f>
        <v>0.24293036283505728</v>
      </c>
      <c r="K205">
        <f>STANDARDIZE(F205,F$14,F$15)</f>
        <v>-0.27368971586377144</v>
      </c>
      <c r="L205">
        <f>STANDARDIZE(G205,G$14,G$15)</f>
        <v>1.2132715195672279</v>
      </c>
      <c r="M205">
        <f>STANDARDIZE(H205,H$14,H$15)</f>
        <v>-0.56447637308485477</v>
      </c>
      <c r="N205">
        <f>SUMXMY2($I$6:$M$6,I205:M205)</f>
        <v>1.2582957849193268</v>
      </c>
      <c r="O205">
        <f>SUMXMY2($I$7:$M$7,I205:M205)</f>
        <v>10.608993017561687</v>
      </c>
      <c r="P205">
        <f>SUMXMY2($I$8:$M$8,I205:M205)</f>
        <v>4.6888543263493796</v>
      </c>
      <c r="Q205">
        <f>SUMXMY2($I$9:$M$9,I205:M205)</f>
        <v>6.064216737686916</v>
      </c>
      <c r="R205">
        <f t="shared" si="6"/>
        <v>1.2582957849193268</v>
      </c>
      <c r="S205">
        <f t="shared" si="7"/>
        <v>1</v>
      </c>
    </row>
    <row r="206" spans="1:19" x14ac:dyDescent="0.2">
      <c r="A206">
        <v>190</v>
      </c>
      <c r="B206">
        <v>24510250101</v>
      </c>
      <c r="C206" t="s">
        <v>82</v>
      </c>
      <c r="D206">
        <f>VLOOKUP(B206,'[8]shown_tract_jail_rP_gP_pall (14'!$A$1:$C$409,3,0)</f>
        <v>4.1500000000000002E-2</v>
      </c>
      <c r="E206">
        <f>VLOOKUP(B206,[9]shown_tract_teenbirth_rP_gF_pal!$A$1:$C$391,3,0)</f>
        <v>0.41420000000000001</v>
      </c>
      <c r="F206">
        <f>VLOOKUP(B206,'[10]shown_tract_poor_share2016 (2)'!$A$1:$C$391,3,0)</f>
        <v>0.22650000000000001</v>
      </c>
      <c r="G206">
        <f>VLOOKUP(B206,'[11]shown_tract_nonwhite_share2010 '!$A$1:$C$391,3,0)</f>
        <v>0.91890000000000005</v>
      </c>
      <c r="H206">
        <f>VLOOKUP(B206,'[12]shown_tract_median_rent2016 (2)'!$A$1:$C$391,3,0)</f>
        <v>978</v>
      </c>
      <c r="I206">
        <f>STANDARDIZE(D206,D$14,D$15)</f>
        <v>0.30827689372747452</v>
      </c>
      <c r="J206">
        <f>STANDARDIZE(E206,E$14,E$15)</f>
        <v>0.56330895177196927</v>
      </c>
      <c r="K206">
        <f>STANDARDIZE(F206,F$14,F$15)</f>
        <v>0.25999464109524589</v>
      </c>
      <c r="L206">
        <f>STANDARDIZE(G206,G$14,G$15)</f>
        <v>1.0021171338592565</v>
      </c>
      <c r="M206">
        <f>STANDARDIZE(H206,H$14,H$15)</f>
        <v>-0.22314547790950603</v>
      </c>
      <c r="N206">
        <f>SUMXMY2($I$6:$M$6,I206:M206)</f>
        <v>1.0471277276736459</v>
      </c>
      <c r="O206">
        <f>SUMXMY2($I$7:$M$7,I206:M206)</f>
        <v>12.409839694927134</v>
      </c>
      <c r="P206">
        <f>SUMXMY2($I$8:$M$8,I206:M206)</f>
        <v>2.0443375907629213</v>
      </c>
      <c r="Q206">
        <f>SUMXMY2($I$9:$M$9,I206:M206)</f>
        <v>6.4243046322423556</v>
      </c>
      <c r="R206">
        <f t="shared" si="6"/>
        <v>1.0471277276736459</v>
      </c>
      <c r="S206">
        <f t="shared" si="7"/>
        <v>1</v>
      </c>
    </row>
    <row r="207" spans="1:19" x14ac:dyDescent="0.2">
      <c r="A207">
        <v>191</v>
      </c>
      <c r="B207">
        <v>24510260302</v>
      </c>
      <c r="C207" t="s">
        <v>71</v>
      </c>
      <c r="D207">
        <f>VLOOKUP(B207,'[8]shown_tract_jail_rP_gP_pall (14'!$A$1:$C$409,3,0)</f>
        <v>4.3999999999999997E-2</v>
      </c>
      <c r="E207">
        <f>VLOOKUP(B207,[9]shown_tract_teenbirth_rP_gF_pal!$A$1:$C$391,3,0)</f>
        <v>0.43440000000000001</v>
      </c>
      <c r="F207">
        <f>VLOOKUP(B207,'[10]shown_tract_poor_share2016 (2)'!$A$1:$C$391,3,0)</f>
        <v>0.27510000000000001</v>
      </c>
      <c r="G207">
        <f>VLOOKUP(B207,'[11]shown_tract_nonwhite_share2010 '!$A$1:$C$391,3,0)</f>
        <v>0.9294</v>
      </c>
      <c r="H207">
        <f>VLOOKUP(B207,'[12]shown_tract_median_rent2016 (2)'!$A$1:$C$391,3,0)</f>
        <v>1023</v>
      </c>
      <c r="I207">
        <f>STANDARDIZE(D207,D$14,D$15)</f>
        <v>0.40875620079687791</v>
      </c>
      <c r="J207">
        <f>STANDARDIZE(E207,E$14,E$15)</f>
        <v>0.68611061204759771</v>
      </c>
      <c r="K207">
        <f>STANDARDIZE(F207,F$14,F$15)</f>
        <v>0.63265354552352526</v>
      </c>
      <c r="L207">
        <f>STANDARDIZE(G207,G$14,G$15)</f>
        <v>1.0333002709891257</v>
      </c>
      <c r="M207">
        <f>STANDARDIZE(H207,H$14,H$15)</f>
        <v>-9.1864364380525754E-2</v>
      </c>
      <c r="N207">
        <f>SUMXMY2($I$6:$M$6,I207:M207)</f>
        <v>1.6297615897854667</v>
      </c>
      <c r="O207">
        <f>SUMXMY2($I$7:$M$7,I207:M207)</f>
        <v>14.338804213167039</v>
      </c>
      <c r="P207">
        <f>SUMXMY2($I$8:$M$8,I207:M207)</f>
        <v>1.2549965220011785</v>
      </c>
      <c r="Q207">
        <f>SUMXMY2($I$9:$M$9,I207:M207)</f>
        <v>7.687438247112258</v>
      </c>
      <c r="R207">
        <f t="shared" si="6"/>
        <v>1.2549965220011785</v>
      </c>
      <c r="S207">
        <f t="shared" si="7"/>
        <v>3</v>
      </c>
    </row>
    <row r="208" spans="1:19" x14ac:dyDescent="0.2">
      <c r="A208">
        <v>192</v>
      </c>
      <c r="B208">
        <v>24510090300</v>
      </c>
      <c r="C208" t="s">
        <v>72</v>
      </c>
      <c r="D208">
        <f>VLOOKUP(B208,'[8]shown_tract_jail_rP_gP_pall (14'!$A$1:$C$409,3,0)</f>
        <v>3.0800000000000001E-2</v>
      </c>
      <c r="E208">
        <f>VLOOKUP(B208,[9]shown_tract_teenbirth_rP_gF_pal!$A$1:$C$391,3,0)</f>
        <v>0.36099999999999999</v>
      </c>
      <c r="F208">
        <f>VLOOKUP(B208,'[10]shown_tract_poor_share2016 (2)'!$A$1:$C$391,3,0)</f>
        <v>0.23849999999999999</v>
      </c>
      <c r="G208">
        <f>VLOOKUP(B208,'[11]shown_tract_nonwhite_share2010 '!$A$1:$C$391,3,0)</f>
        <v>0.80800000000000005</v>
      </c>
      <c r="H208">
        <f>VLOOKUP(B208,'[12]shown_tract_median_rent2016 (2)'!$A$1:$C$391,3,0)</f>
        <v>769</v>
      </c>
      <c r="I208">
        <f>STANDARDIZE(D208,D$14,D$15)</f>
        <v>-0.1217745405295729</v>
      </c>
      <c r="J208">
        <f>STANDARDIZE(E208,E$14,E$15)</f>
        <v>0.23989071777872983</v>
      </c>
      <c r="K208">
        <f>STANDARDIZE(F208,F$14,F$15)</f>
        <v>0.3520091853985246</v>
      </c>
      <c r="L208">
        <f>STANDARDIZE(G208,G$14,G$15)</f>
        <v>0.67276380931616175</v>
      </c>
      <c r="M208">
        <f>STANDARDIZE(H208,H$14,H$15)</f>
        <v>-0.83287331629965888</v>
      </c>
      <c r="N208">
        <f>SUMXMY2($I$6:$M$6,I208:M208)</f>
        <v>1.1886437249089905</v>
      </c>
      <c r="O208">
        <f>SUMXMY2($I$7:$M$7,I208:M208)</f>
        <v>10.461668297659241</v>
      </c>
      <c r="P208">
        <f>SUMXMY2($I$8:$M$8,I208:M208)</f>
        <v>3.7680544855905511</v>
      </c>
      <c r="Q208">
        <f>SUMXMY2($I$9:$M$9,I208:M208)</f>
        <v>5.1509568909876648</v>
      </c>
      <c r="R208">
        <f t="shared" si="6"/>
        <v>1.1886437249089905</v>
      </c>
      <c r="S208">
        <f t="shared" si="7"/>
        <v>1</v>
      </c>
    </row>
    <row r="209" spans="1:19" x14ac:dyDescent="0.2">
      <c r="A209">
        <v>193</v>
      </c>
      <c r="B209">
        <v>24510270901</v>
      </c>
      <c r="C209" t="s">
        <v>83</v>
      </c>
      <c r="D209">
        <f>VLOOKUP(B209,'[8]shown_tract_jail_rP_gP_pall (14'!$A$1:$C$409,3,0)</f>
        <v>3.9899999999999998E-2</v>
      </c>
      <c r="E209">
        <f>VLOOKUP(B209,[9]shown_tract_teenbirth_rP_gF_pal!$A$1:$C$391,3,0)</f>
        <v>0.44019999999999998</v>
      </c>
      <c r="F209">
        <f>VLOOKUP(B209,'[10]shown_tract_poor_share2016 (2)'!$A$1:$C$391,3,0)</f>
        <v>0.1056</v>
      </c>
      <c r="G209">
        <f>VLOOKUP(B209,'[11]shown_tract_nonwhite_share2010 '!$A$1:$C$391,3,0)</f>
        <v>0.98050000000000004</v>
      </c>
      <c r="H209">
        <f>VLOOKUP(B209,'[12]shown_tract_median_rent2016 (2)'!$A$1:$C$391,3,0)</f>
        <v>968</v>
      </c>
      <c r="I209">
        <f>STANDARDIZE(D209,D$14,D$15)</f>
        <v>0.24397013720305605</v>
      </c>
      <c r="J209">
        <f>STANDARDIZE(E209,E$14,E$15)</f>
        <v>0.72137049470099579</v>
      </c>
      <c r="K209">
        <f>STANDARDIZE(F209,F$14,F$15)</f>
        <v>-0.66705189276028864</v>
      </c>
      <c r="L209">
        <f>STANDARDIZE(G209,G$14,G$15)</f>
        <v>1.1850582050211558</v>
      </c>
      <c r="M209">
        <f>STANDARDIZE(H209,H$14,H$15)</f>
        <v>-0.2523190586937239</v>
      </c>
      <c r="N209">
        <f>SUMXMY2($I$6:$M$6,I209:M209)</f>
        <v>1.6477079935747507</v>
      </c>
      <c r="O209">
        <f>SUMXMY2($I$7:$M$7,I209:M209)</f>
        <v>12.069462968542245</v>
      </c>
      <c r="P209">
        <f>SUMXMY2($I$8:$M$8,I209:M209)</f>
        <v>4.5207219570457173</v>
      </c>
      <c r="Q209">
        <f>SUMXMY2($I$9:$M$9,I209:M209)</f>
        <v>6.8176018725502257</v>
      </c>
      <c r="R209">
        <f t="shared" si="6"/>
        <v>1.6477079935747507</v>
      </c>
      <c r="S209">
        <f t="shared" si="7"/>
        <v>1</v>
      </c>
    </row>
    <row r="210" spans="1:19" x14ac:dyDescent="0.2">
      <c r="A210">
        <v>194</v>
      </c>
      <c r="B210">
        <v>24510270805</v>
      </c>
      <c r="C210" t="s">
        <v>84</v>
      </c>
      <c r="D210">
        <f>VLOOKUP(B210,'[8]shown_tract_jail_rP_gP_pall (14'!$A$1:$C$409,3,0)</f>
        <v>3.5999999999999997E-2</v>
      </c>
      <c r="E210">
        <f>VLOOKUP(B210,[9]shown_tract_teenbirth_rP_gF_pal!$A$1:$C$391,3,0)</f>
        <v>0.37730000000000002</v>
      </c>
      <c r="F210">
        <f>VLOOKUP(B210,'[10]shown_tract_poor_share2016 (2)'!$A$1:$C$391,3,0)</f>
        <v>0.11260000000000001</v>
      </c>
      <c r="G210">
        <f>VLOOKUP(B210,'[11]shown_tract_nonwhite_share2010 '!$A$1:$C$391,3,0)</f>
        <v>0.89239999999999997</v>
      </c>
      <c r="H210">
        <f>VLOOKUP(B210,'[12]shown_tract_median_rent2016 (2)'!$A$1:$C$391,3,0)</f>
        <v>933</v>
      </c>
      <c r="I210">
        <f>STANDARDIZE(D210,D$14,D$15)</f>
        <v>8.7222418174786417E-2</v>
      </c>
      <c r="J210">
        <f>STANDARDIZE(E210,E$14,E$15)</f>
        <v>0.3389831466150045</v>
      </c>
      <c r="K210">
        <f>STANDARDIZE(F210,F$14,F$15)</f>
        <v>-0.61337674191670921</v>
      </c>
      <c r="L210">
        <f>STANDARDIZE(G210,G$14,G$15)</f>
        <v>0.92341683538863406</v>
      </c>
      <c r="M210">
        <f>STANDARDIZE(H210,H$14,H$15)</f>
        <v>-0.35442659143848632</v>
      </c>
      <c r="N210">
        <f>SUMXMY2($I$6:$M$6,I210:M210)</f>
        <v>0.93137483089482009</v>
      </c>
      <c r="O210">
        <f>SUMXMY2($I$7:$M$7,I210:M210)</f>
        <v>9.2526865330747388</v>
      </c>
      <c r="P210">
        <f>SUMXMY2($I$8:$M$8,I210:M210)</f>
        <v>5.1602085410300349</v>
      </c>
      <c r="Q210">
        <f>SUMXMY2($I$9:$M$9,I210:M210)</f>
        <v>4.8210429035983395</v>
      </c>
      <c r="R210">
        <f t="shared" ref="R210:R273" si="8">MIN(N210:Q210)</f>
        <v>0.93137483089482009</v>
      </c>
      <c r="S210">
        <f t="shared" ref="S210:S273" si="9">MATCH(R210,N210:Q210,0)</f>
        <v>1</v>
      </c>
    </row>
    <row r="211" spans="1:19" x14ac:dyDescent="0.2">
      <c r="A211">
        <v>195</v>
      </c>
      <c r="B211">
        <v>24510280200</v>
      </c>
      <c r="C211" t="s">
        <v>60</v>
      </c>
      <c r="D211">
        <f>VLOOKUP(B211,'[8]shown_tract_jail_rP_gP_pall (14'!$A$1:$C$409,3,0)</f>
        <v>3.9600000000000003E-2</v>
      </c>
      <c r="E211">
        <f>VLOOKUP(B211,[9]shown_tract_teenbirth_rP_gF_pal!$A$1:$C$391,3,0)</f>
        <v>0.45190000000000002</v>
      </c>
      <c r="F211">
        <f>VLOOKUP(B211,'[10]shown_tract_poor_share2016 (2)'!$A$1:$C$391,3,0)</f>
        <v>0.23469999999999999</v>
      </c>
      <c r="G211">
        <f>VLOOKUP(B211,'[11]shown_tract_nonwhite_share2010 '!$A$1:$C$391,3,0)</f>
        <v>0.96889999999999998</v>
      </c>
      <c r="H211">
        <f>VLOOKUP(B211,'[12]shown_tract_median_rent2016 (2)'!$A$1:$C$391,3,0)</f>
        <v>991</v>
      </c>
      <c r="I211">
        <f>STANDARDIZE(D211,D$14,D$15)</f>
        <v>0.23191262035472784</v>
      </c>
      <c r="J211">
        <f>STANDARDIZE(E211,E$14,E$15)</f>
        <v>0.79249818901905811</v>
      </c>
      <c r="K211">
        <f>STANDARDIZE(F211,F$14,F$15)</f>
        <v>0.32287124636915299</v>
      </c>
      <c r="L211">
        <f>STANDARDIZE(G211,G$14,G$15)</f>
        <v>1.1506082630491097</v>
      </c>
      <c r="M211">
        <f>STANDARDIZE(H211,H$14,H$15)</f>
        <v>-0.18521982289002284</v>
      </c>
      <c r="N211">
        <f>SUMXMY2($I$6:$M$6,I211:M211)</f>
        <v>1.439536408396958</v>
      </c>
      <c r="O211">
        <f>SUMXMY2($I$7:$M$7,I211:M211)</f>
        <v>14.000111632599358</v>
      </c>
      <c r="P211">
        <f>SUMXMY2($I$8:$M$8,I211:M211)</f>
        <v>1.8695928310773919</v>
      </c>
      <c r="Q211">
        <f>SUMXMY2($I$9:$M$9,I211:M211)</f>
        <v>7.6360362429536899</v>
      </c>
      <c r="R211">
        <f t="shared" si="8"/>
        <v>1.439536408396958</v>
      </c>
      <c r="S211">
        <f t="shared" si="9"/>
        <v>1</v>
      </c>
    </row>
    <row r="212" spans="1:19" x14ac:dyDescent="0.2">
      <c r="A212">
        <v>196</v>
      </c>
      <c r="B212">
        <v>24005421300</v>
      </c>
      <c r="C212" t="s">
        <v>24</v>
      </c>
      <c r="D212">
        <f>VLOOKUP(B212,'[8]shown_tract_jail_rP_gP_pall (14'!$A$1:$C$409,3,0)</f>
        <v>4.9599999999999998E-2</v>
      </c>
      <c r="E212">
        <f>VLOOKUP(B212,[9]shown_tract_teenbirth_rP_gF_pal!$A$1:$C$391,3,0)</f>
        <v>0.43070000000000003</v>
      </c>
      <c r="F212">
        <f>VLOOKUP(B212,'[10]shown_tract_poor_share2016 (2)'!$A$1:$C$391,3,0)</f>
        <v>0.29609999999999997</v>
      </c>
      <c r="G212">
        <f>VLOOKUP(B212,'[11]shown_tract_nonwhite_share2010 '!$A$1:$C$391,3,0)</f>
        <v>0.79200000000000004</v>
      </c>
      <c r="H212">
        <f>VLOOKUP(B212,'[12]shown_tract_median_rent2016 (2)'!$A$1:$C$391,3,0)</f>
        <v>896</v>
      </c>
      <c r="I212">
        <f>STANDARDIZE(D212,D$14,D$15)</f>
        <v>0.63382984863234204</v>
      </c>
      <c r="J212">
        <f>STANDARDIZE(E212,E$14,E$15)</f>
        <v>0.66361723863077482</v>
      </c>
      <c r="K212">
        <f>STANDARDIZE(F212,F$14,F$15)</f>
        <v>0.79367899805426301</v>
      </c>
      <c r="L212">
        <f>STANDARDIZE(G212,G$14,G$15)</f>
        <v>0.62524664797540863</v>
      </c>
      <c r="M212">
        <f>STANDARDIZE(H212,H$14,H$15)</f>
        <v>-0.46236884034009229</v>
      </c>
      <c r="N212">
        <f>SUMXMY2($I$6:$M$6,I212:M212)</f>
        <v>2.0699051075844133</v>
      </c>
      <c r="O212">
        <f>SUMXMY2($I$7:$M$7,I212:M212)</f>
        <v>14.458021308988302</v>
      </c>
      <c r="P212">
        <f>SUMXMY2($I$8:$M$8,I212:M212)</f>
        <v>1.0272507265312614</v>
      </c>
      <c r="Q212">
        <f>SUMXMY2($I$9:$M$9,I212:M212)</f>
        <v>7.1524424673354741</v>
      </c>
      <c r="R212">
        <f t="shared" si="8"/>
        <v>1.0272507265312614</v>
      </c>
      <c r="S212">
        <f t="shared" si="9"/>
        <v>3</v>
      </c>
    </row>
    <row r="213" spans="1:19" x14ac:dyDescent="0.2">
      <c r="A213">
        <v>197</v>
      </c>
      <c r="B213">
        <v>24510260201</v>
      </c>
      <c r="C213" t="s">
        <v>75</v>
      </c>
      <c r="D213">
        <f>VLOOKUP(B213,'[8]shown_tract_jail_rP_gP_pall (14'!$A$1:$C$409,3,0)</f>
        <v>3.7699999999999997E-2</v>
      </c>
      <c r="E213">
        <f>VLOOKUP(B213,[9]shown_tract_teenbirth_rP_gF_pal!$A$1:$C$391,3,0)</f>
        <v>0.39229999999999998</v>
      </c>
      <c r="F213">
        <f>VLOOKUP(B213,'[10]shown_tract_poor_share2016 (2)'!$A$1:$C$391,3,0)</f>
        <v>0.17730000000000001</v>
      </c>
      <c r="G213">
        <f>VLOOKUP(B213,'[11]shown_tract_nonwhite_share2010 '!$A$1:$C$391,3,0)</f>
        <v>0.88290000000000002</v>
      </c>
      <c r="H213">
        <f>VLOOKUP(B213,'[12]shown_tract_median_rent2016 (2)'!$A$1:$C$391,3,0)</f>
        <v>853</v>
      </c>
      <c r="I213">
        <f>STANDARDIZE(D213,D$14,D$15)</f>
        <v>0.15554834698198086</v>
      </c>
      <c r="J213">
        <f>STANDARDIZE(E213,E$14,E$15)</f>
        <v>0.4301724983048274</v>
      </c>
      <c r="K213">
        <f>STANDARDIZE(F213,F$14,F$15)</f>
        <v>-0.11726499054819738</v>
      </c>
      <c r="L213">
        <f>STANDARDIZE(G213,G$14,G$15)</f>
        <v>0.89520352084256205</v>
      </c>
      <c r="M213">
        <f>STANDARDIZE(H213,H$14,H$15)</f>
        <v>-0.58781523771222899</v>
      </c>
      <c r="N213">
        <f>SUMXMY2($I$6:$M$6,I213:M213)</f>
        <v>0.96534745113150511</v>
      </c>
      <c r="O213">
        <f>SUMXMY2($I$7:$M$7,I213:M213)</f>
        <v>10.794789431777035</v>
      </c>
      <c r="P213">
        <f>SUMXMY2($I$8:$M$8,I213:M213)</f>
        <v>3.4255994128685865</v>
      </c>
      <c r="Q213">
        <f>SUMXMY2($I$9:$M$9,I213:M213)</f>
        <v>5.4076068882770487</v>
      </c>
      <c r="R213">
        <f t="shared" si="8"/>
        <v>0.96534745113150511</v>
      </c>
      <c r="S213">
        <f t="shared" si="9"/>
        <v>1</v>
      </c>
    </row>
    <row r="214" spans="1:19" x14ac:dyDescent="0.2">
      <c r="A214">
        <v>198</v>
      </c>
      <c r="B214">
        <v>24510030200</v>
      </c>
      <c r="C214" t="s">
        <v>85</v>
      </c>
      <c r="D214">
        <f>VLOOKUP(B214,'[8]shown_tract_jail_rP_gP_pall (14'!$A$1:$C$409,3,0)</f>
        <v>2.9700000000000001E-2</v>
      </c>
      <c r="E214">
        <f>VLOOKUP(B214,[9]shown_tract_teenbirth_rP_gF_pal!$A$1:$C$391,3,0)</f>
        <v>0.4733</v>
      </c>
      <c r="F214">
        <f>VLOOKUP(B214,'[10]shown_tract_poor_share2016 (2)'!$A$1:$C$391,3,0)</f>
        <v>0.21890000000000001</v>
      </c>
      <c r="G214">
        <f>VLOOKUP(B214,'[11]shown_tract_nonwhite_share2010 '!$A$1:$C$391,3,0)</f>
        <v>0.49059999999999998</v>
      </c>
      <c r="H214">
        <f>VLOOKUP(B214,'[12]shown_tract_median_rent2016 (2)'!$A$1:$C$391,3,0)</f>
        <v>1850</v>
      </c>
      <c r="I214">
        <f>STANDARDIZE(D214,D$14,D$15)</f>
        <v>-0.16598543564011051</v>
      </c>
      <c r="J214">
        <f>STANDARDIZE(E214,E$14,E$15)</f>
        <v>0.92259499742987228</v>
      </c>
      <c r="K214">
        <f>STANDARDIZE(F214,F$14,F$15)</f>
        <v>0.20171876303650263</v>
      </c>
      <c r="L214">
        <f>STANDARDIZE(G214,G$14,G$15)</f>
        <v>-0.26985787878102763</v>
      </c>
      <c r="M214">
        <f>STANDARDIZE(H214,H$14,H$15)</f>
        <v>2.3207907664742895</v>
      </c>
      <c r="N214">
        <f>SUMXMY2($I$6:$M$6,I214:M214)</f>
        <v>5.8835073967441529</v>
      </c>
      <c r="O214">
        <f>SUMXMY2($I$7:$M$7,I214:M214)</f>
        <v>12.535050972278281</v>
      </c>
      <c r="P214">
        <f>SUMXMY2($I$8:$M$8,I214:M214)</f>
        <v>12.231050490496962</v>
      </c>
      <c r="Q214">
        <f>SUMXMY2($I$9:$M$9,I214:M214)</f>
        <v>8.6173563474920307</v>
      </c>
      <c r="R214">
        <f t="shared" si="8"/>
        <v>5.8835073967441529</v>
      </c>
      <c r="S214">
        <f t="shared" si="9"/>
        <v>1</v>
      </c>
    </row>
    <row r="215" spans="1:19" x14ac:dyDescent="0.2">
      <c r="A215">
        <v>199</v>
      </c>
      <c r="B215">
        <v>24510280402</v>
      </c>
      <c r="C215" t="s">
        <v>86</v>
      </c>
      <c r="D215">
        <f>VLOOKUP(B215,'[8]shown_tract_jail_rP_gP_pall (14'!$A$1:$C$409,3,0)</f>
        <v>5.5399999999999998E-2</v>
      </c>
      <c r="E215">
        <f>VLOOKUP(B215,[9]shown_tract_teenbirth_rP_gF_pal!$A$1:$C$391,3,0)</f>
        <v>0.40550000000000003</v>
      </c>
      <c r="F215">
        <f>VLOOKUP(B215,'[10]shown_tract_poor_share2016 (2)'!$A$1:$C$391,3,0)</f>
        <v>8.48E-2</v>
      </c>
      <c r="G215">
        <f>VLOOKUP(B215,'[11]shown_tract_nonwhite_share2010 '!$A$1:$C$391,3,0)</f>
        <v>0.99109999999999998</v>
      </c>
      <c r="H215">
        <f>VLOOKUP(B215,'[12]shown_tract_median_rent2016 (2)'!$A$1:$C$391,3,0)</f>
        <v>1369</v>
      </c>
      <c r="I215">
        <f>STANDARDIZE(D215,D$14,D$15)</f>
        <v>0.86694184103335836</v>
      </c>
      <c r="J215">
        <f>STANDARDIZE(E215,E$14,E$15)</f>
        <v>0.51041912779187204</v>
      </c>
      <c r="K215">
        <f>STANDARDIZE(F215,F$14,F$15)</f>
        <v>-0.82654376955263864</v>
      </c>
      <c r="L215">
        <f>STANDARDIZE(G215,G$14,G$15)</f>
        <v>1.2165383244094046</v>
      </c>
      <c r="M215">
        <f>STANDARDIZE(H215,H$14,H$15)</f>
        <v>0.91754153075341149</v>
      </c>
      <c r="N215">
        <f>SUMXMY2($I$6:$M$6,I215:M215)</f>
        <v>3.1947857156557973</v>
      </c>
      <c r="O215">
        <f>SUMXMY2($I$7:$M$7,I215:M215)</f>
        <v>12.828752699578564</v>
      </c>
      <c r="P215">
        <f>SUMXMY2($I$8:$M$8,I215:M215)</f>
        <v>6.0884746733533071</v>
      </c>
      <c r="Q215">
        <f>SUMXMY2($I$9:$M$9,I215:M215)</f>
        <v>8.1513232411507008</v>
      </c>
      <c r="R215">
        <f t="shared" si="8"/>
        <v>3.1947857156557973</v>
      </c>
      <c r="S215">
        <f t="shared" si="9"/>
        <v>1</v>
      </c>
    </row>
    <row r="216" spans="1:19" x14ac:dyDescent="0.2">
      <c r="A216">
        <v>200</v>
      </c>
      <c r="B216">
        <v>24510280301</v>
      </c>
      <c r="C216" t="s">
        <v>60</v>
      </c>
      <c r="D216">
        <f>VLOOKUP(B216,'[8]shown_tract_jail_rP_gP_pall (14'!$A$1:$C$409,3,0)</f>
        <v>4.1599999999999998E-2</v>
      </c>
      <c r="E216">
        <f>VLOOKUP(B216,[9]shown_tract_teenbirth_rP_gF_pal!$A$1:$C$391,3,0)</f>
        <v>0.46639999999999998</v>
      </c>
      <c r="F216">
        <f>VLOOKUP(B216,'[10]shown_tract_poor_share2016 (2)'!$A$1:$C$391,3,0)</f>
        <v>0.25430000000000003</v>
      </c>
      <c r="G216">
        <f>VLOOKUP(B216,'[11]shown_tract_nonwhite_share2010 '!$A$1:$C$391,3,0)</f>
        <v>0.91830000000000001</v>
      </c>
      <c r="H216">
        <f>VLOOKUP(B216,'[12]shown_tract_median_rent2016 (2)'!$A$1:$C$391,3,0)</f>
        <v>1001</v>
      </c>
      <c r="I216">
        <f>STANDARDIZE(D216,D$14,D$15)</f>
        <v>0.31229606601025051</v>
      </c>
      <c r="J216">
        <f>STANDARDIZE(E216,E$14,E$15)</f>
        <v>0.88064789565255353</v>
      </c>
      <c r="K216">
        <f>STANDARDIZE(F216,F$14,F$15)</f>
        <v>0.47316166873117538</v>
      </c>
      <c r="L216">
        <f>STANDARDIZE(G216,G$14,G$15)</f>
        <v>1.0003352403089782</v>
      </c>
      <c r="M216">
        <f>STANDARDIZE(H216,H$14,H$15)</f>
        <v>-0.15604624210580501</v>
      </c>
      <c r="N216">
        <f>SUMXMY2($I$6:$M$6,I216:M216)</f>
        <v>1.5339892392691759</v>
      </c>
      <c r="O216">
        <f>SUMXMY2($I$7:$M$7,I216:M216)</f>
        <v>14.389744989785692</v>
      </c>
      <c r="P216">
        <f>SUMXMY2($I$8:$M$8,I216:M216)</f>
        <v>1.4768744558941602</v>
      </c>
      <c r="Q216">
        <f>SUMXMY2($I$9:$M$9,I216:M216)</f>
        <v>7.6348689783926815</v>
      </c>
      <c r="R216">
        <f t="shared" si="8"/>
        <v>1.4768744558941602</v>
      </c>
      <c r="S216">
        <f t="shared" si="9"/>
        <v>3</v>
      </c>
    </row>
    <row r="217" spans="1:19" x14ac:dyDescent="0.2">
      <c r="A217">
        <v>201</v>
      </c>
      <c r="B217">
        <v>24510150702</v>
      </c>
      <c r="C217" t="s">
        <v>87</v>
      </c>
      <c r="D217">
        <f>VLOOKUP(B217,'[8]shown_tract_jail_rP_gP_pall (14'!$A$1:$C$409,3,0)</f>
        <v>4.6199999999999998E-2</v>
      </c>
      <c r="E217">
        <f>VLOOKUP(B217,[9]shown_tract_teenbirth_rP_gF_pal!$A$1:$C$391,3,0)</f>
        <v>0.4597</v>
      </c>
      <c r="F217">
        <f>VLOOKUP(B217,'[10]shown_tract_poor_share2016 (2)'!$A$1:$C$391,3,0)</f>
        <v>0.23730000000000001</v>
      </c>
      <c r="G217">
        <f>VLOOKUP(B217,'[11]shown_tract_nonwhite_share2010 '!$A$1:$C$391,3,0)</f>
        <v>0.98599999999999999</v>
      </c>
      <c r="H217">
        <f>VLOOKUP(B217,'[12]shown_tract_median_rent2016 (2)'!$A$1:$C$391,3,0)</f>
        <v>1115</v>
      </c>
      <c r="I217">
        <f>STANDARDIZE(D217,D$14,D$15)</f>
        <v>0.49717799101795312</v>
      </c>
      <c r="J217">
        <f>STANDARDIZE(E217,E$14,E$15)</f>
        <v>0.83991665189776599</v>
      </c>
      <c r="K217">
        <f>STANDARDIZE(F217,F$14,F$15)</f>
        <v>0.34280773096819689</v>
      </c>
      <c r="L217">
        <f>STANDARDIZE(G217,G$14,G$15)</f>
        <v>1.2013922292320396</v>
      </c>
      <c r="M217">
        <f>STANDARDIZE(H217,H$14,H$15)</f>
        <v>0.17653257883427836</v>
      </c>
      <c r="N217">
        <f>SUMXMY2($I$6:$M$6,I217:M217)</f>
        <v>1.8138025215049149</v>
      </c>
      <c r="O217">
        <f>SUMXMY2($I$7:$M$7,I217:M217)</f>
        <v>14.882718590592109</v>
      </c>
      <c r="P217">
        <f>SUMXMY2($I$8:$M$8,I217:M217)</f>
        <v>1.5951010510079309</v>
      </c>
      <c r="Q217">
        <f>SUMXMY2($I$9:$M$9,I217:M217)</f>
        <v>8.3110671855698257</v>
      </c>
      <c r="R217">
        <f t="shared" si="8"/>
        <v>1.5951010510079309</v>
      </c>
      <c r="S217">
        <f t="shared" si="9"/>
        <v>3</v>
      </c>
    </row>
    <row r="218" spans="1:19" x14ac:dyDescent="0.2">
      <c r="A218">
        <v>202</v>
      </c>
      <c r="B218">
        <v>24510200800</v>
      </c>
      <c r="C218" t="s">
        <v>88</v>
      </c>
      <c r="D218">
        <f>VLOOKUP(B218,'[8]shown_tract_jail_rP_gP_pall (14'!$A$1:$C$409,3,0)</f>
        <v>4.9399999999999999E-2</v>
      </c>
      <c r="E218">
        <f>VLOOKUP(B218,[9]shown_tract_teenbirth_rP_gF_pal!$A$1:$C$391,3,0)</f>
        <v>0.48020000000000002</v>
      </c>
      <c r="F218">
        <f>VLOOKUP(B218,'[10]shown_tract_poor_share2016 (2)'!$A$1:$C$391,3,0)</f>
        <v>0.26150000000000001</v>
      </c>
      <c r="G218">
        <f>VLOOKUP(B218,'[11]shown_tract_nonwhite_share2010 '!$A$1:$C$391,3,0)</f>
        <v>0.88739999999999997</v>
      </c>
      <c r="H218">
        <f>VLOOKUP(B218,'[12]shown_tract_median_rent2016 (2)'!$A$1:$C$391,3,0)</f>
        <v>782</v>
      </c>
      <c r="I218">
        <f>STANDARDIZE(D218,D$14,D$15)</f>
        <v>0.62579150406678974</v>
      </c>
      <c r="J218">
        <f>STANDARDIZE(E218,E$14,E$15)</f>
        <v>0.96454209920719103</v>
      </c>
      <c r="K218">
        <f>STANDARDIZE(F218,F$14,F$15)</f>
        <v>0.52837039531314256</v>
      </c>
      <c r="L218">
        <f>STANDARDIZE(G218,G$14,G$15)</f>
        <v>0.90856772246964868</v>
      </c>
      <c r="M218">
        <f>STANDARDIZE(H218,H$14,H$15)</f>
        <v>-0.79494766128017569</v>
      </c>
      <c r="N218">
        <f>SUMXMY2($I$6:$M$6,I218:M218)</f>
        <v>2.764440965952649</v>
      </c>
      <c r="O218">
        <f>SUMXMY2($I$7:$M$7,I218:M218)</f>
        <v>16.625083539302931</v>
      </c>
      <c r="P218">
        <f>SUMXMY2($I$8:$M$8,I218:M218)</f>
        <v>1.076261217663067</v>
      </c>
      <c r="Q218">
        <f>SUMXMY2($I$9:$M$9,I218:M218)</f>
        <v>8.7748630672946444</v>
      </c>
      <c r="R218">
        <f t="shared" si="8"/>
        <v>1.076261217663067</v>
      </c>
      <c r="S218">
        <f t="shared" si="9"/>
        <v>3</v>
      </c>
    </row>
    <row r="219" spans="1:19" x14ac:dyDescent="0.2">
      <c r="A219">
        <v>203</v>
      </c>
      <c r="B219">
        <v>24510230300</v>
      </c>
      <c r="C219" t="s">
        <v>63</v>
      </c>
      <c r="D219">
        <f>VLOOKUP(B219,'[8]shown_tract_jail_rP_gP_pall (14'!$A$1:$C$409,3,0)</f>
        <v>3.3099999999999997E-2</v>
      </c>
      <c r="E219">
        <f>VLOOKUP(B219,[9]shown_tract_teenbirth_rP_gF_pal!$A$1:$C$391,3,0)</f>
        <v>0.31040000000000001</v>
      </c>
      <c r="F219">
        <f>VLOOKUP(B219,'[10]shown_tract_poor_share2016 (2)'!$A$1:$C$391,3,0)</f>
        <v>9.35E-2</v>
      </c>
      <c r="G219">
        <f>VLOOKUP(B219,'[11]shown_tract_nonwhite_share2010 '!$A$1:$C$391,3,0)</f>
        <v>0.1426</v>
      </c>
      <c r="H219">
        <f>VLOOKUP(B219,'[12]shown_tract_median_rent2016 (2)'!$A$1:$C$391,3,0)</f>
        <v>1802</v>
      </c>
      <c r="I219">
        <f>STANDARDIZE(D219,D$14,D$15)</f>
        <v>-2.933357802572174E-2</v>
      </c>
      <c r="J219">
        <f>STANDARDIZE(E219,E$14,E$15)</f>
        <v>-6.7721361921606674E-2</v>
      </c>
      <c r="K219">
        <f>STANDARDIZE(F219,F$14,F$15)</f>
        <v>-0.75983322493276151</v>
      </c>
      <c r="L219">
        <f>STANDARDIZE(G219,G$14,G$15)</f>
        <v>-1.303356137942407</v>
      </c>
      <c r="M219">
        <f>STANDARDIZE(H219,H$14,H$15)</f>
        <v>2.1807575787100437</v>
      </c>
      <c r="N219">
        <f>SUMXMY2($I$6:$M$6,I219:M219)</f>
        <v>7.5577779506394664</v>
      </c>
      <c r="O219">
        <f>SUMXMY2($I$7:$M$7,I219:M219)</f>
        <v>6.2151205753840868</v>
      </c>
      <c r="P219">
        <f>SUMXMY2($I$8:$M$8,I219:M219)</f>
        <v>19.311715161984825</v>
      </c>
      <c r="Q219">
        <f>SUMXMY2($I$9:$M$9,I219:M219)</f>
        <v>4.9931234037790926</v>
      </c>
      <c r="R219">
        <f t="shared" si="8"/>
        <v>4.9931234037790926</v>
      </c>
      <c r="S219">
        <f t="shared" si="9"/>
        <v>4</v>
      </c>
    </row>
    <row r="220" spans="1:19" x14ac:dyDescent="0.2">
      <c r="A220">
        <v>204</v>
      </c>
      <c r="B220">
        <v>24510261000</v>
      </c>
      <c r="C220" t="s">
        <v>74</v>
      </c>
      <c r="D220">
        <f>VLOOKUP(B220,'[8]shown_tract_jail_rP_gP_pall (14'!$A$1:$C$409,3,0)</f>
        <v>3.9899999999999998E-2</v>
      </c>
      <c r="E220">
        <f>VLOOKUP(B220,[9]shown_tract_teenbirth_rP_gF_pal!$A$1:$C$391,3,0)</f>
        <v>0.41589999999999999</v>
      </c>
      <c r="F220">
        <f>VLOOKUP(B220,'[10]shown_tract_poor_share2016 (2)'!$A$1:$C$391,3,0)</f>
        <v>0.1847</v>
      </c>
      <c r="G220">
        <f>VLOOKUP(B220,'[11]shown_tract_nonwhite_share2010 '!$A$1:$C$391,3,0)</f>
        <v>0.72519999999999996</v>
      </c>
      <c r="H220">
        <f>VLOOKUP(B220,'[12]shown_tract_median_rent2016 (2)'!$A$1:$C$391,3,0)</f>
        <v>1090</v>
      </c>
      <c r="I220">
        <f>STANDARDIZE(D220,D$14,D$15)</f>
        <v>0.24397013720305605</v>
      </c>
      <c r="J220">
        <f>STANDARDIZE(E220,E$14,E$15)</f>
        <v>0.57364374496348247</v>
      </c>
      <c r="K220">
        <f>STANDARDIZE(F220,F$14,F$15)</f>
        <v>-6.052268822784216E-2</v>
      </c>
      <c r="L220">
        <f>STANDARDIZE(G220,G$14,G$15)</f>
        <v>0.42686249937776433</v>
      </c>
      <c r="M220">
        <f>STANDARDIZE(H220,H$14,H$15)</f>
        <v>0.10359862687373377</v>
      </c>
      <c r="N220">
        <f>SUMXMY2($I$6:$M$6,I220:M220)</f>
        <v>0.33850609474900883</v>
      </c>
      <c r="O220">
        <f>SUMXMY2($I$7:$M$7,I220:M220)</f>
        <v>9.1716494709573055</v>
      </c>
      <c r="P220">
        <f>SUMXMY2($I$8:$M$8,I220:M220)</f>
        <v>3.5689323519273448</v>
      </c>
      <c r="Q220">
        <f>SUMXMY2($I$9:$M$9,I220:M220)</f>
        <v>3.9066262449751279</v>
      </c>
      <c r="R220">
        <f t="shared" si="8"/>
        <v>0.33850609474900883</v>
      </c>
      <c r="S220">
        <f t="shared" si="9"/>
        <v>1</v>
      </c>
    </row>
    <row r="221" spans="1:19" x14ac:dyDescent="0.2">
      <c r="A221">
        <v>205</v>
      </c>
      <c r="B221">
        <v>24510280302</v>
      </c>
      <c r="C221" t="s">
        <v>89</v>
      </c>
      <c r="D221">
        <f>VLOOKUP(B221,'[8]shown_tract_jail_rP_gP_pall (14'!$A$1:$C$409,3,0)</f>
        <v>7.0300000000000001E-2</v>
      </c>
      <c r="E221">
        <f>VLOOKUP(B221,[9]shown_tract_teenbirth_rP_gF_pal!$A$1:$C$391,3,0)</f>
        <v>0.30430000000000001</v>
      </c>
      <c r="F221">
        <f>VLOOKUP(B221,'[10]shown_tract_poor_share2016 (2)'!$A$1:$C$391,3,0)</f>
        <v>0.24690000000000001</v>
      </c>
      <c r="G221">
        <f>VLOOKUP(B221,'[11]shown_tract_nonwhite_share2010 '!$A$1:$C$391,3,0)</f>
        <v>0.96009999999999995</v>
      </c>
      <c r="H221">
        <f>VLOOKUP(B221,'[12]shown_tract_median_rent2016 (2)'!$A$1:$C$391,3,0)</f>
        <v>959</v>
      </c>
      <c r="I221">
        <f>STANDARDIZE(D221,D$14,D$15)</f>
        <v>1.465798511167004</v>
      </c>
      <c r="J221">
        <f>STANDARDIZE(E221,E$14,E$15)</f>
        <v>-0.10480503160880136</v>
      </c>
      <c r="K221">
        <f>STANDARDIZE(F221,F$14,F$15)</f>
        <v>0.41641936641081995</v>
      </c>
      <c r="L221">
        <f>STANDARDIZE(G221,G$14,G$15)</f>
        <v>1.1244738243116954</v>
      </c>
      <c r="M221">
        <f>STANDARDIZE(H221,H$14,H$15)</f>
        <v>-0.27857528139951993</v>
      </c>
      <c r="N221">
        <f>SUMXMY2($I$6:$M$6,I221:M221)</f>
        <v>3.8455720926805363</v>
      </c>
      <c r="O221">
        <f>SUMXMY2($I$7:$M$7,I221:M221)</f>
        <v>15.300712319341395</v>
      </c>
      <c r="P221">
        <f>SUMXMY2($I$8:$M$8,I221:M221)</f>
        <v>2.078727825001156</v>
      </c>
      <c r="Q221">
        <f>SUMXMY2($I$9:$M$9,I221:M221)</f>
        <v>8.7662194202145791</v>
      </c>
      <c r="R221">
        <f t="shared" si="8"/>
        <v>2.078727825001156</v>
      </c>
      <c r="S221">
        <f t="shared" si="9"/>
        <v>3</v>
      </c>
    </row>
    <row r="222" spans="1:19" x14ac:dyDescent="0.2">
      <c r="A222">
        <v>206</v>
      </c>
      <c r="B222">
        <v>24510280404</v>
      </c>
      <c r="C222" t="s">
        <v>88</v>
      </c>
      <c r="D222">
        <f>VLOOKUP(B222,'[8]shown_tract_jail_rP_gP_pall (14'!$A$1:$C$409,3,0)</f>
        <v>3.5799999999999998E-2</v>
      </c>
      <c r="E222">
        <f>VLOOKUP(B222,[9]shown_tract_teenbirth_rP_gF_pal!$A$1:$C$391,3,0)</f>
        <v>0.43099999999999999</v>
      </c>
      <c r="F222">
        <f>VLOOKUP(B222,'[10]shown_tract_poor_share2016 (2)'!$A$1:$C$391,3,0)</f>
        <v>0.25380000000000003</v>
      </c>
      <c r="G222">
        <f>VLOOKUP(B222,'[11]shown_tract_nonwhite_share2010 '!$A$1:$C$391,3,0)</f>
        <v>0.9506</v>
      </c>
      <c r="H222">
        <f>VLOOKUP(B222,'[12]shown_tract_median_rent2016 (2)'!$A$1:$C$391,3,0)</f>
        <v>470</v>
      </c>
      <c r="I222">
        <f>STANDARDIZE(D222,D$14,D$15)</f>
        <v>7.9184073609234185E-2</v>
      </c>
      <c r="J222">
        <f>STANDARDIZE(E222,E$14,E$15)</f>
        <v>0.66544102566457108</v>
      </c>
      <c r="K222">
        <f>STANDARDIZE(F222,F$14,F$15)</f>
        <v>0.46932772938520539</v>
      </c>
      <c r="L222">
        <f>STANDARDIZE(G222,G$14,G$15)</f>
        <v>1.0962605097656235</v>
      </c>
      <c r="M222">
        <f>STANDARDIZE(H222,H$14,H$15)</f>
        <v>-1.7051633817477723</v>
      </c>
      <c r="N222">
        <f>SUMXMY2($I$6:$M$6,I222:M222)</f>
        <v>4.4509014295400569</v>
      </c>
      <c r="O222">
        <f>SUMXMY2($I$7:$M$7,I222:M222)</f>
        <v>17.451183666805669</v>
      </c>
      <c r="P222">
        <f>SUMXMY2($I$8:$M$8,I222:M222)</f>
        <v>3.8671106449568917</v>
      </c>
      <c r="Q222">
        <f>SUMXMY2($I$9:$M$9,I222:M222)</f>
        <v>10.262478638751899</v>
      </c>
      <c r="R222">
        <f t="shared" si="8"/>
        <v>3.8671106449568917</v>
      </c>
      <c r="S222">
        <f t="shared" si="9"/>
        <v>3</v>
      </c>
    </row>
    <row r="223" spans="1:19" x14ac:dyDescent="0.2">
      <c r="A223">
        <v>207</v>
      </c>
      <c r="B223">
        <v>24510150701</v>
      </c>
      <c r="C223" t="s">
        <v>90</v>
      </c>
      <c r="D223">
        <f>VLOOKUP(B223,'[8]shown_tract_jail_rP_gP_pall (14'!$A$1:$C$409,3,0)</f>
        <v>4.9700000000000001E-2</v>
      </c>
      <c r="E223">
        <f>VLOOKUP(B223,[9]shown_tract_teenbirth_rP_gF_pal!$A$1:$C$391,3,0)</f>
        <v>0.43930000000000002</v>
      </c>
      <c r="F223">
        <f>VLOOKUP(B223,'[10]shown_tract_poor_share2016 (2)'!$A$1:$C$391,3,0)</f>
        <v>0.19159999999999999</v>
      </c>
      <c r="G223">
        <f>VLOOKUP(B223,'[11]shown_tract_nonwhite_share2010 '!$A$1:$C$391,3,0)</f>
        <v>0.99229999999999996</v>
      </c>
      <c r="H223">
        <f>VLOOKUP(B223,'[12]shown_tract_median_rent2016 (2)'!$A$1:$C$391,3,0)</f>
        <v>1307</v>
      </c>
      <c r="I223">
        <f>STANDARDIZE(D223,D$14,D$15)</f>
        <v>0.6378490209151183</v>
      </c>
      <c r="J223">
        <f>STANDARDIZE(E223,E$14,E$15)</f>
        <v>0.71589913359960677</v>
      </c>
      <c r="K223">
        <f>STANDARDIZE(F223,F$14,F$15)</f>
        <v>-7.6143252534569003E-3</v>
      </c>
      <c r="L223">
        <f>STANDARDIZE(G223,G$14,G$15)</f>
        <v>1.2201021115099611</v>
      </c>
      <c r="M223">
        <f>STANDARDIZE(H223,H$14,H$15)</f>
        <v>0.73666532989126088</v>
      </c>
      <c r="N223">
        <f>SUMXMY2($I$6:$M$6,I223:M223)</f>
        <v>2.1321011166699959</v>
      </c>
      <c r="O223">
        <f>SUMXMY2($I$7:$M$7,I223:M223)</f>
        <v>13.956751093356905</v>
      </c>
      <c r="P223">
        <f>SUMXMY2($I$8:$M$8,I223:M223)</f>
        <v>3.0959482467033315</v>
      </c>
      <c r="Q223">
        <f>SUMXMY2($I$9:$M$9,I223:M223)</f>
        <v>8.2059496626840129</v>
      </c>
      <c r="R223">
        <f t="shared" si="8"/>
        <v>2.1321011166699959</v>
      </c>
      <c r="S223">
        <f t="shared" si="9"/>
        <v>1</v>
      </c>
    </row>
    <row r="224" spans="1:19" x14ac:dyDescent="0.2">
      <c r="A224">
        <v>208</v>
      </c>
      <c r="B224">
        <v>24510250205</v>
      </c>
      <c r="C224" t="s">
        <v>91</v>
      </c>
      <c r="D224">
        <f>VLOOKUP(B224,'[8]shown_tract_jail_rP_gP_pall (14'!$A$1:$C$409,3,0)</f>
        <v>3.5499999999999997E-2</v>
      </c>
      <c r="E224">
        <f>VLOOKUP(B224,[9]shown_tract_teenbirth_rP_gF_pal!$A$1:$C$391,3,0)</f>
        <v>0.36259999999999998</v>
      </c>
      <c r="F224">
        <f>VLOOKUP(B224,'[10]shown_tract_poor_share2016 (2)'!$A$1:$C$391,3,0)</f>
        <v>0.16159999999999999</v>
      </c>
      <c r="G224">
        <f>VLOOKUP(B224,'[11]shown_tract_nonwhite_share2010 '!$A$1:$C$391,3,0)</f>
        <v>0.78200000000000003</v>
      </c>
      <c r="H224">
        <f>VLOOKUP(B224,'[12]shown_tract_median_rent2016 (2)'!$A$1:$C$391,3,0)</f>
        <v>1085</v>
      </c>
      <c r="I224">
        <f>STANDARDIZE(D224,D$14,D$15)</f>
        <v>6.712655676090569E-2</v>
      </c>
      <c r="J224">
        <f>STANDARDIZE(E224,E$14,E$15)</f>
        <v>0.24961758195897757</v>
      </c>
      <c r="K224">
        <f>STANDARDIZE(F224,F$14,F$15)</f>
        <v>-0.23765068601165404</v>
      </c>
      <c r="L224">
        <f>STANDARDIZE(G224,G$14,G$15)</f>
        <v>0.59554842213743797</v>
      </c>
      <c r="M224">
        <f>STANDARDIZE(H224,H$14,H$15)</f>
        <v>8.9011836481624848E-2</v>
      </c>
      <c r="N224">
        <f>SUMXMY2($I$6:$M$6,I224:M224)</f>
        <v>0.15849232220831252</v>
      </c>
      <c r="O224">
        <f>SUMXMY2($I$7:$M$7,I224:M224)</f>
        <v>7.7297965033893092</v>
      </c>
      <c r="P224">
        <f>SUMXMY2($I$8:$M$8,I224:M224)</f>
        <v>4.631723851361734</v>
      </c>
      <c r="Q224">
        <f>SUMXMY2($I$9:$M$9,I224:M224)</f>
        <v>3.4592217883638541</v>
      </c>
      <c r="R224">
        <f t="shared" si="8"/>
        <v>0.15849232220831252</v>
      </c>
      <c r="S224">
        <f t="shared" si="9"/>
        <v>1</v>
      </c>
    </row>
    <row r="225" spans="1:19" x14ac:dyDescent="0.2">
      <c r="A225">
        <v>209</v>
      </c>
      <c r="B225">
        <v>24510260202</v>
      </c>
      <c r="C225" t="s">
        <v>92</v>
      </c>
      <c r="D225">
        <f>VLOOKUP(B225,'[8]shown_tract_jail_rP_gP_pall (14'!$A$1:$C$409,3,0)</f>
        <v>4.9299999999999997E-2</v>
      </c>
      <c r="E225">
        <f>VLOOKUP(B225,[9]shown_tract_teenbirth_rP_gF_pal!$A$1:$C$391,3,0)</f>
        <v>0.43230000000000002</v>
      </c>
      <c r="F225">
        <f>VLOOKUP(B225,'[10]shown_tract_poor_share2016 (2)'!$A$1:$C$391,3,0)</f>
        <v>0.18029999999999999</v>
      </c>
      <c r="G225">
        <f>VLOOKUP(B225,'[11]shown_tract_nonwhite_share2010 '!$A$1:$C$391,3,0)</f>
        <v>0.91290000000000004</v>
      </c>
      <c r="H225">
        <f>VLOOKUP(B225,'[12]shown_tract_median_rent2016 (2)'!$A$1:$C$391,3,0)</f>
        <v>828</v>
      </c>
      <c r="I225">
        <f>STANDARDIZE(D225,D$14,D$15)</f>
        <v>0.62177233178401348</v>
      </c>
      <c r="J225">
        <f>STANDARDIZE(E225,E$14,E$15)</f>
        <v>0.67334410281102253</v>
      </c>
      <c r="K225">
        <f>STANDARDIZE(F225,F$14,F$15)</f>
        <v>-9.4261354472377851E-2</v>
      </c>
      <c r="L225">
        <f>STANDARDIZE(G225,G$14,G$15)</f>
        <v>0.98429819835647414</v>
      </c>
      <c r="M225">
        <f>STANDARDIZE(H225,H$14,H$15)</f>
        <v>-0.66074918967277363</v>
      </c>
      <c r="N225">
        <f>SUMXMY2($I$6:$M$6,I225:M225)</f>
        <v>1.8900637689793509</v>
      </c>
      <c r="O225">
        <f>SUMXMY2($I$7:$M$7,I225:M225)</f>
        <v>13.580404728329636</v>
      </c>
      <c r="P225">
        <f>SUMXMY2($I$8:$M$8,I225:M225)</f>
        <v>2.2925164066345234</v>
      </c>
      <c r="Q225">
        <f>SUMXMY2($I$9:$M$9,I225:M225)</f>
        <v>7.0243657436062374</v>
      </c>
      <c r="R225">
        <f t="shared" si="8"/>
        <v>1.8900637689793509</v>
      </c>
      <c r="S225">
        <f t="shared" si="9"/>
        <v>1</v>
      </c>
    </row>
    <row r="226" spans="1:19" x14ac:dyDescent="0.2">
      <c r="A226">
        <v>210</v>
      </c>
      <c r="B226">
        <v>24510280102</v>
      </c>
      <c r="C226" t="s">
        <v>60</v>
      </c>
      <c r="D226">
        <f>VLOOKUP(B226,'[8]shown_tract_jail_rP_gP_pall (14'!$A$1:$C$409,3,0)</f>
        <v>5.4100000000000002E-2</v>
      </c>
      <c r="E226">
        <f>VLOOKUP(B226,[9]shown_tract_teenbirth_rP_gF_pal!$A$1:$C$391,3,0)</f>
        <v>0.35449999999999998</v>
      </c>
      <c r="F226">
        <f>VLOOKUP(B226,'[10]shown_tract_poor_share2016 (2)'!$A$1:$C$391,3,0)</f>
        <v>0.2213</v>
      </c>
      <c r="G226">
        <f>VLOOKUP(B226,'[11]shown_tract_nonwhite_share2010 '!$A$1:$C$391,3,0)</f>
        <v>0.98580000000000001</v>
      </c>
      <c r="H226">
        <f>VLOOKUP(B226,'[12]shown_tract_median_rent2016 (2)'!$A$1:$C$391,3,0)</f>
        <v>902</v>
      </c>
      <c r="I226">
        <f>STANDARDIZE(D226,D$14,D$15)</f>
        <v>0.81469260135726862</v>
      </c>
      <c r="J226">
        <f>STANDARDIZE(E226,E$14,E$15)</f>
        <v>0.20037533204647312</v>
      </c>
      <c r="K226">
        <f>STANDARDIZE(F226,F$14,F$15)</f>
        <v>0.22012167189715831</v>
      </c>
      <c r="L226">
        <f>STANDARDIZE(G226,G$14,G$15)</f>
        <v>1.2007982647152802</v>
      </c>
      <c r="M226">
        <f>STANDARDIZE(H226,H$14,H$15)</f>
        <v>-0.44486469186956162</v>
      </c>
      <c r="N226">
        <f>SUMXMY2($I$6:$M$6,I226:M226)</f>
        <v>2.1461064111545212</v>
      </c>
      <c r="O226">
        <f>SUMXMY2($I$7:$M$7,I226:M226)</f>
        <v>13.609692078767464</v>
      </c>
      <c r="P226">
        <f>SUMXMY2($I$8:$M$8,I226:M226)</f>
        <v>1.9058486608526097</v>
      </c>
      <c r="Q226">
        <f>SUMXMY2($I$9:$M$9,I226:M226)</f>
        <v>7.4661880190378165</v>
      </c>
      <c r="R226">
        <f t="shared" si="8"/>
        <v>1.9058486608526097</v>
      </c>
      <c r="S226">
        <f t="shared" si="9"/>
        <v>3</v>
      </c>
    </row>
    <row r="227" spans="1:19" x14ac:dyDescent="0.2">
      <c r="A227">
        <v>211</v>
      </c>
      <c r="B227">
        <v>24510250102</v>
      </c>
      <c r="C227" t="s">
        <v>93</v>
      </c>
      <c r="D227">
        <f>VLOOKUP(B227,'[8]shown_tract_jail_rP_gP_pall (14'!$A$1:$C$409,3,0)</f>
        <v>4.9299999999999997E-2</v>
      </c>
      <c r="E227">
        <f>VLOOKUP(B227,[9]shown_tract_teenbirth_rP_gF_pal!$A$1:$C$391,3,0)</f>
        <v>0.40870000000000001</v>
      </c>
      <c r="F227">
        <f>VLOOKUP(B227,'[10]shown_tract_poor_share2016 (2)'!$A$1:$C$391,3,0)</f>
        <v>0.14280000000000001</v>
      </c>
      <c r="G227">
        <f>VLOOKUP(B227,'[11]shown_tract_nonwhite_share2010 '!$A$1:$C$391,3,0)</f>
        <v>0.92269999999999996</v>
      </c>
      <c r="H227">
        <f>VLOOKUP(B227,'[12]shown_tract_median_rent2016 (2)'!$A$1:$C$391,3,0)</f>
        <v>1044</v>
      </c>
      <c r="I227">
        <f>STANDARDIZE(D227,D$14,D$15)</f>
        <v>0.62177233178401348</v>
      </c>
      <c r="J227">
        <f>STANDARDIZE(E227,E$14,E$15)</f>
        <v>0.52987285615236746</v>
      </c>
      <c r="K227">
        <f>STANDARDIZE(F227,F$14,F$15)</f>
        <v>-0.38180680542012413</v>
      </c>
      <c r="L227">
        <f>STANDARDIZE(G227,G$14,G$15)</f>
        <v>1.0134024596776852</v>
      </c>
      <c r="M227">
        <f>STANDARDIZE(H227,H$14,H$15)</f>
        <v>-3.0599844733668297E-2</v>
      </c>
      <c r="N227">
        <f>SUMXMY2($I$6:$M$6,I227:M227)</f>
        <v>1.3316305059810802</v>
      </c>
      <c r="O227">
        <f>SUMXMY2($I$7:$M$7,I227:M227)</f>
        <v>11.620358277057544</v>
      </c>
      <c r="P227">
        <f>SUMXMY2($I$8:$M$8,I227:M227)</f>
        <v>3.2475203067387435</v>
      </c>
      <c r="Q227">
        <f>SUMXMY2($I$9:$M$9,I227:M227)</f>
        <v>6.0945758542297366</v>
      </c>
      <c r="R227">
        <f t="shared" si="8"/>
        <v>1.3316305059810802</v>
      </c>
      <c r="S227">
        <f t="shared" si="9"/>
        <v>1</v>
      </c>
    </row>
    <row r="228" spans="1:19" x14ac:dyDescent="0.2">
      <c r="A228">
        <v>212</v>
      </c>
      <c r="B228">
        <v>24510150800</v>
      </c>
      <c r="C228" t="s">
        <v>94</v>
      </c>
      <c r="D228">
        <f>VLOOKUP(B228,'[8]shown_tract_jail_rP_gP_pall (14'!$A$1:$C$409,3,0)</f>
        <v>3.49E-2</v>
      </c>
      <c r="E228">
        <f>VLOOKUP(B228,[9]shown_tract_teenbirth_rP_gF_pal!$A$1:$C$391,3,0)</f>
        <v>0.49559999999999998</v>
      </c>
      <c r="F228">
        <f>VLOOKUP(B228,'[10]shown_tract_poor_share2016 (2)'!$A$1:$C$391,3,0)</f>
        <v>0.25629999999999997</v>
      </c>
      <c r="G228">
        <f>VLOOKUP(B228,'[11]shown_tract_nonwhite_share2010 '!$A$1:$C$391,3,0)</f>
        <v>0.98599999999999999</v>
      </c>
      <c r="H228">
        <f>VLOOKUP(B228,'[12]shown_tract_median_rent2016 (2)'!$A$1:$C$391,3,0)</f>
        <v>925</v>
      </c>
      <c r="I228">
        <f>STANDARDIZE(D228,D$14,D$15)</f>
        <v>4.301152306424897E-2</v>
      </c>
      <c r="J228">
        <f>STANDARDIZE(E228,E$14,E$15)</f>
        <v>1.0581631669420759</v>
      </c>
      <c r="K228">
        <f>STANDARDIZE(F228,F$14,F$15)</f>
        <v>0.48849742611505476</v>
      </c>
      <c r="L228">
        <f>STANDARDIZE(G228,G$14,G$15)</f>
        <v>1.2013922292320396</v>
      </c>
      <c r="M228">
        <f>STANDARDIZE(H228,H$14,H$15)</f>
        <v>-0.37776545606586059</v>
      </c>
      <c r="N228">
        <f>SUMXMY2($I$6:$M$6,I228:M228)</f>
        <v>2.0990242598658875</v>
      </c>
      <c r="O228">
        <f>SUMXMY2($I$7:$M$7,I228:M228)</f>
        <v>15.902676562671251</v>
      </c>
      <c r="P228">
        <f>SUMXMY2($I$8:$M$8,I228:M228)</f>
        <v>1.9133227621155562</v>
      </c>
      <c r="Q228">
        <f>SUMXMY2($I$9:$M$9,I228:M228)</f>
        <v>8.9783610142596668</v>
      </c>
      <c r="R228">
        <f t="shared" si="8"/>
        <v>1.9133227621155562</v>
      </c>
      <c r="S228">
        <f t="shared" si="9"/>
        <v>3</v>
      </c>
    </row>
    <row r="229" spans="1:19" x14ac:dyDescent="0.2">
      <c r="A229">
        <v>213</v>
      </c>
      <c r="B229">
        <v>24510250402</v>
      </c>
      <c r="C229" t="s">
        <v>56</v>
      </c>
      <c r="D229">
        <f>VLOOKUP(B229,'[8]shown_tract_jail_rP_gP_pall (14'!$A$1:$C$409,3,0)</f>
        <v>4.6899999999999997E-2</v>
      </c>
      <c r="E229">
        <f>VLOOKUP(B229,[9]shown_tract_teenbirth_rP_gF_pal!$A$1:$C$391,3,0)</f>
        <v>0.4078</v>
      </c>
      <c r="F229">
        <f>VLOOKUP(B229,'[10]shown_tract_poor_share2016 (2)'!$A$1:$C$391,3,0)</f>
        <v>0.3518</v>
      </c>
      <c r="G229">
        <f>VLOOKUP(B229,'[11]shown_tract_nonwhite_share2010 '!$A$1:$C$391,3,0)</f>
        <v>0.62880000000000003</v>
      </c>
      <c r="H229">
        <f>VLOOKUP(B229,'[12]shown_tract_median_rent2016 (2)'!$A$1:$C$391,3,0)</f>
        <v>765</v>
      </c>
      <c r="I229">
        <f>STANDARDIZE(D229,D$14,D$15)</f>
        <v>0.52531219699738607</v>
      </c>
      <c r="J229">
        <f>STANDARDIZE(E229,E$14,E$15)</f>
        <v>0.52440149505097799</v>
      </c>
      <c r="K229">
        <f>STANDARDIZE(F229,F$14,F$15)</f>
        <v>1.2207798411953159</v>
      </c>
      <c r="L229">
        <f>STANDARDIZE(G229,G$14,G$15)</f>
        <v>0.14057160229972721</v>
      </c>
      <c r="M229">
        <f>STANDARDIZE(H229,H$14,H$15)</f>
        <v>-0.84454274861334599</v>
      </c>
      <c r="N229">
        <f>SUMXMY2($I$6:$M$6,I229:M229)</f>
        <v>3.262741999010816</v>
      </c>
      <c r="O229">
        <f>SUMXMY2($I$7:$M$7,I229:M229)</f>
        <v>14.784551705612628</v>
      </c>
      <c r="P229">
        <f>SUMXMY2($I$8:$M$8,I229:M229)</f>
        <v>2.178374225739391</v>
      </c>
      <c r="Q229">
        <f>SUMXMY2($I$9:$M$9,I229:M229)</f>
        <v>7.2099553695535379</v>
      </c>
      <c r="R229">
        <f t="shared" si="8"/>
        <v>2.178374225739391</v>
      </c>
      <c r="S229">
        <f t="shared" si="9"/>
        <v>3</v>
      </c>
    </row>
    <row r="230" spans="1:19" x14ac:dyDescent="0.2">
      <c r="A230">
        <v>214</v>
      </c>
      <c r="B230">
        <v>24510210200</v>
      </c>
      <c r="C230" t="s">
        <v>95</v>
      </c>
      <c r="D230">
        <f>VLOOKUP(B230,'[8]shown_tract_jail_rP_gP_pall (14'!$A$1:$C$409,3,0)</f>
        <v>2.86E-2</v>
      </c>
      <c r="E230">
        <f>VLOOKUP(B230,[9]shown_tract_teenbirth_rP_gF_pal!$A$1:$C$391,3,0)</f>
        <v>0.49469999999999997</v>
      </c>
      <c r="F230">
        <f>VLOOKUP(B230,'[10]shown_tract_poor_share2016 (2)'!$A$1:$C$391,3,0)</f>
        <v>0.34250000000000003</v>
      </c>
      <c r="G230">
        <f>VLOOKUP(B230,'[11]shown_tract_nonwhite_share2010 '!$A$1:$C$391,3,0)</f>
        <v>0.60540000000000005</v>
      </c>
      <c r="H230">
        <f>VLOOKUP(B230,'[12]shown_tract_median_rent2016 (2)'!$A$1:$C$391,3,0)</f>
        <v>1257</v>
      </c>
      <c r="I230">
        <f>STANDARDIZE(D230,D$14,D$15)</f>
        <v>-0.21019633075064809</v>
      </c>
      <c r="J230">
        <f>STANDARDIZE(E230,E$14,E$15)</f>
        <v>1.0526918058406864</v>
      </c>
      <c r="K230">
        <f>STANDARDIZE(F230,F$14,F$15)</f>
        <v>1.1494685693602749</v>
      </c>
      <c r="L230">
        <f>STANDARDIZE(G230,G$14,G$15)</f>
        <v>7.1077753838875907E-2</v>
      </c>
      <c r="M230">
        <f>STANDARDIZE(H230,H$14,H$15)</f>
        <v>0.59079742597017171</v>
      </c>
      <c r="N230">
        <f>SUMXMY2($I$6:$M$6,I230:M230)</f>
        <v>2.5583893862866742</v>
      </c>
      <c r="O230">
        <f>SUMXMY2($I$7:$M$7,I230:M230)</f>
        <v>13.585779107011119</v>
      </c>
      <c r="P230">
        <f>SUMXMY2($I$8:$M$8,I230:M230)</f>
        <v>4.2569191614797433</v>
      </c>
      <c r="Q230">
        <f>SUMXMY2($I$9:$M$9,I230:M230)</f>
        <v>7.1664778939568485</v>
      </c>
      <c r="R230">
        <f t="shared" si="8"/>
        <v>2.5583893862866742</v>
      </c>
      <c r="S230">
        <f t="shared" si="9"/>
        <v>1</v>
      </c>
    </row>
    <row r="231" spans="1:19" x14ac:dyDescent="0.2">
      <c r="A231">
        <v>215</v>
      </c>
      <c r="B231">
        <v>24510120700</v>
      </c>
      <c r="C231" t="s">
        <v>96</v>
      </c>
      <c r="D231">
        <f>VLOOKUP(B231,'[8]shown_tract_jail_rP_gP_pall (14'!$A$1:$C$409,3,0)</f>
        <v>3.1899999999999998E-2</v>
      </c>
      <c r="E231">
        <f>VLOOKUP(B231,[9]shown_tract_teenbirth_rP_gF_pal!$A$1:$C$391,3,0)</f>
        <v>0.41930000000000001</v>
      </c>
      <c r="F231">
        <f>VLOOKUP(B231,'[10]shown_tract_poor_share2016 (2)'!$A$1:$C$391,3,0)</f>
        <v>0.1734</v>
      </c>
      <c r="G231">
        <f>VLOOKUP(B231,'[11]shown_tract_nonwhite_share2010 '!$A$1:$C$391,3,0)</f>
        <v>0.43130000000000002</v>
      </c>
      <c r="H231">
        <f>VLOOKUP(B231,'[12]shown_tract_median_rent2016 (2)'!$A$1:$C$391,3,0)</f>
        <v>1103</v>
      </c>
      <c r="I231">
        <f>STANDARDIZE(D231,D$14,D$15)</f>
        <v>-7.7563645419035446E-2</v>
      </c>
      <c r="J231">
        <f>STANDARDIZE(E231,E$14,E$15)</f>
        <v>0.5943133313465091</v>
      </c>
      <c r="K231">
        <f>STANDARDIZE(F231,F$14,F$15)</f>
        <v>-0.1471697174467631</v>
      </c>
      <c r="L231">
        <f>STANDARDIZE(G231,G$14,G$15)</f>
        <v>-0.44596835800019363</v>
      </c>
      <c r="M231">
        <f>STANDARDIZE(H231,H$14,H$15)</f>
        <v>0.14152428189321695</v>
      </c>
      <c r="N231">
        <f>SUMXMY2($I$6:$M$6,I231:M231)</f>
        <v>0.79408521334046833</v>
      </c>
      <c r="O231">
        <f>SUMXMY2($I$7:$M$7,I231:M231)</f>
        <v>6.591943445233051</v>
      </c>
      <c r="P231">
        <f>SUMXMY2($I$8:$M$8,I231:M231)</f>
        <v>6.6270282715501194</v>
      </c>
      <c r="Q231">
        <f>SUMXMY2($I$9:$M$9,I231:M231)</f>
        <v>1.9526251473844549</v>
      </c>
      <c r="R231">
        <f t="shared" si="8"/>
        <v>0.79408521334046833</v>
      </c>
      <c r="S231">
        <f t="shared" si="9"/>
        <v>1</v>
      </c>
    </row>
    <row r="232" spans="1:19" x14ac:dyDescent="0.2">
      <c r="A232">
        <v>216</v>
      </c>
      <c r="B232">
        <v>24510200701</v>
      </c>
      <c r="C232" t="s">
        <v>97</v>
      </c>
      <c r="D232">
        <f>VLOOKUP(B232,'[8]shown_tract_jail_rP_gP_pall (14'!$A$1:$C$409,3,0)</f>
        <v>2.4299999999999999E-2</v>
      </c>
      <c r="E232">
        <f>VLOOKUP(B232,[9]shown_tract_teenbirth_rP_gF_pal!$A$1:$C$391,3,0)</f>
        <v>0.47370000000000001</v>
      </c>
      <c r="F232">
        <f>VLOOKUP(B232,'[10]shown_tract_poor_share2016 (2)'!$A$1:$C$391,3,0)</f>
        <v>0.26979999999999998</v>
      </c>
      <c r="G232">
        <f>VLOOKUP(B232,'[11]shown_tract_nonwhite_share2010 '!$A$1:$C$391,3,0)</f>
        <v>0.99519999999999997</v>
      </c>
      <c r="H232">
        <f>VLOOKUP(B232,'[12]shown_tract_median_rent2016 (2)'!$A$1:$C$391,3,0)</f>
        <v>860</v>
      </c>
      <c r="I232">
        <f>STANDARDIZE(D232,D$14,D$15)</f>
        <v>-0.38302073891002236</v>
      </c>
      <c r="J232">
        <f>STANDARDIZE(E232,E$14,E$15)</f>
        <v>0.92502671347493426</v>
      </c>
      <c r="K232">
        <f>STANDARDIZE(F232,F$14,F$15)</f>
        <v>0.59201378845624353</v>
      </c>
      <c r="L232">
        <f>STANDARDIZE(G232,G$14,G$15)</f>
        <v>1.2287145970029725</v>
      </c>
      <c r="M232">
        <f>STANDARDIZE(H232,H$14,H$15)</f>
        <v>-0.56739373116327652</v>
      </c>
      <c r="N232">
        <f>SUMXMY2($I$6:$M$6,I232:M232)</f>
        <v>2.2666692191140303</v>
      </c>
      <c r="O232">
        <f>SUMXMY2($I$7:$M$7,I232:M232)</f>
        <v>15.397476203330344</v>
      </c>
      <c r="P232">
        <f>SUMXMY2($I$8:$M$8,I232:M232)</f>
        <v>3.0689508853882286</v>
      </c>
      <c r="Q232">
        <f>SUMXMY2($I$9:$M$9,I232:M232)</f>
        <v>9.0421608611819106</v>
      </c>
      <c r="R232">
        <f t="shared" si="8"/>
        <v>2.2666692191140303</v>
      </c>
      <c r="S232">
        <f t="shared" si="9"/>
        <v>1</v>
      </c>
    </row>
    <row r="233" spans="1:19" x14ac:dyDescent="0.2">
      <c r="A233">
        <v>217</v>
      </c>
      <c r="B233">
        <v>24510260203</v>
      </c>
      <c r="C233" t="s">
        <v>75</v>
      </c>
      <c r="D233">
        <f>VLOOKUP(B233,'[8]shown_tract_jail_rP_gP_pall (14'!$A$1:$C$409,3,0)</f>
        <v>4.1000000000000002E-2</v>
      </c>
      <c r="E233">
        <f>VLOOKUP(B233,[9]shown_tract_teenbirth_rP_gF_pal!$A$1:$C$391,3,0)</f>
        <v>0.36099999999999999</v>
      </c>
      <c r="F233">
        <f>VLOOKUP(B233,'[10]shown_tract_poor_share2016 (2)'!$A$1:$C$391,3,0)</f>
        <v>0.21279999999999999</v>
      </c>
      <c r="G233">
        <f>VLOOKUP(B233,'[11]shown_tract_nonwhite_share2010 '!$A$1:$C$391,3,0)</f>
        <v>0.93069999999999997</v>
      </c>
      <c r="H233">
        <f>VLOOKUP(B233,'[12]shown_tract_median_rent2016 (2)'!$A$1:$C$391,3,0)</f>
        <v>956</v>
      </c>
      <c r="I233">
        <f>STANDARDIZE(D233,D$14,D$15)</f>
        <v>0.28818103231359377</v>
      </c>
      <c r="J233">
        <f>STANDARDIZE(E233,E$14,E$15)</f>
        <v>0.23989071777872983</v>
      </c>
      <c r="K233">
        <f>STANDARDIZE(F233,F$14,F$15)</f>
        <v>0.15494470301566904</v>
      </c>
      <c r="L233">
        <f>STANDARDIZE(G233,G$14,G$15)</f>
        <v>1.0371610403480618</v>
      </c>
      <c r="M233">
        <f>STANDARDIZE(H233,H$14,H$15)</f>
        <v>-0.28732735563478529</v>
      </c>
      <c r="N233">
        <f>SUMXMY2($I$6:$M$6,I233:M233)</f>
        <v>0.92806531901977862</v>
      </c>
      <c r="O233">
        <f>SUMXMY2($I$7:$M$7,I233:M233)</f>
        <v>11.068014221535789</v>
      </c>
      <c r="P233">
        <f>SUMXMY2($I$8:$M$8,I233:M233)</f>
        <v>2.7142410130586301</v>
      </c>
      <c r="Q233">
        <f>SUMXMY2($I$9:$M$9,I233:M233)</f>
        <v>5.7679995087205489</v>
      </c>
      <c r="R233">
        <f t="shared" si="8"/>
        <v>0.92806531901977862</v>
      </c>
      <c r="S233">
        <f t="shared" si="9"/>
        <v>1</v>
      </c>
    </row>
    <row r="234" spans="1:19" x14ac:dyDescent="0.2">
      <c r="A234">
        <v>218</v>
      </c>
      <c r="B234">
        <v>24510150900</v>
      </c>
      <c r="C234" t="s">
        <v>98</v>
      </c>
      <c r="D234">
        <f>VLOOKUP(B234,'[8]shown_tract_jail_rP_gP_pall (14'!$A$1:$C$409,3,0)</f>
        <v>4.99E-2</v>
      </c>
      <c r="E234">
        <f>VLOOKUP(B234,[9]shown_tract_teenbirth_rP_gF_pal!$A$1:$C$391,3,0)</f>
        <v>0.40939999999999999</v>
      </c>
      <c r="F234">
        <f>VLOOKUP(B234,'[10]shown_tract_poor_share2016 (2)'!$A$1:$C$391,3,0)</f>
        <v>0.21829999999999999</v>
      </c>
      <c r="G234">
        <f>VLOOKUP(B234,'[11]shown_tract_nonwhite_share2010 '!$A$1:$C$391,3,0)</f>
        <v>0.98</v>
      </c>
      <c r="H234">
        <f>VLOOKUP(B234,'[12]shown_tract_median_rent2016 (2)'!$A$1:$C$391,3,0)</f>
        <v>912</v>
      </c>
      <c r="I234">
        <f>STANDARDIZE(D234,D$14,D$15)</f>
        <v>0.64588736548067049</v>
      </c>
      <c r="J234">
        <f>STANDARDIZE(E234,E$14,E$15)</f>
        <v>0.5341283592312257</v>
      </c>
      <c r="K234">
        <f>STANDARDIZE(F234,F$14,F$15)</f>
        <v>0.19711803582133855</v>
      </c>
      <c r="L234">
        <f>STANDARDIZE(G234,G$14,G$15)</f>
        <v>1.1835732937292571</v>
      </c>
      <c r="M234">
        <f>STANDARDIZE(H234,H$14,H$15)</f>
        <v>-0.41569111108534379</v>
      </c>
      <c r="N234">
        <f>SUMXMY2($I$6:$M$6,I234:M234)</f>
        <v>1.8751200457239772</v>
      </c>
      <c r="O234">
        <f>SUMXMY2($I$7:$M$7,I234:M234)</f>
        <v>14.12710962420744</v>
      </c>
      <c r="P234">
        <f>SUMXMY2($I$8:$M$8,I234:M234)</f>
        <v>1.6276868913749618</v>
      </c>
      <c r="Q234">
        <f>SUMXMY2($I$9:$M$9,I234:M234)</f>
        <v>7.6419741554893736</v>
      </c>
      <c r="R234">
        <f t="shared" si="8"/>
        <v>1.6276868913749618</v>
      </c>
      <c r="S234">
        <f t="shared" si="9"/>
        <v>3</v>
      </c>
    </row>
    <row r="235" spans="1:19" x14ac:dyDescent="0.2">
      <c r="A235">
        <v>219</v>
      </c>
      <c r="B235">
        <v>24510090100</v>
      </c>
      <c r="C235" t="s">
        <v>72</v>
      </c>
      <c r="D235">
        <f>VLOOKUP(B235,'[8]shown_tract_jail_rP_gP_pall (14'!$A$1:$C$409,3,0)</f>
        <v>4.7800000000000002E-2</v>
      </c>
      <c r="E235">
        <f>VLOOKUP(B235,[9]shown_tract_teenbirth_rP_gF_pal!$A$1:$C$391,3,0)</f>
        <v>0.45689999999999997</v>
      </c>
      <c r="F235">
        <f>VLOOKUP(B235,'[10]shown_tract_poor_share2016 (2)'!$A$1:$C$391,3,0)</f>
        <v>0.2059</v>
      </c>
      <c r="G235">
        <f>VLOOKUP(B235,'[11]shown_tract_nonwhite_share2010 '!$A$1:$C$391,3,0)</f>
        <v>0.90449999999999997</v>
      </c>
      <c r="H235">
        <f>VLOOKUP(B235,'[12]shown_tract_median_rent2016 (2)'!$A$1:$C$391,3,0)</f>
        <v>897</v>
      </c>
      <c r="I235">
        <f>STANDARDIZE(D235,D$14,D$15)</f>
        <v>0.56148474754237154</v>
      </c>
      <c r="J235">
        <f>STANDARDIZE(E235,E$14,E$15)</f>
        <v>0.82289463958233222</v>
      </c>
      <c r="K235">
        <f>STANDARDIZE(F235,F$14,F$15)</f>
        <v>0.10203634004128379</v>
      </c>
      <c r="L235">
        <f>STANDARDIZE(G235,G$14,G$15)</f>
        <v>0.95935168865257858</v>
      </c>
      <c r="M235">
        <f>STANDARDIZE(H235,H$14,H$15)</f>
        <v>-0.45945148226167054</v>
      </c>
      <c r="N235">
        <f>SUMXMY2($I$6:$M$6,I235:M235)</f>
        <v>1.6948525498202074</v>
      </c>
      <c r="O235">
        <f>SUMXMY2($I$7:$M$7,I235:M235)</f>
        <v>14.023132481591858</v>
      </c>
      <c r="P235">
        <f>SUMXMY2($I$8:$M$8,I235:M235)</f>
        <v>1.7382295364421663</v>
      </c>
      <c r="Q235">
        <f>SUMXMY2($I$9:$M$9,I235:M235)</f>
        <v>7.2145720336073733</v>
      </c>
      <c r="R235">
        <f t="shared" si="8"/>
        <v>1.6948525498202074</v>
      </c>
      <c r="S235">
        <f t="shared" si="9"/>
        <v>1</v>
      </c>
    </row>
    <row r="236" spans="1:19" x14ac:dyDescent="0.2">
      <c r="A236">
        <v>220</v>
      </c>
      <c r="B236">
        <v>24510170100</v>
      </c>
      <c r="C236" t="s">
        <v>67</v>
      </c>
      <c r="D236">
        <f>VLOOKUP(B236,'[8]shown_tract_jail_rP_gP_pall (14'!$A$1:$C$409,3,0)</f>
        <v>7.2499999999999995E-2</v>
      </c>
      <c r="E236">
        <f>VLOOKUP(B236,[9]shown_tract_teenbirth_rP_gF_pal!$A$1:$C$391,3,0)</f>
        <v>0.45090000000000002</v>
      </c>
      <c r="F236">
        <f>VLOOKUP(B236,'[10]shown_tract_poor_share2016 (2)'!$A$1:$C$391,3,0)</f>
        <v>0.27839999999999998</v>
      </c>
      <c r="G236">
        <f>VLOOKUP(B236,'[11]shown_tract_nonwhite_share2010 '!$A$1:$C$391,3,0)</f>
        <v>0.80710000000000004</v>
      </c>
      <c r="H236">
        <f>VLOOKUP(B236,'[12]shown_tract_median_rent2016 (2)'!$A$1:$C$391,3,0)</f>
        <v>961</v>
      </c>
      <c r="I236">
        <f>STANDARDIZE(D236,D$14,D$15)</f>
        <v>1.5542203013880789</v>
      </c>
      <c r="J236">
        <f>STANDARDIZE(E236,E$14,E$15)</f>
        <v>0.78641889890640326</v>
      </c>
      <c r="K236">
        <f>STANDARDIZE(F236,F$14,F$15)</f>
        <v>0.65795754520692673</v>
      </c>
      <c r="L236">
        <f>STANDARDIZE(G236,G$14,G$15)</f>
        <v>0.67009096899074438</v>
      </c>
      <c r="M236">
        <f>STANDARDIZE(H236,H$14,H$15)</f>
        <v>-0.27274056524267637</v>
      </c>
      <c r="N236">
        <f>SUMXMY2($I$6:$M$6,I236:M236)</f>
        <v>4.1917531323295023</v>
      </c>
      <c r="O236">
        <f>SUMXMY2($I$7:$M$7,I236:M236)</f>
        <v>18.074852063992029</v>
      </c>
      <c r="P236">
        <f>SUMXMY2($I$8:$M$8,I236:M236)</f>
        <v>0.71656064280058729</v>
      </c>
      <c r="Q236">
        <f>SUMXMY2($I$9:$M$9,I236:M236)</f>
        <v>9.5768858003212056</v>
      </c>
      <c r="R236">
        <f t="shared" si="8"/>
        <v>0.71656064280058729</v>
      </c>
      <c r="S236">
        <f t="shared" si="9"/>
        <v>3</v>
      </c>
    </row>
    <row r="237" spans="1:19" x14ac:dyDescent="0.2">
      <c r="A237">
        <v>221</v>
      </c>
      <c r="B237">
        <v>24510250500</v>
      </c>
      <c r="C237" t="s">
        <v>99</v>
      </c>
      <c r="D237">
        <f>VLOOKUP(B237,'[8]shown_tract_jail_rP_gP_pall (14'!$A$1:$C$409,3,0)</f>
        <v>4.1300000000000003E-2</v>
      </c>
      <c r="E237">
        <f>VLOOKUP(B237,[9]shown_tract_teenbirth_rP_gF_pal!$A$1:$C$391,3,0)</f>
        <v>0.35599999999999998</v>
      </c>
      <c r="F237">
        <f>VLOOKUP(B237,'[10]shown_tract_poor_share2016 (2)'!$A$1:$C$391,3,0)</f>
        <v>0.31780000000000003</v>
      </c>
      <c r="G237">
        <f>VLOOKUP(B237,'[11]shown_tract_nonwhite_share2010 '!$A$1:$C$391,3,0)</f>
        <v>0.48149999999999998</v>
      </c>
      <c r="H237">
        <f>VLOOKUP(B237,'[12]shown_tract_median_rent2016 (2)'!$A$1:$C$391,3,0)</f>
        <v>912</v>
      </c>
      <c r="I237">
        <f>STANDARDIZE(D237,D$14,D$15)</f>
        <v>0.30023854916192227</v>
      </c>
      <c r="J237">
        <f>STANDARDIZE(E237,E$14,E$15)</f>
        <v>0.20949426721545544</v>
      </c>
      <c r="K237">
        <f>STANDARDIZE(F237,F$14,F$15)</f>
        <v>0.96007196566935937</v>
      </c>
      <c r="L237">
        <f>STANDARDIZE(G237,G$14,G$15)</f>
        <v>-0.29688326429358092</v>
      </c>
      <c r="M237">
        <f>STANDARDIZE(H237,H$14,H$15)</f>
        <v>-0.41569111108534379</v>
      </c>
      <c r="N237">
        <f>SUMXMY2($I$6:$M$6,I237:M237)</f>
        <v>2.0065964574203563</v>
      </c>
      <c r="O237">
        <f>SUMXMY2($I$7:$M$7,I237:M237)</f>
        <v>10.087921345383705</v>
      </c>
      <c r="P237">
        <f>SUMXMY2($I$8:$M$8,I237:M237)</f>
        <v>3.9234171427939049</v>
      </c>
      <c r="Q237">
        <f>SUMXMY2($I$9:$M$9,I237:M237)</f>
        <v>4.0470583938465303</v>
      </c>
      <c r="R237">
        <f t="shared" si="8"/>
        <v>2.0065964574203563</v>
      </c>
      <c r="S237">
        <f t="shared" si="9"/>
        <v>1</v>
      </c>
    </row>
    <row r="238" spans="1:19" x14ac:dyDescent="0.2">
      <c r="A238">
        <v>222</v>
      </c>
      <c r="B238">
        <v>24510150500</v>
      </c>
      <c r="C238" t="s">
        <v>100</v>
      </c>
      <c r="D238">
        <f>VLOOKUP(B238,'[8]shown_tract_jail_rP_gP_pall (14'!$A$1:$C$409,3,0)</f>
        <v>2.52E-2</v>
      </c>
      <c r="E238">
        <f>VLOOKUP(B238,[9]shown_tract_teenbirth_rP_gF_pal!$A$1:$C$391,3,0)</f>
        <v>0.5413</v>
      </c>
      <c r="F238">
        <f>VLOOKUP(B238,'[10]shown_tract_poor_share2016 (2)'!$A$1:$C$391,3,0)</f>
        <v>0.26490000000000002</v>
      </c>
      <c r="G238">
        <f>VLOOKUP(B238,'[11]shown_tract_nonwhite_share2010 '!$A$1:$C$391,3,0)</f>
        <v>0.9909</v>
      </c>
      <c r="H238">
        <f>VLOOKUP(B238,'[12]shown_tract_median_rent2016 (2)'!$A$1:$C$391,3,0)</f>
        <v>893</v>
      </c>
      <c r="I238">
        <f>STANDARDIZE(D238,D$14,D$15)</f>
        <v>-0.346848188365037</v>
      </c>
      <c r="J238">
        <f>STANDARDIZE(E238,E$14,E$15)</f>
        <v>1.3359867250904038</v>
      </c>
      <c r="K238">
        <f>STANDARDIZE(F238,F$14,F$15)</f>
        <v>0.5544411828657384</v>
      </c>
      <c r="L238">
        <f>STANDARDIZE(G238,G$14,G$15)</f>
        <v>1.2159443598926452</v>
      </c>
      <c r="M238">
        <f>STANDARDIZE(H238,H$14,H$15)</f>
        <v>-0.47112091457535765</v>
      </c>
      <c r="N238">
        <f>SUMXMY2($I$6:$M$6,I238:M238)</f>
        <v>2.8291968169585124</v>
      </c>
      <c r="O238">
        <f>SUMXMY2($I$7:$M$7,I238:M238)</f>
        <v>17.254497317561494</v>
      </c>
      <c r="P238">
        <f>SUMXMY2($I$8:$M$8,I238:M238)</f>
        <v>2.9852958990860303</v>
      </c>
      <c r="Q238">
        <f>SUMXMY2($I$9:$M$9,I238:M238)</f>
        <v>10.202095459485864</v>
      </c>
      <c r="R238">
        <f t="shared" si="8"/>
        <v>2.8291968169585124</v>
      </c>
      <c r="S238">
        <f t="shared" si="9"/>
        <v>1</v>
      </c>
    </row>
    <row r="239" spans="1:19" x14ac:dyDescent="0.2">
      <c r="A239">
        <v>223</v>
      </c>
      <c r="B239">
        <v>24510260301</v>
      </c>
      <c r="C239" t="s">
        <v>71</v>
      </c>
      <c r="D239">
        <f>VLOOKUP(B239,'[8]shown_tract_jail_rP_gP_pall (14'!$A$1:$C$409,3,0)</f>
        <v>6.0199999999999997E-2</v>
      </c>
      <c r="E239">
        <f>VLOOKUP(B239,[9]shown_tract_teenbirth_rP_gF_pal!$A$1:$C$391,3,0)</f>
        <v>0.40770000000000001</v>
      </c>
      <c r="F239">
        <f>VLOOKUP(B239,'[10]shown_tract_poor_share2016 (2)'!$A$1:$C$391,3,0)</f>
        <v>0.31630000000000003</v>
      </c>
      <c r="G239">
        <f>VLOOKUP(B239,'[11]shown_tract_nonwhite_share2010 '!$A$1:$C$391,3,0)</f>
        <v>0.93149999999999999</v>
      </c>
      <c r="H239">
        <f>VLOOKUP(B239,'[12]shown_tract_median_rent2016 (2)'!$A$1:$C$391,3,0)</f>
        <v>1303</v>
      </c>
      <c r="I239">
        <f>STANDARDIZE(D239,D$14,D$15)</f>
        <v>1.0598621106066133</v>
      </c>
      <c r="J239">
        <f>STANDARDIZE(E239,E$14,E$15)</f>
        <v>0.52379356603971261</v>
      </c>
      <c r="K239">
        <f>STANDARDIZE(F239,F$14,F$15)</f>
        <v>0.94857014763144942</v>
      </c>
      <c r="L239">
        <f>STANDARDIZE(G239,G$14,G$15)</f>
        <v>1.0395368984150994</v>
      </c>
      <c r="M239">
        <f>STANDARDIZE(H239,H$14,H$15)</f>
        <v>0.72499589757757377</v>
      </c>
      <c r="N239">
        <f>SUMXMY2($I$6:$M$6,I239:M239)</f>
        <v>3.6046876876795486</v>
      </c>
      <c r="O239">
        <f>SUMXMY2($I$7:$M$7,I239:M239)</f>
        <v>16.86883388486768</v>
      </c>
      <c r="P239">
        <f>SUMXMY2($I$8:$M$8,I239:M239)</f>
        <v>1.6106572948019862</v>
      </c>
      <c r="Q239">
        <f>SUMXMY2($I$9:$M$9,I239:M239)</f>
        <v>9.903048478368321</v>
      </c>
      <c r="R239">
        <f t="shared" si="8"/>
        <v>1.6106572948019862</v>
      </c>
      <c r="S239">
        <f t="shared" si="9"/>
        <v>3</v>
      </c>
    </row>
    <row r="240" spans="1:19" x14ac:dyDescent="0.2">
      <c r="A240">
        <v>224</v>
      </c>
      <c r="B240">
        <v>24510271002</v>
      </c>
      <c r="C240" t="s">
        <v>101</v>
      </c>
      <c r="D240">
        <f>VLOOKUP(B240,'[8]shown_tract_jail_rP_gP_pall (14'!$A$1:$C$409,3,0)</f>
        <v>5.1700000000000003E-2</v>
      </c>
      <c r="E240">
        <f>VLOOKUP(B240,[9]shown_tract_teenbirth_rP_gF_pal!$A$1:$C$391,3,0)</f>
        <v>0.48</v>
      </c>
      <c r="F240">
        <f>VLOOKUP(B240,'[10]shown_tract_poor_share2016 (2)'!$A$1:$C$391,3,0)</f>
        <v>0.35759999999999997</v>
      </c>
      <c r="G240">
        <f>VLOOKUP(B240,'[11]shown_tract_nonwhite_share2010 '!$A$1:$C$391,3,0)</f>
        <v>0.97289999999999999</v>
      </c>
      <c r="H240">
        <f>VLOOKUP(B240,'[12]shown_tract_median_rent2016 (2)'!$A$1:$C$391,3,0)</f>
        <v>881</v>
      </c>
      <c r="I240">
        <f>STANDARDIZE(D240,D$14,D$15)</f>
        <v>0.71823246657064121</v>
      </c>
      <c r="J240">
        <f>STANDARDIZE(E240,E$14,E$15)</f>
        <v>0.96332624118465981</v>
      </c>
      <c r="K240">
        <f>STANDARDIZE(F240,F$14,F$15)</f>
        <v>1.2652535376085672</v>
      </c>
      <c r="L240">
        <f>STANDARDIZE(G240,G$14,G$15)</f>
        <v>1.162487553384298</v>
      </c>
      <c r="M240">
        <f>STANDARDIZE(H240,H$14,H$15)</f>
        <v>-0.5061292115164191</v>
      </c>
      <c r="N240">
        <f>SUMXMY2($I$6:$M$6,I240:M240)</f>
        <v>4.2814647876609007</v>
      </c>
      <c r="O240">
        <f>SUMXMY2($I$7:$M$7,I240:M240)</f>
        <v>20.326230910988947</v>
      </c>
      <c r="P240">
        <f>SUMXMY2($I$8:$M$8,I240:M240)</f>
        <v>0.33416578961306037</v>
      </c>
      <c r="Q240">
        <f>SUMXMY2($I$9:$M$9,I240:M240)</f>
        <v>11.751776709318815</v>
      </c>
      <c r="R240">
        <f t="shared" si="8"/>
        <v>0.33416578961306037</v>
      </c>
      <c r="S240">
        <f t="shared" si="9"/>
        <v>3</v>
      </c>
    </row>
    <row r="241" spans="1:19" x14ac:dyDescent="0.2">
      <c r="A241">
        <v>225</v>
      </c>
      <c r="B241">
        <v>24510090500</v>
      </c>
      <c r="C241" t="s">
        <v>102</v>
      </c>
      <c r="D241">
        <f>VLOOKUP(B241,'[8]shown_tract_jail_rP_gP_pall (14'!$A$1:$C$409,3,0)</f>
        <v>3.56E-2</v>
      </c>
      <c r="E241">
        <f>VLOOKUP(B241,[9]shown_tract_teenbirth_rP_gF_pal!$A$1:$C$391,3,0)</f>
        <v>0.50049999999999994</v>
      </c>
      <c r="F241">
        <f>VLOOKUP(B241,'[10]shown_tract_poor_share2016 (2)'!$A$1:$C$391,3,0)</f>
        <v>0.16020000000000001</v>
      </c>
      <c r="G241">
        <f>VLOOKUP(B241,'[11]shown_tract_nonwhite_share2010 '!$A$1:$C$391,3,0)</f>
        <v>0.89359999999999995</v>
      </c>
      <c r="H241">
        <f>VLOOKUP(B241,'[12]shown_tract_median_rent2016 (2)'!$A$1:$C$391,3,0)</f>
        <v>1110</v>
      </c>
      <c r="I241">
        <f>STANDARDIZE(D241,D$14,D$15)</f>
        <v>7.1145729043681952E-2</v>
      </c>
      <c r="J241">
        <f>STANDARDIZE(E241,E$14,E$15)</f>
        <v>1.0879516884940845</v>
      </c>
      <c r="K241">
        <f>STANDARDIZE(F241,F$14,F$15)</f>
        <v>-0.24838571618036978</v>
      </c>
      <c r="L241">
        <f>STANDARDIZE(G241,G$14,G$15)</f>
        <v>0.92698062248919044</v>
      </c>
      <c r="M241">
        <f>STANDARDIZE(H241,H$14,H$15)</f>
        <v>0.16194578844216945</v>
      </c>
      <c r="N241">
        <f>SUMXMY2($I$6:$M$6,I241:M241)</f>
        <v>1.2374117621745442</v>
      </c>
      <c r="O241">
        <f>SUMXMY2($I$7:$M$7,I241:M241)</f>
        <v>12.557340424207657</v>
      </c>
      <c r="P241">
        <f>SUMXMY2($I$8:$M$8,I241:M241)</f>
        <v>3.7149483290509906</v>
      </c>
      <c r="Q241">
        <f>SUMXMY2($I$9:$M$9,I241:M241)</f>
        <v>6.7532481264812905</v>
      </c>
      <c r="R241">
        <f t="shared" si="8"/>
        <v>1.2374117621745442</v>
      </c>
      <c r="S241">
        <f t="shared" si="9"/>
        <v>1</v>
      </c>
    </row>
    <row r="242" spans="1:19" x14ac:dyDescent="0.2">
      <c r="A242">
        <v>226</v>
      </c>
      <c r="B242">
        <v>24510260404</v>
      </c>
      <c r="C242" t="s">
        <v>77</v>
      </c>
      <c r="D242">
        <f>VLOOKUP(B242,'[8]shown_tract_jail_rP_gP_pall (14'!$A$1:$C$409,3,0)</f>
        <v>2.7300000000000001E-2</v>
      </c>
      <c r="E242">
        <f>VLOOKUP(B242,[9]shown_tract_teenbirth_rP_gF_pal!$A$1:$C$391,3,0)</f>
        <v>0.41199999999999998</v>
      </c>
      <c r="F242">
        <f>VLOOKUP(B242,'[10]shown_tract_poor_share2016 (2)'!$A$1:$C$391,3,0)</f>
        <v>0.3004</v>
      </c>
      <c r="G242">
        <f>VLOOKUP(B242,'[11]shown_tract_nonwhite_share2010 '!$A$1:$C$391,3,0)</f>
        <v>0.73250000000000004</v>
      </c>
      <c r="H242">
        <f>VLOOKUP(B242,'[12]shown_tract_median_rent2016 (2)'!$A$1:$C$391,3,0)</f>
        <v>1193</v>
      </c>
      <c r="I242">
        <f>STANDARDIZE(D242,D$14,D$15)</f>
        <v>-0.26244557042673794</v>
      </c>
      <c r="J242">
        <f>STANDARDIZE(E242,E$14,E$15)</f>
        <v>0.54993451352412837</v>
      </c>
      <c r="K242">
        <f>STANDARDIZE(F242,F$14,F$15)</f>
        <v>0.82665087642960478</v>
      </c>
      <c r="L242">
        <f>STANDARDIZE(G242,G$14,G$15)</f>
        <v>0.44854220423948316</v>
      </c>
      <c r="M242">
        <f>STANDARDIZE(H242,H$14,H$15)</f>
        <v>0.40408650895117748</v>
      </c>
      <c r="N242">
        <f>SUMXMY2($I$6:$M$6,I242:M242)</f>
        <v>1.0573145816654552</v>
      </c>
      <c r="O242">
        <f>SUMXMY2($I$7:$M$7,I242:M242)</f>
        <v>10.777516595597676</v>
      </c>
      <c r="P242">
        <f>SUMXMY2($I$8:$M$8,I242:M242)</f>
        <v>3.8183008654965227</v>
      </c>
      <c r="Q242">
        <f>SUMXMY2($I$9:$M$9,I242:M242)</f>
        <v>5.5169350525841567</v>
      </c>
      <c r="R242">
        <f t="shared" si="8"/>
        <v>1.0573145816654552</v>
      </c>
      <c r="S242">
        <f t="shared" si="9"/>
        <v>1</v>
      </c>
    </row>
    <row r="243" spans="1:19" x14ac:dyDescent="0.2">
      <c r="A243">
        <v>227</v>
      </c>
      <c r="B243">
        <v>24510060200</v>
      </c>
      <c r="C243" t="s">
        <v>4</v>
      </c>
      <c r="D243">
        <f>VLOOKUP(B243,'[8]shown_tract_jail_rP_gP_pall (14'!$A$1:$C$409,3,0)</f>
        <v>4.8399999999999999E-2</v>
      </c>
      <c r="E243">
        <f>VLOOKUP(B243,[9]shown_tract_teenbirth_rP_gF_pal!$A$1:$C$391,3,0)</f>
        <v>0.51239999999999997</v>
      </c>
      <c r="F243">
        <f>VLOOKUP(B243,'[10]shown_tract_poor_share2016 (2)'!$A$1:$C$391,3,0)</f>
        <v>0.23710000000000001</v>
      </c>
      <c r="G243">
        <f>VLOOKUP(B243,'[11]shown_tract_nonwhite_share2010 '!$A$1:$C$391,3,0)</f>
        <v>0.71909999999999996</v>
      </c>
      <c r="H243">
        <f>VLOOKUP(B243,'[12]shown_tract_median_rent2016 (2)'!$A$1:$C$391,3,0)</f>
        <v>1371</v>
      </c>
      <c r="I243">
        <f>STANDARDIZE(D243,D$14,D$15)</f>
        <v>0.58559978123902834</v>
      </c>
      <c r="J243">
        <f>STANDARDIZE(E243,E$14,E$15)</f>
        <v>1.1602952408346776</v>
      </c>
      <c r="K243">
        <f>STANDARDIZE(F243,F$14,F$15)</f>
        <v>0.34127415522980886</v>
      </c>
      <c r="L243">
        <f>STANDARDIZE(G243,G$14,G$15)</f>
        <v>0.40874658161660221</v>
      </c>
      <c r="M243">
        <f>STANDARDIZE(H243,H$14,H$15)</f>
        <v>0.92337624691025499</v>
      </c>
      <c r="N243">
        <f>SUMXMY2($I$6:$M$6,I243:M243)</f>
        <v>2.381944790112799</v>
      </c>
      <c r="O243">
        <f>SUMXMY2($I$7:$M$7,I243:M243)</f>
        <v>14.004462093427531</v>
      </c>
      <c r="P243">
        <f>SUMXMY2($I$8:$M$8,I243:M243)</f>
        <v>3.3525882006582863</v>
      </c>
      <c r="Q243">
        <f>SUMXMY2($I$9:$M$9,I243:M243)</f>
        <v>7.3710281401846673</v>
      </c>
      <c r="R243">
        <f t="shared" si="8"/>
        <v>2.381944790112799</v>
      </c>
      <c r="S243">
        <f t="shared" si="9"/>
        <v>1</v>
      </c>
    </row>
    <row r="244" spans="1:19" x14ac:dyDescent="0.2">
      <c r="A244">
        <v>228</v>
      </c>
      <c r="B244">
        <v>24510110100</v>
      </c>
      <c r="C244" t="s">
        <v>67</v>
      </c>
      <c r="D244">
        <f>VLOOKUP(B244,'[8]shown_tract_jail_rP_gP_pall (14'!$A$1:$C$409,3,0)</f>
        <v>3.8100000000000002E-2</v>
      </c>
      <c r="E244">
        <f>VLOOKUP(B244,[9]shown_tract_teenbirth_rP_gF_pal!$A$1:$C$391,3,0)</f>
        <v>0.34870000000000001</v>
      </c>
      <c r="F244">
        <f>VLOOKUP(B244,'[10]shown_tract_poor_share2016 (2)'!$A$1:$C$391,3,0)</f>
        <v>0.2155</v>
      </c>
      <c r="G244">
        <f>VLOOKUP(B244,'[11]shown_tract_nonwhite_share2010 '!$A$1:$C$391,3,0)</f>
        <v>0.41639999999999999</v>
      </c>
      <c r="H244">
        <f>VLOOKUP(B244,'[12]shown_tract_median_rent2016 (2)'!$A$1:$C$391,3,0)</f>
        <v>1125</v>
      </c>
      <c r="I244">
        <f>STANDARDIZE(D244,D$14,D$15)</f>
        <v>0.17162503611308563</v>
      </c>
      <c r="J244">
        <f>STANDARDIZE(E244,E$14,E$15)</f>
        <v>0.16511544939307501</v>
      </c>
      <c r="K244">
        <f>STANDARDIZE(F244,F$14,F$15)</f>
        <v>0.17564797548390684</v>
      </c>
      <c r="L244">
        <f>STANDARDIZE(G244,G$14,G$15)</f>
        <v>-0.49021871449877003</v>
      </c>
      <c r="M244">
        <f>STANDARDIZE(H244,H$14,H$15)</f>
        <v>0.2057061596184962</v>
      </c>
      <c r="N244">
        <f>SUMXMY2($I$6:$M$6,I244:M244)</f>
        <v>0.89795951839621824</v>
      </c>
      <c r="O244">
        <f>SUMXMY2($I$7:$M$7,I244:M244)</f>
        <v>6.0874359585539546</v>
      </c>
      <c r="P244">
        <f>SUMXMY2($I$8:$M$8,I244:M244)</f>
        <v>6.1222037624084935</v>
      </c>
      <c r="Q244">
        <f>SUMXMY2($I$9:$M$9,I244:M244)</f>
        <v>1.61602056529352</v>
      </c>
      <c r="R244">
        <f t="shared" si="8"/>
        <v>0.89795951839621824</v>
      </c>
      <c r="S244">
        <f t="shared" si="9"/>
        <v>1</v>
      </c>
    </row>
    <row r="245" spans="1:19" x14ac:dyDescent="0.2">
      <c r="A245">
        <v>229</v>
      </c>
      <c r="B245">
        <v>24510280101</v>
      </c>
      <c r="C245" t="s">
        <v>103</v>
      </c>
      <c r="D245">
        <f>VLOOKUP(B245,'[8]shown_tract_jail_rP_gP_pall (14'!$A$1:$C$409,3,0)</f>
        <v>3.5400000000000001E-2</v>
      </c>
      <c r="E245">
        <f>VLOOKUP(B245,[9]shown_tract_teenbirth_rP_gF_pal!$A$1:$C$391,3,0)</f>
        <v>0.38819999999999999</v>
      </c>
      <c r="F245">
        <f>VLOOKUP(B245,'[10]shown_tract_poor_share2016 (2)'!$A$1:$C$391,3,0)</f>
        <v>0.3105</v>
      </c>
      <c r="G245">
        <f>VLOOKUP(B245,'[11]shown_tract_nonwhite_share2010 '!$A$1:$C$391,3,0)</f>
        <v>0.95779999999999998</v>
      </c>
      <c r="H245">
        <f>VLOOKUP(B245,'[12]shown_tract_median_rent2016 (2)'!$A$1:$C$391,3,0)</f>
        <v>1116</v>
      </c>
      <c r="I245">
        <f>STANDARDIZE(D245,D$14,D$15)</f>
        <v>6.3107384478129705E-2</v>
      </c>
      <c r="J245">
        <f>STANDARDIZE(E245,E$14,E$15)</f>
        <v>0.40524740884294241</v>
      </c>
      <c r="K245">
        <f>STANDARDIZE(F245,F$14,F$15)</f>
        <v>0.90409645121819782</v>
      </c>
      <c r="L245">
        <f>STANDARDIZE(G245,G$14,G$15)</f>
        <v>1.1176432323689622</v>
      </c>
      <c r="M245">
        <f>STANDARDIZE(H245,H$14,H$15)</f>
        <v>0.17944993691270014</v>
      </c>
      <c r="N245">
        <f>SUMXMY2($I$6:$M$6,I245:M245)</f>
        <v>1.6913043177859211</v>
      </c>
      <c r="O245">
        <f>SUMXMY2($I$7:$M$7,I245:M245)</f>
        <v>13.555265120569437</v>
      </c>
      <c r="P245">
        <f>SUMXMY2($I$8:$M$8,I245:M245)</f>
        <v>2.2548202011937972</v>
      </c>
      <c r="Q245">
        <f>SUMXMY2($I$9:$M$9,I245:M245)</f>
        <v>7.7912034636718435</v>
      </c>
      <c r="R245">
        <f t="shared" si="8"/>
        <v>1.6913043177859211</v>
      </c>
      <c r="S245">
        <f t="shared" si="9"/>
        <v>1</v>
      </c>
    </row>
    <row r="246" spans="1:19" x14ac:dyDescent="0.2">
      <c r="A246">
        <v>230</v>
      </c>
      <c r="B246">
        <v>24510260402</v>
      </c>
      <c r="C246" t="s">
        <v>75</v>
      </c>
      <c r="D246">
        <f>VLOOKUP(B246,'[8]shown_tract_jail_rP_gP_pall (14'!$A$1:$C$409,3,0)</f>
        <v>6.6000000000000003E-2</v>
      </c>
      <c r="E246">
        <f>VLOOKUP(B246,[9]shown_tract_teenbirth_rP_gF_pal!$A$1:$C$391,3,0)</f>
        <v>0.52180000000000004</v>
      </c>
      <c r="F246">
        <f>VLOOKUP(B246,'[10]shown_tract_poor_share2016 (2)'!$A$1:$C$391,3,0)</f>
        <v>0.2457</v>
      </c>
      <c r="G246">
        <f>VLOOKUP(B246,'[11]shown_tract_nonwhite_share2010 '!$A$1:$C$391,3,0)</f>
        <v>0.94340000000000002</v>
      </c>
      <c r="H246">
        <f>VLOOKUP(B246,'[12]shown_tract_median_rent2016 (2)'!$A$1:$C$391,3,0)</f>
        <v>862</v>
      </c>
      <c r="I246">
        <f>STANDARDIZE(D246,D$14,D$15)</f>
        <v>1.2929741030076298</v>
      </c>
      <c r="J246">
        <f>STANDARDIZE(E246,E$14,E$15)</f>
        <v>1.217440567893634</v>
      </c>
      <c r="K246">
        <f>STANDARDIZE(F246,F$14,F$15)</f>
        <v>0.40721791198049201</v>
      </c>
      <c r="L246">
        <f>STANDARDIZE(G246,G$14,G$15)</f>
        <v>1.0748777871622845</v>
      </c>
      <c r="M246">
        <f>STANDARDIZE(H246,H$14,H$15)</f>
        <v>-0.56155901500643302</v>
      </c>
      <c r="N246">
        <f>SUMXMY2($I$6:$M$6,I246:M246)</f>
        <v>4.4676011413126062</v>
      </c>
      <c r="O246">
        <f>SUMXMY2($I$7:$M$7,I246:M246)</f>
        <v>20.242177452758781</v>
      </c>
      <c r="P246">
        <f>SUMXMY2($I$8:$M$8,I246:M246)</f>
        <v>0.6398258009085297</v>
      </c>
      <c r="Q246">
        <f>SUMXMY2($I$9:$M$9,I246:M246)</f>
        <v>11.302178616070913</v>
      </c>
      <c r="R246">
        <f t="shared" si="8"/>
        <v>0.6398258009085297</v>
      </c>
      <c r="S246">
        <f t="shared" si="9"/>
        <v>3</v>
      </c>
    </row>
    <row r="247" spans="1:19" x14ac:dyDescent="0.2">
      <c r="A247">
        <v>231</v>
      </c>
      <c r="B247">
        <v>24510160801</v>
      </c>
      <c r="C247" t="s">
        <v>104</v>
      </c>
      <c r="D247">
        <f>VLOOKUP(B247,'[8]shown_tract_jail_rP_gP_pall (14'!$A$1:$C$409,3,0)</f>
        <v>6.6100000000000006E-2</v>
      </c>
      <c r="E247">
        <f>VLOOKUP(B247,[9]shown_tract_teenbirth_rP_gF_pal!$A$1:$C$391,3,0)</f>
        <v>0.46870000000000001</v>
      </c>
      <c r="F247">
        <f>VLOOKUP(B247,'[10]shown_tract_poor_share2016 (2)'!$A$1:$C$391,3,0)</f>
        <v>0.18340000000000001</v>
      </c>
      <c r="G247">
        <f>VLOOKUP(B247,'[11]shown_tract_nonwhite_share2010 '!$A$1:$C$391,3,0)</f>
        <v>0.99239999999999995</v>
      </c>
      <c r="H247">
        <f>VLOOKUP(B247,'[12]shown_tract_median_rent2016 (2)'!$A$1:$C$391,3,0)</f>
        <v>966</v>
      </c>
      <c r="I247">
        <f>STANDARDIZE(D247,D$14,D$15)</f>
        <v>1.2969932752904061</v>
      </c>
      <c r="J247">
        <f>STANDARDIZE(E247,E$14,E$15)</f>
        <v>0.89463026291165992</v>
      </c>
      <c r="K247">
        <f>STANDARDIZE(F247,F$14,F$15)</f>
        <v>-7.0490930527364007E-2</v>
      </c>
      <c r="L247">
        <f>STANDARDIZE(G247,G$14,G$15)</f>
        <v>1.2203990937683407</v>
      </c>
      <c r="M247">
        <f>STANDARDIZE(H247,H$14,H$15)</f>
        <v>-0.25815377485056745</v>
      </c>
      <c r="N247">
        <f>SUMXMY2($I$6:$M$6,I247:M247)</f>
        <v>3.6064998576963383</v>
      </c>
      <c r="O247">
        <f>SUMXMY2($I$7:$M$7,I247:M247)</f>
        <v>17.502623318263517</v>
      </c>
      <c r="P247">
        <f>SUMXMY2($I$8:$M$8,I247:M247)</f>
        <v>1.5822232074015317</v>
      </c>
      <c r="Q247">
        <f>SUMXMY2($I$9:$M$9,I247:M247)</f>
        <v>9.8662615497826085</v>
      </c>
      <c r="R247">
        <f t="shared" si="8"/>
        <v>1.5822232074015317</v>
      </c>
      <c r="S247">
        <f t="shared" si="9"/>
        <v>3</v>
      </c>
    </row>
    <row r="248" spans="1:19" x14ac:dyDescent="0.2">
      <c r="A248">
        <v>232</v>
      </c>
      <c r="B248">
        <v>24510151000</v>
      </c>
      <c r="C248" t="s">
        <v>105</v>
      </c>
      <c r="D248">
        <f>VLOOKUP(B248,'[8]shown_tract_jail_rP_gP_pall (14'!$A$1:$C$409,3,0)</f>
        <v>4.0399999999999998E-2</v>
      </c>
      <c r="E248">
        <f>VLOOKUP(B248,[9]shown_tract_teenbirth_rP_gF_pal!$A$1:$C$391,3,0)</f>
        <v>0.44790000000000002</v>
      </c>
      <c r="F248">
        <f>VLOOKUP(B248,'[10]shown_tract_poor_share2016 (2)'!$A$1:$C$391,3,0)</f>
        <v>0.27450000000000002</v>
      </c>
      <c r="G248">
        <f>VLOOKUP(B248,'[11]shown_tract_nonwhite_share2010 '!$A$1:$C$391,3,0)</f>
        <v>0.98240000000000005</v>
      </c>
      <c r="H248">
        <f>VLOOKUP(B248,'[12]shown_tract_median_rent2016 (2)'!$A$1:$C$391,3,0)</f>
        <v>888</v>
      </c>
      <c r="I248">
        <f>STANDARDIZE(D248,D$14,D$15)</f>
        <v>0.2640659986169368</v>
      </c>
      <c r="J248">
        <f>STANDARDIZE(E248,E$14,E$15)</f>
        <v>0.76818102856843862</v>
      </c>
      <c r="K248">
        <f>STANDARDIZE(F248,F$14,F$15)</f>
        <v>0.62805281830836146</v>
      </c>
      <c r="L248">
        <f>STANDARDIZE(G248,G$14,G$15)</f>
        <v>1.1907008679303703</v>
      </c>
      <c r="M248">
        <f>STANDARDIZE(H248,H$14,H$15)</f>
        <v>-0.48570770496746657</v>
      </c>
      <c r="N248">
        <f>SUMXMY2($I$6:$M$6,I248:M248)</f>
        <v>2.1122566536956882</v>
      </c>
      <c r="O248">
        <f>SUMXMY2($I$7:$M$7,I248:M248)</f>
        <v>15.567321923067677</v>
      </c>
      <c r="P248">
        <f>SUMXMY2($I$8:$M$8,I248:M248)</f>
        <v>1.3869630340479122</v>
      </c>
      <c r="Q248">
        <f>SUMXMY2($I$9:$M$9,I248:M248)</f>
        <v>8.6549964285087402</v>
      </c>
      <c r="R248">
        <f t="shared" si="8"/>
        <v>1.3869630340479122</v>
      </c>
      <c r="S248">
        <f t="shared" si="9"/>
        <v>3</v>
      </c>
    </row>
    <row r="249" spans="1:19" x14ac:dyDescent="0.2">
      <c r="A249">
        <v>233</v>
      </c>
      <c r="B249">
        <v>24510271700</v>
      </c>
      <c r="C249" t="s">
        <v>106</v>
      </c>
      <c r="D249">
        <f>VLOOKUP(B249,'[8]shown_tract_jail_rP_gP_pall (14'!$A$1:$C$409,3,0)</f>
        <v>5.4100000000000002E-2</v>
      </c>
      <c r="E249">
        <f>VLOOKUP(B249,[9]shown_tract_teenbirth_rP_gF_pal!$A$1:$C$391,3,0)</f>
        <v>0.44550000000000001</v>
      </c>
      <c r="F249">
        <f>VLOOKUP(B249,'[10]shown_tract_poor_share2016 (2)'!$A$1:$C$391,3,0)</f>
        <v>0.187</v>
      </c>
      <c r="G249">
        <f>VLOOKUP(B249,'[11]shown_tract_nonwhite_share2010 '!$A$1:$C$391,3,0)</f>
        <v>0.95450000000000002</v>
      </c>
      <c r="H249">
        <f>VLOOKUP(B249,'[12]shown_tract_median_rent2016 (2)'!$A$1:$C$391,3,0)</f>
        <v>987</v>
      </c>
      <c r="I249">
        <f>STANDARDIZE(D249,D$14,D$15)</f>
        <v>0.81469260135726862</v>
      </c>
      <c r="J249">
        <f>STANDARDIZE(E249,E$14,E$15)</f>
        <v>0.75359073229806683</v>
      </c>
      <c r="K249">
        <f>STANDARDIZE(F249,F$14,F$15)</f>
        <v>-4.2886567236380409E-2</v>
      </c>
      <c r="L249">
        <f>STANDARDIZE(G249,G$14,G$15)</f>
        <v>1.107842817842432</v>
      </c>
      <c r="M249">
        <f>STANDARDIZE(H249,H$14,H$15)</f>
        <v>-0.19688925520370998</v>
      </c>
      <c r="N249">
        <f>SUMXMY2($I$6:$M$6,I249:M249)</f>
        <v>2.0027120468591963</v>
      </c>
      <c r="O249">
        <f>SUMXMY2($I$7:$M$7,I249:M249)</f>
        <v>14.412750945016622</v>
      </c>
      <c r="P249">
        <f>SUMXMY2($I$8:$M$8,I249:M249)</f>
        <v>1.7992947025313348</v>
      </c>
      <c r="Q249">
        <f>SUMXMY2($I$9:$M$9,I249:M249)</f>
        <v>7.7186254611304603</v>
      </c>
      <c r="R249">
        <f t="shared" si="8"/>
        <v>1.7992947025313348</v>
      </c>
      <c r="S249">
        <f t="shared" si="9"/>
        <v>3</v>
      </c>
    </row>
    <row r="250" spans="1:19" x14ac:dyDescent="0.2">
      <c r="A250">
        <v>234</v>
      </c>
      <c r="B250">
        <v>24510130400</v>
      </c>
      <c r="C250" t="s">
        <v>107</v>
      </c>
      <c r="D250">
        <f>VLOOKUP(B250,'[8]shown_tract_jail_rP_gP_pall (14'!$A$1:$C$409,3,0)</f>
        <v>6.6100000000000006E-2</v>
      </c>
      <c r="E250">
        <f>VLOOKUP(B250,[9]shown_tract_teenbirth_rP_gF_pal!$A$1:$C$391,3,0)</f>
        <v>0.46860000000000002</v>
      </c>
      <c r="F250">
        <f>VLOOKUP(B250,'[10]shown_tract_poor_share2016 (2)'!$A$1:$C$391,3,0)</f>
        <v>0.30499999999999999</v>
      </c>
      <c r="G250">
        <f>VLOOKUP(B250,'[11]shown_tract_nonwhite_share2010 '!$A$1:$C$391,3,0)</f>
        <v>0.97809999999999997</v>
      </c>
      <c r="H250">
        <f>VLOOKUP(B250,'[12]shown_tract_median_rent2016 (2)'!$A$1:$C$391,3,0)</f>
        <v>1069</v>
      </c>
      <c r="I250">
        <f>STANDARDIZE(D250,D$14,D$15)</f>
        <v>1.2969932752904061</v>
      </c>
      <c r="J250">
        <f>STANDARDIZE(E250,E$14,E$15)</f>
        <v>0.89402233390039454</v>
      </c>
      <c r="K250">
        <f>STANDARDIZE(F250,F$14,F$15)</f>
        <v>0.86192311841252833</v>
      </c>
      <c r="L250">
        <f>STANDARDIZE(G250,G$14,G$15)</f>
        <v>1.1779306308200428</v>
      </c>
      <c r="M250">
        <f>STANDARDIZE(H250,H$14,H$15)</f>
        <v>4.2334107226876298E-2</v>
      </c>
      <c r="N250">
        <f>SUMXMY2($I$6:$M$6,I250:M250)</f>
        <v>4.29609913779609</v>
      </c>
      <c r="O250">
        <f>SUMXMY2($I$7:$M$7,I250:M250)</f>
        <v>19.814552741636309</v>
      </c>
      <c r="P250">
        <f>SUMXMY2($I$8:$M$8,I250:M250)</f>
        <v>0.29784264348927747</v>
      </c>
      <c r="Q250">
        <f>SUMXMY2($I$9:$M$9,I250:M250)</f>
        <v>11.416064691817427</v>
      </c>
      <c r="R250">
        <f t="shared" si="8"/>
        <v>0.29784264348927747</v>
      </c>
      <c r="S250">
        <f t="shared" si="9"/>
        <v>3</v>
      </c>
    </row>
    <row r="251" spans="1:19" x14ac:dyDescent="0.2">
      <c r="A251">
        <v>235</v>
      </c>
      <c r="B251">
        <v>24510070100</v>
      </c>
      <c r="C251" t="s">
        <v>4</v>
      </c>
      <c r="D251">
        <f>VLOOKUP(B251,'[8]shown_tract_jail_rP_gP_pall (14'!$A$1:$C$409,3,0)</f>
        <v>5.8700000000000002E-2</v>
      </c>
      <c r="E251">
        <f>VLOOKUP(B251,[9]shown_tract_teenbirth_rP_gF_pal!$A$1:$C$391,3,0)</f>
        <v>0.4677</v>
      </c>
      <c r="F251">
        <f>VLOOKUP(B251,'[10]shown_tract_poor_share2016 (2)'!$A$1:$C$391,3,0)</f>
        <v>0.35880000000000001</v>
      </c>
      <c r="G251">
        <f>VLOOKUP(B251,'[11]shown_tract_nonwhite_share2010 '!$A$1:$C$391,3,0)</f>
        <v>0.95840000000000003</v>
      </c>
      <c r="H251">
        <f>VLOOKUP(B251,'[12]shown_tract_median_rent2016 (2)'!$A$1:$C$391,3,0)</f>
        <v>1122</v>
      </c>
      <c r="I251">
        <f>STANDARDIZE(D251,D$14,D$15)</f>
        <v>0.99957452636497124</v>
      </c>
      <c r="J251">
        <f>STANDARDIZE(E251,E$14,E$15)</f>
        <v>0.88855097279900508</v>
      </c>
      <c r="K251">
        <f>STANDARDIZE(F251,F$14,F$15)</f>
        <v>1.2744549920388952</v>
      </c>
      <c r="L251">
        <f>STANDARDIZE(G251,G$14,G$15)</f>
        <v>1.1194251259192407</v>
      </c>
      <c r="M251">
        <f>STANDARDIZE(H251,H$14,H$15)</f>
        <v>0.19695408538323084</v>
      </c>
      <c r="N251">
        <f>SUMXMY2($I$6:$M$6,I251:M251)</f>
        <v>4.3514358543324345</v>
      </c>
      <c r="O251">
        <f>SUMXMY2($I$7:$M$7,I251:M251)</f>
        <v>20.010394372005432</v>
      </c>
      <c r="P251">
        <f>SUMXMY2($I$8:$M$8,I251:M251)</f>
        <v>0.43186486894603199</v>
      </c>
      <c r="Q251">
        <f>SUMXMY2($I$9:$M$9,I251:M251)</f>
        <v>11.706924654394012</v>
      </c>
      <c r="R251">
        <f t="shared" si="8"/>
        <v>0.43186486894603199</v>
      </c>
      <c r="S251">
        <f t="shared" si="9"/>
        <v>3</v>
      </c>
    </row>
    <row r="252" spans="1:19" x14ac:dyDescent="0.2">
      <c r="A252">
        <v>236</v>
      </c>
      <c r="B252">
        <v>24510120600</v>
      </c>
      <c r="C252" t="s">
        <v>108</v>
      </c>
      <c r="D252">
        <f>VLOOKUP(B252,'[8]shown_tract_jail_rP_gP_pall (14'!$A$1:$C$409,3,0)</f>
        <v>7.0300000000000001E-2</v>
      </c>
      <c r="E252">
        <f>VLOOKUP(B252,[9]shown_tract_teenbirth_rP_gF_pal!$A$1:$C$391,3,0)</f>
        <v>0.51729999999999998</v>
      </c>
      <c r="F252">
        <f>VLOOKUP(B252,'[10]shown_tract_poor_share2016 (2)'!$A$1:$C$391,3,0)</f>
        <v>0.43930000000000002</v>
      </c>
      <c r="G252">
        <f>VLOOKUP(B252,'[11]shown_tract_nonwhite_share2010 '!$A$1:$C$391,3,0)</f>
        <v>0.68459999999999999</v>
      </c>
      <c r="H252">
        <f>VLOOKUP(B252,'[12]shown_tract_median_rent2016 (2)'!$A$1:$C$391,3,0)</f>
        <v>712</v>
      </c>
      <c r="I252">
        <f>STANDARDIZE(D252,D$14,D$15)</f>
        <v>1.465798511167004</v>
      </c>
      <c r="J252">
        <f>STANDARDIZE(E252,E$14,E$15)</f>
        <v>1.1900837623866867</v>
      </c>
      <c r="K252">
        <f>STANDARDIZE(F252,F$14,F$15)</f>
        <v>1.8917192267400578</v>
      </c>
      <c r="L252">
        <f>STANDARDIZE(G252,G$14,G$15)</f>
        <v>0.30628770247560344</v>
      </c>
      <c r="M252">
        <f>STANDARDIZE(H252,H$14,H$15)</f>
        <v>-0.99916272676970053</v>
      </c>
      <c r="N252">
        <f>SUMXMY2($I$6:$M$6,I252:M252)</f>
        <v>8.8509956121180338</v>
      </c>
      <c r="O252">
        <f>SUMXMY2($I$7:$M$7,I252:M252)</f>
        <v>25.988392299363639</v>
      </c>
      <c r="P252">
        <f>SUMXMY2($I$8:$M$8,I252:M252)</f>
        <v>1.7565972244037567</v>
      </c>
      <c r="Q252">
        <f>SUMXMY2($I$9:$M$9,I252:M252)</f>
        <v>15.065291271579715</v>
      </c>
      <c r="R252">
        <f t="shared" si="8"/>
        <v>1.7565972244037567</v>
      </c>
      <c r="S252">
        <f t="shared" si="9"/>
        <v>3</v>
      </c>
    </row>
    <row r="253" spans="1:19" x14ac:dyDescent="0.2">
      <c r="A253">
        <v>237</v>
      </c>
      <c r="B253">
        <v>24510200702</v>
      </c>
      <c r="C253" t="s">
        <v>109</v>
      </c>
      <c r="D253">
        <f>VLOOKUP(B253,'[8]shown_tract_jail_rP_gP_pall (14'!$A$1:$C$409,3,0)</f>
        <v>7.7499999999999999E-2</v>
      </c>
      <c r="E253">
        <f>VLOOKUP(B253,[9]shown_tract_teenbirth_rP_gF_pal!$A$1:$C$391,3,0)</f>
        <v>0.48780000000000001</v>
      </c>
      <c r="F253">
        <f>VLOOKUP(B253,'[10]shown_tract_poor_share2016 (2)'!$A$1:$C$391,3,0)</f>
        <v>0.39560000000000001</v>
      </c>
      <c r="G253">
        <f>VLOOKUP(B253,'[11]shown_tract_nonwhite_share2010 '!$A$1:$C$391,3,0)</f>
        <v>0.98040000000000005</v>
      </c>
      <c r="H253">
        <f>VLOOKUP(B253,'[12]shown_tract_median_rent2016 (2)'!$A$1:$C$391,3,0)</f>
        <v>1112</v>
      </c>
      <c r="I253">
        <f>STANDARDIZE(D253,D$14,D$15)</f>
        <v>1.7551789155268862</v>
      </c>
      <c r="J253">
        <f>STANDARDIZE(E253,E$14,E$15)</f>
        <v>1.0107447040633681</v>
      </c>
      <c r="K253">
        <f>STANDARDIZE(F253,F$14,F$15)</f>
        <v>1.5566329279022837</v>
      </c>
      <c r="L253">
        <f>STANDARDIZE(G253,G$14,G$15)</f>
        <v>1.1847612227627762</v>
      </c>
      <c r="M253">
        <f>STANDARDIZE(H253,H$14,H$15)</f>
        <v>0.167780504599013</v>
      </c>
      <c r="N253">
        <f>SUMXMY2($I$6:$M$6,I253:M253)</f>
        <v>7.8514752608392913</v>
      </c>
      <c r="O253">
        <f>SUMXMY2($I$7:$M$7,I253:M253)</f>
        <v>25.821154730794923</v>
      </c>
      <c r="P253">
        <f>SUMXMY2($I$8:$M$8,I253:M253)</f>
        <v>0.69526170007968091</v>
      </c>
      <c r="Q253">
        <f>SUMXMY2($I$9:$M$9,I253:M253)</f>
        <v>15.942029555304616</v>
      </c>
      <c r="R253">
        <f t="shared" si="8"/>
        <v>0.69526170007968091</v>
      </c>
      <c r="S253">
        <f t="shared" si="9"/>
        <v>3</v>
      </c>
    </row>
    <row r="254" spans="1:19" x14ac:dyDescent="0.2">
      <c r="A254">
        <v>238</v>
      </c>
      <c r="B254">
        <v>24510110200</v>
      </c>
      <c r="C254" t="s">
        <v>67</v>
      </c>
      <c r="D254">
        <f>VLOOKUP(B254,'[8]shown_tract_jail_rP_gP_pall (14'!$A$1:$C$409,3,0)</f>
        <v>3.4599999999999999E-2</v>
      </c>
      <c r="E254">
        <f>VLOOKUP(B254,[9]shown_tract_teenbirth_rP_gF_pal!$A$1:$C$391,3,0)</f>
        <v>0.45379999999999998</v>
      </c>
      <c r="F254">
        <f>VLOOKUP(B254,'[10]shown_tract_poor_share2016 (2)'!$A$1:$C$391,3,0)</f>
        <v>0.19209999999999999</v>
      </c>
      <c r="G254">
        <f>VLOOKUP(B254,'[11]shown_tract_nonwhite_share2010 '!$A$1:$C$391,3,0)</f>
        <v>0.433</v>
      </c>
      <c r="H254">
        <f>VLOOKUP(B254,'[12]shown_tract_median_rent2016 (2)'!$A$1:$C$391,3,0)</f>
        <v>1045</v>
      </c>
      <c r="I254">
        <f>STANDARDIZE(D254,D$14,D$15)</f>
        <v>3.0954006215920472E-2</v>
      </c>
      <c r="J254">
        <f>STANDARDIZE(E254,E$14,E$15)</f>
        <v>0.80404884023310219</v>
      </c>
      <c r="K254">
        <f>STANDARDIZE(F254,F$14,F$15)</f>
        <v>-3.7803859074869448E-3</v>
      </c>
      <c r="L254">
        <f>STANDARDIZE(G254,G$14,G$15)</f>
        <v>-0.44091965960773866</v>
      </c>
      <c r="M254">
        <f>STANDARDIZE(H254,H$14,H$15)</f>
        <v>-2.7682486655246513E-2</v>
      </c>
      <c r="N254">
        <f>SUMXMY2($I$6:$M$6,I254:M254)</f>
        <v>1.0520108544832745</v>
      </c>
      <c r="O254">
        <f>SUMXMY2($I$7:$M$7,I254:M254)</f>
        <v>8.1473866826069941</v>
      </c>
      <c r="P254">
        <f>SUMXMY2($I$8:$M$8,I254:M254)</f>
        <v>5.6686901038244191</v>
      </c>
      <c r="Q254">
        <f>SUMXMY2($I$9:$M$9,I254:M254)</f>
        <v>2.696196627591557</v>
      </c>
      <c r="R254">
        <f t="shared" si="8"/>
        <v>1.0520108544832745</v>
      </c>
      <c r="S254">
        <f t="shared" si="9"/>
        <v>1</v>
      </c>
    </row>
    <row r="255" spans="1:19" x14ac:dyDescent="0.2">
      <c r="A255">
        <v>239</v>
      </c>
      <c r="B255">
        <v>24510080500</v>
      </c>
      <c r="C255" t="s">
        <v>110</v>
      </c>
      <c r="D255">
        <f>VLOOKUP(B255,'[8]shown_tract_jail_rP_gP_pall (14'!$A$1:$C$409,3,0)</f>
        <v>6.13E-2</v>
      </c>
      <c r="E255">
        <f>VLOOKUP(B255,[9]shown_tract_teenbirth_rP_gF_pal!$A$1:$C$391,3,0)</f>
        <v>0.55479999999999996</v>
      </c>
      <c r="F255">
        <f>VLOOKUP(B255,'[10]shown_tract_poor_share2016 (2)'!$A$1:$C$391,3,0)</f>
        <v>0.3266</v>
      </c>
      <c r="G255">
        <f>VLOOKUP(B255,'[11]shown_tract_nonwhite_share2010 '!$A$1:$C$391,3,0)</f>
        <v>0.99299999999999999</v>
      </c>
      <c r="H255">
        <f>VLOOKUP(B255,'[12]shown_tract_median_rent2016 (2)'!$A$1:$C$391,3,0)</f>
        <v>1090</v>
      </c>
      <c r="I255">
        <f>STANDARDIZE(D255,D$14,D$15)</f>
        <v>1.1040730057171508</v>
      </c>
      <c r="J255">
        <f>STANDARDIZE(E255,E$14,E$15)</f>
        <v>1.4180571416112444</v>
      </c>
      <c r="K255">
        <f>STANDARDIZE(F255,F$14,F$15)</f>
        <v>1.0275492981584302</v>
      </c>
      <c r="L255">
        <f>STANDARDIZE(G255,G$14,G$15)</f>
        <v>1.2221809873186191</v>
      </c>
      <c r="M255">
        <f>STANDARDIZE(H255,H$14,H$15)</f>
        <v>0.10359862687373377</v>
      </c>
      <c r="N255">
        <f>SUMXMY2($I$6:$M$6,I255:M255)</f>
        <v>5.1773144776339386</v>
      </c>
      <c r="O255">
        <f>SUMXMY2($I$7:$M$7,I255:M255)</f>
        <v>22.645942926366242</v>
      </c>
      <c r="P255">
        <f>SUMXMY2($I$8:$M$8,I255:M255)</f>
        <v>0.35195947465552641</v>
      </c>
      <c r="Q255">
        <f>SUMXMY2($I$9:$M$9,I255:M255)</f>
        <v>13.401937128606509</v>
      </c>
      <c r="R255">
        <f t="shared" si="8"/>
        <v>0.35195947465552641</v>
      </c>
      <c r="S255">
        <f t="shared" si="9"/>
        <v>3</v>
      </c>
    </row>
    <row r="256" spans="1:19" x14ac:dyDescent="0.2">
      <c r="A256">
        <v>240</v>
      </c>
      <c r="B256">
        <v>24510250600</v>
      </c>
      <c r="C256" t="s">
        <v>56</v>
      </c>
      <c r="D256">
        <f>VLOOKUP(B256,'[8]shown_tract_jail_rP_gP_pall (14'!$A$1:$C$409,3,0)</f>
        <v>2.2599999999999999E-2</v>
      </c>
      <c r="E256">
        <f>VLOOKUP(B256,[9]shown_tract_teenbirth_rP_gF_pal!$A$1:$C$391,3,0)</f>
        <v>0.4612</v>
      </c>
      <c r="F256">
        <f>VLOOKUP(B256,'[10]shown_tract_poor_share2016 (2)'!$A$1:$C$391,3,0)</f>
        <v>0</v>
      </c>
      <c r="G256">
        <f>VLOOKUP(B256,'[11]shown_tract_nonwhite_share2010 '!$A$1:$C$391,3,0)</f>
        <v>0.2273</v>
      </c>
      <c r="H256">
        <f>VLOOKUP(B256,'[12]shown_tract_median_rent2016 (2)'!$A$1:$C$391,3,0)</f>
        <v>0</v>
      </c>
      <c r="I256">
        <f>STANDARDIZE(D256,D$14,D$15)</f>
        <v>-0.45134666771721682</v>
      </c>
      <c r="J256">
        <f>STANDARDIZE(E256,E$14,E$15)</f>
        <v>0.84903558706674831</v>
      </c>
      <c r="K256">
        <f>STANDARDIZE(F256,F$14,F$15)</f>
        <v>-1.4767798826291425</v>
      </c>
      <c r="L256">
        <f>STANDARDIZE(G256,G$14,G$15)</f>
        <v>-1.0518121650947954</v>
      </c>
      <c r="M256">
        <f>STANDARDIZE(H256,H$14,H$15)</f>
        <v>-3.0763216786060106</v>
      </c>
      <c r="N256">
        <f>SUMXMY2($I$6:$M$6,I256:M256)</f>
        <v>14.505044472727862</v>
      </c>
      <c r="O256">
        <f>SUMXMY2($I$7:$M$7,I256:M256)</f>
        <v>18.200599168824308</v>
      </c>
      <c r="P256">
        <f>SUMXMY2($I$8:$M$8,I256:M256)</f>
        <v>22.297036517162134</v>
      </c>
      <c r="Q256">
        <f>SUMXMY2($I$9:$M$9,I256:M256)</f>
        <v>12.716319196741285</v>
      </c>
      <c r="R256">
        <f t="shared" si="8"/>
        <v>12.716319196741285</v>
      </c>
      <c r="S256">
        <f t="shared" si="9"/>
        <v>4</v>
      </c>
    </row>
    <row r="257" spans="1:19" x14ac:dyDescent="0.2">
      <c r="A257">
        <v>241</v>
      </c>
      <c r="B257">
        <v>24510090400</v>
      </c>
      <c r="C257" t="s">
        <v>102</v>
      </c>
      <c r="D257">
        <f>VLOOKUP(B257,'[8]shown_tract_jail_rP_gP_pall (14'!$A$1:$C$409,3,0)</f>
        <v>4.6199999999999998E-2</v>
      </c>
      <c r="E257">
        <f>VLOOKUP(B257,[9]shown_tract_teenbirth_rP_gF_pal!$A$1:$C$391,3,0)</f>
        <v>0.55549999999999999</v>
      </c>
      <c r="F257">
        <f>VLOOKUP(B257,'[10]shown_tract_poor_share2016 (2)'!$A$1:$C$391,3,0)</f>
        <v>0.30480000000000002</v>
      </c>
      <c r="G257">
        <f>VLOOKUP(B257,'[11]shown_tract_nonwhite_share2010 '!$A$1:$C$391,3,0)</f>
        <v>0.90669999999999995</v>
      </c>
      <c r="H257">
        <f>VLOOKUP(B257,'[12]shown_tract_median_rent2016 (2)'!$A$1:$C$391,3,0)</f>
        <v>896</v>
      </c>
      <c r="I257">
        <f>STANDARDIZE(D257,D$14,D$15)</f>
        <v>0.49717799101795312</v>
      </c>
      <c r="J257">
        <f>STANDARDIZE(E257,E$14,E$15)</f>
        <v>1.4223126446901029</v>
      </c>
      <c r="K257">
        <f>STANDARDIZE(F257,F$14,F$15)</f>
        <v>0.86038954267414047</v>
      </c>
      <c r="L257">
        <f>STANDARDIZE(G257,G$14,G$15)</f>
        <v>0.96588529833693204</v>
      </c>
      <c r="M257">
        <f>STANDARDIZE(H257,H$14,H$15)</f>
        <v>-0.46236884034009229</v>
      </c>
      <c r="N257">
        <f>SUMXMY2($I$6:$M$6,I257:M257)</f>
        <v>3.5791226994791359</v>
      </c>
      <c r="O257">
        <f>SUMXMY2($I$7:$M$7,I257:M257)</f>
        <v>19.46737810281056</v>
      </c>
      <c r="P257">
        <f>SUMXMY2($I$8:$M$8,I257:M257)</f>
        <v>0.8140321474523009</v>
      </c>
      <c r="Q257">
        <f>SUMXMY2($I$9:$M$9,I257:M257)</f>
        <v>10.828657652680516</v>
      </c>
      <c r="R257">
        <f t="shared" si="8"/>
        <v>0.8140321474523009</v>
      </c>
      <c r="S257">
        <f t="shared" si="9"/>
        <v>3</v>
      </c>
    </row>
    <row r="258" spans="1:19" x14ac:dyDescent="0.2">
      <c r="A258">
        <v>242</v>
      </c>
      <c r="B258">
        <v>24510270701</v>
      </c>
      <c r="C258" t="s">
        <v>45</v>
      </c>
      <c r="D258">
        <f>VLOOKUP(B258,'[8]shown_tract_jail_rP_gP_pall (14'!$A$1:$C$409,3,0)</f>
        <v>6.5199999999999994E-2</v>
      </c>
      <c r="E258">
        <f>VLOOKUP(B258,[9]shown_tract_teenbirth_rP_gF_pal!$A$1:$C$391,3,0)</f>
        <v>0.47520000000000001</v>
      </c>
      <c r="F258">
        <f>VLOOKUP(B258,'[10]shown_tract_poor_share2016 (2)'!$A$1:$C$391,3,0)</f>
        <v>0.2417</v>
      </c>
      <c r="G258">
        <f>VLOOKUP(B258,'[11]shown_tract_nonwhite_share2010 '!$A$1:$C$391,3,0)</f>
        <v>0.98060000000000003</v>
      </c>
      <c r="H258">
        <f>VLOOKUP(B258,'[12]shown_tract_median_rent2016 (2)'!$A$1:$C$391,3,0)</f>
        <v>972</v>
      </c>
      <c r="I258">
        <f>STANDARDIZE(D258,D$14,D$15)</f>
        <v>1.2608207247454204</v>
      </c>
      <c r="J258">
        <f>STANDARDIZE(E258,E$14,E$15)</f>
        <v>0.93414564864391658</v>
      </c>
      <c r="K258">
        <f>STANDARDIZE(F258,F$14,F$15)</f>
        <v>0.37654639721273236</v>
      </c>
      <c r="L258">
        <f>STANDARDIZE(G258,G$14,G$15)</f>
        <v>1.1853551872795356</v>
      </c>
      <c r="M258">
        <f>STANDARDIZE(H258,H$14,H$15)</f>
        <v>-0.24064962638003673</v>
      </c>
      <c r="N258">
        <f>SUMXMY2($I$6:$M$6,I258:M258)</f>
        <v>3.694825851439504</v>
      </c>
      <c r="O258">
        <f>SUMXMY2($I$7:$M$7,I258:M258)</f>
        <v>18.490994794368149</v>
      </c>
      <c r="P258">
        <f>SUMXMY2($I$8:$M$8,I258:M258)</f>
        <v>0.66313412735438138</v>
      </c>
      <c r="Q258">
        <f>SUMXMY2($I$9:$M$9,I258:M258)</f>
        <v>10.373227262228177</v>
      </c>
      <c r="R258">
        <f t="shared" si="8"/>
        <v>0.66313412735438138</v>
      </c>
      <c r="S258">
        <f t="shared" si="9"/>
        <v>3</v>
      </c>
    </row>
    <row r="259" spans="1:19" x14ac:dyDescent="0.2">
      <c r="A259">
        <v>243</v>
      </c>
      <c r="B259">
        <v>24510200600</v>
      </c>
      <c r="C259" t="s">
        <v>4</v>
      </c>
      <c r="D259">
        <f>VLOOKUP(B259,'[8]shown_tract_jail_rP_gP_pall (14'!$A$1:$C$409,3,0)</f>
        <v>5.3400000000000003E-2</v>
      </c>
      <c r="E259">
        <f>VLOOKUP(B259,[9]shown_tract_teenbirth_rP_gF_pal!$A$1:$C$391,3,0)</f>
        <v>0.43409999999999999</v>
      </c>
      <c r="F259">
        <f>VLOOKUP(B259,'[10]shown_tract_poor_share2016 (2)'!$A$1:$C$391,3,0)</f>
        <v>0.28260000000000002</v>
      </c>
      <c r="G259">
        <f>VLOOKUP(B259,'[11]shown_tract_nonwhite_share2010 '!$A$1:$C$391,3,0)</f>
        <v>0.73980000000000001</v>
      </c>
      <c r="H259">
        <f>VLOOKUP(B259,'[12]shown_tract_median_rent2016 (2)'!$A$1:$C$391,3,0)</f>
        <v>1094</v>
      </c>
      <c r="I259">
        <f>STANDARDIZE(D259,D$14,D$15)</f>
        <v>0.78655839537783567</v>
      </c>
      <c r="J259">
        <f>STANDARDIZE(E259,E$14,E$15)</f>
        <v>0.68428682501380111</v>
      </c>
      <c r="K259">
        <f>STANDARDIZE(F259,F$14,F$15)</f>
        <v>0.69016263571307457</v>
      </c>
      <c r="L259">
        <f>STANDARDIZE(G259,G$14,G$15)</f>
        <v>0.47022190910120165</v>
      </c>
      <c r="M259">
        <f>STANDARDIZE(H259,H$14,H$15)</f>
        <v>0.11526805918742089</v>
      </c>
      <c r="N259">
        <f>SUMXMY2($I$6:$M$6,I259:M259)</f>
        <v>1.8059820105783591</v>
      </c>
      <c r="O259">
        <f>SUMXMY2($I$7:$M$7,I259:M259)</f>
        <v>13.481641046343023</v>
      </c>
      <c r="P259">
        <f>SUMXMY2($I$8:$M$8,I259:M259)</f>
        <v>1.3402229661295169</v>
      </c>
      <c r="Q259">
        <f>SUMXMY2($I$9:$M$9,I259:M259)</f>
        <v>6.4856010470939607</v>
      </c>
      <c r="R259">
        <f t="shared" si="8"/>
        <v>1.3402229661295169</v>
      </c>
      <c r="S259">
        <f t="shared" si="9"/>
        <v>3</v>
      </c>
    </row>
    <row r="260" spans="1:19" x14ac:dyDescent="0.2">
      <c r="A260">
        <v>244</v>
      </c>
      <c r="B260">
        <v>24510180200</v>
      </c>
      <c r="C260" t="s">
        <v>111</v>
      </c>
      <c r="D260">
        <f>VLOOKUP(B260,'[8]shown_tract_jail_rP_gP_pall (14'!$A$1:$C$409,3,0)</f>
        <v>6.8900000000000003E-2</v>
      </c>
      <c r="E260">
        <f>VLOOKUP(B260,[9]shown_tract_teenbirth_rP_gF_pal!$A$1:$C$391,3,0)</f>
        <v>0.46150000000000002</v>
      </c>
      <c r="F260">
        <f>VLOOKUP(B260,'[10]shown_tract_poor_share2016 (2)'!$A$1:$C$391,3,0)</f>
        <v>0.40699999999999997</v>
      </c>
      <c r="G260">
        <f>VLOOKUP(B260,'[11]shown_tract_nonwhite_share2010 '!$A$1:$C$391,3,0)</f>
        <v>0.94369999999999998</v>
      </c>
      <c r="H260">
        <f>VLOOKUP(B260,'[12]shown_tract_median_rent2016 (2)'!$A$1:$C$391,3,0)</f>
        <v>497</v>
      </c>
      <c r="I260">
        <f>STANDARDIZE(D260,D$14,D$15)</f>
        <v>1.4095300992081379</v>
      </c>
      <c r="J260">
        <f>STANDARDIZE(E260,E$14,E$15)</f>
        <v>0.85085937410054491</v>
      </c>
      <c r="K260">
        <f>STANDARDIZE(F260,F$14,F$15)</f>
        <v>1.6440467449903984</v>
      </c>
      <c r="L260">
        <f>STANDARDIZE(G260,G$14,G$15)</f>
        <v>1.0757687339374236</v>
      </c>
      <c r="M260">
        <f>STANDARDIZE(H260,H$14,H$15)</f>
        <v>-1.626394713630384</v>
      </c>
      <c r="N260">
        <f>SUMXMY2($I$6:$M$6,I260:M260)</f>
        <v>9.5126897699455526</v>
      </c>
      <c r="O260">
        <f>SUMXMY2($I$7:$M$7,I260:M260)</f>
        <v>27.42344879028699</v>
      </c>
      <c r="P260">
        <f>SUMXMY2($I$8:$M$8,I260:M260)</f>
        <v>1.9418775312850713</v>
      </c>
      <c r="Q260">
        <f>SUMXMY2($I$9:$M$9,I260:M260)</f>
        <v>16.908902239844505</v>
      </c>
      <c r="R260">
        <f t="shared" si="8"/>
        <v>1.9418775312850713</v>
      </c>
      <c r="S260">
        <f t="shared" si="9"/>
        <v>3</v>
      </c>
    </row>
    <row r="261" spans="1:19" x14ac:dyDescent="0.2">
      <c r="A261">
        <v>245</v>
      </c>
      <c r="B261">
        <v>24510260403</v>
      </c>
      <c r="C261" t="s">
        <v>112</v>
      </c>
      <c r="D261">
        <f>VLOOKUP(B261,'[8]shown_tract_jail_rP_gP_pall (14'!$A$1:$C$409,3,0)</f>
        <v>5.8400000000000001E-2</v>
      </c>
      <c r="E261">
        <f>VLOOKUP(B261,[9]shown_tract_teenbirth_rP_gF_pal!$A$1:$C$391,3,0)</f>
        <v>0.52529999999999999</v>
      </c>
      <c r="F261">
        <f>VLOOKUP(B261,'[10]shown_tract_poor_share2016 (2)'!$A$1:$C$391,3,0)</f>
        <v>0.2989</v>
      </c>
      <c r="G261">
        <f>VLOOKUP(B261,'[11]shown_tract_nonwhite_share2010 '!$A$1:$C$391,3,0)</f>
        <v>0.96760000000000002</v>
      </c>
      <c r="H261">
        <f>VLOOKUP(B261,'[12]shown_tract_median_rent2016 (2)'!$A$1:$C$391,3,0)</f>
        <v>831</v>
      </c>
      <c r="I261">
        <f>STANDARDIZE(D261,D$14,D$15)</f>
        <v>0.98751700951664279</v>
      </c>
      <c r="J261">
        <f>STANDARDIZE(E261,E$14,E$15)</f>
        <v>1.2387180832879257</v>
      </c>
      <c r="K261">
        <f>STANDARDIZE(F261,F$14,F$15)</f>
        <v>0.81514905839169494</v>
      </c>
      <c r="L261">
        <f>STANDARDIZE(G261,G$14,G$15)</f>
        <v>1.1467474936901736</v>
      </c>
      <c r="M261">
        <f>STANDARDIZE(H261,H$14,H$15)</f>
        <v>-0.65199711543750827</v>
      </c>
      <c r="N261">
        <f>SUMXMY2($I$6:$M$6,I261:M261)</f>
        <v>4.5047184450351683</v>
      </c>
      <c r="O261">
        <f>SUMXMY2($I$7:$M$7,I261:M261)</f>
        <v>21.007030452265511</v>
      </c>
      <c r="P261">
        <f>SUMXMY2($I$8:$M$8,I261:M261)</f>
        <v>0.29569058020278238</v>
      </c>
      <c r="Q261">
        <f>SUMXMY2($I$9:$M$9,I261:M261)</f>
        <v>11.931710663982564</v>
      </c>
      <c r="R261">
        <f t="shared" si="8"/>
        <v>0.29569058020278238</v>
      </c>
      <c r="S261">
        <f t="shared" si="9"/>
        <v>3</v>
      </c>
    </row>
    <row r="262" spans="1:19" x14ac:dyDescent="0.2">
      <c r="A262">
        <v>246</v>
      </c>
      <c r="B262">
        <v>24510271801</v>
      </c>
      <c r="C262" t="s">
        <v>113</v>
      </c>
      <c r="D262">
        <f>VLOOKUP(B262,'[8]shown_tract_jail_rP_gP_pall (14'!$A$1:$C$409,3,0)</f>
        <v>5.6000000000000001E-2</v>
      </c>
      <c r="E262">
        <f>VLOOKUP(B262,[9]shown_tract_teenbirth_rP_gF_pal!$A$1:$C$391,3,0)</f>
        <v>0.50460000000000005</v>
      </c>
      <c r="F262">
        <f>VLOOKUP(B262,'[10]shown_tract_poor_share2016 (2)'!$A$1:$C$391,3,0)</f>
        <v>0.33710000000000001</v>
      </c>
      <c r="G262">
        <f>VLOOKUP(B262,'[11]shown_tract_nonwhite_share2010 '!$A$1:$C$391,3,0)</f>
        <v>0.98799999999999999</v>
      </c>
      <c r="H262">
        <f>VLOOKUP(B262,'[12]shown_tract_median_rent2016 (2)'!$A$1:$C$391,3,0)</f>
        <v>642</v>
      </c>
      <c r="I262">
        <f>STANDARDIZE(D262,D$14,D$15)</f>
        <v>0.89105687473001538</v>
      </c>
      <c r="J262">
        <f>STANDARDIZE(E262,E$14,E$15)</f>
        <v>1.1128767779559701</v>
      </c>
      <c r="K262">
        <f>STANDARDIZE(F262,F$14,F$15)</f>
        <v>1.1080620244237993</v>
      </c>
      <c r="L262">
        <f>STANDARDIZE(G262,G$14,G$15)</f>
        <v>1.2073318743996337</v>
      </c>
      <c r="M262">
        <f>STANDARDIZE(H262,H$14,H$15)</f>
        <v>-1.2033777922592255</v>
      </c>
      <c r="N262">
        <f>SUMXMY2($I$6:$M$6,I262:M262)</f>
        <v>5.8941232914425017</v>
      </c>
      <c r="O262">
        <f>SUMXMY2($I$7:$M$7,I262:M262)</f>
        <v>22.9415437526734</v>
      </c>
      <c r="P262">
        <f>SUMXMY2($I$8:$M$8,I262:M262)</f>
        <v>0.84775266002662675</v>
      </c>
      <c r="Q262">
        <f>SUMXMY2($I$9:$M$9,I262:M262)</f>
        <v>13.505522624529407</v>
      </c>
      <c r="R262">
        <f t="shared" si="8"/>
        <v>0.84775266002662675</v>
      </c>
      <c r="S262">
        <f t="shared" si="9"/>
        <v>3</v>
      </c>
    </row>
    <row r="263" spans="1:19" x14ac:dyDescent="0.2">
      <c r="A263">
        <v>247</v>
      </c>
      <c r="B263">
        <v>24510160802</v>
      </c>
      <c r="C263" t="s">
        <v>104</v>
      </c>
      <c r="D263">
        <f>VLOOKUP(B263,'[8]shown_tract_jail_rP_gP_pall (14'!$A$1:$C$409,3,0)</f>
        <v>5.57E-2</v>
      </c>
      <c r="E263">
        <f>VLOOKUP(B263,[9]shown_tract_teenbirth_rP_gF_pal!$A$1:$C$391,3,0)</f>
        <v>0.47939999999999999</v>
      </c>
      <c r="F263">
        <f>VLOOKUP(B263,'[10]shown_tract_poor_share2016 (2)'!$A$1:$C$391,3,0)</f>
        <v>0.12809999999999999</v>
      </c>
      <c r="G263">
        <f>VLOOKUP(B263,'[11]shown_tract_nonwhite_share2010 '!$A$1:$C$391,3,0)</f>
        <v>0.99309999999999998</v>
      </c>
      <c r="H263">
        <f>VLOOKUP(B263,'[12]shown_tract_median_rent2016 (2)'!$A$1:$C$391,3,0)</f>
        <v>1211</v>
      </c>
      <c r="I263">
        <f>STANDARDIZE(D263,D$14,D$15)</f>
        <v>0.87899935788168682</v>
      </c>
      <c r="J263">
        <f>STANDARDIZE(E263,E$14,E$15)</f>
        <v>0.95967866711706695</v>
      </c>
      <c r="K263">
        <f>STANDARDIZE(F263,F$14,F$15)</f>
        <v>-0.49452462219164084</v>
      </c>
      <c r="L263">
        <f>STANDARDIZE(G263,G$14,G$15)</f>
        <v>1.2224779695769987</v>
      </c>
      <c r="M263">
        <f>STANDARDIZE(H263,H$14,H$15)</f>
        <v>0.45659895436276959</v>
      </c>
      <c r="N263">
        <f>SUMXMY2($I$6:$M$6,I263:M263)</f>
        <v>2.7956909003185824</v>
      </c>
      <c r="O263">
        <f>SUMXMY2($I$7:$M$7,I263:M263)</f>
        <v>14.985955698989418</v>
      </c>
      <c r="P263">
        <f>SUMXMY2($I$8:$M$8,I263:M263)</f>
        <v>3.5730993435990017</v>
      </c>
      <c r="Q263">
        <f>SUMXMY2($I$9:$M$9,I263:M263)</f>
        <v>8.7689011806307615</v>
      </c>
      <c r="R263">
        <f t="shared" si="8"/>
        <v>2.7956909003185824</v>
      </c>
      <c r="S263">
        <f t="shared" si="9"/>
        <v>1</v>
      </c>
    </row>
    <row r="264" spans="1:19" x14ac:dyDescent="0.2">
      <c r="A264">
        <v>248</v>
      </c>
      <c r="B264">
        <v>24510160600</v>
      </c>
      <c r="C264" t="s">
        <v>114</v>
      </c>
      <c r="D264">
        <f>VLOOKUP(B264,'[8]shown_tract_jail_rP_gP_pall (14'!$A$1:$C$409,3,0)</f>
        <v>3.7900000000000003E-2</v>
      </c>
      <c r="E264">
        <f>VLOOKUP(B264,[9]shown_tract_teenbirth_rP_gF_pal!$A$1:$C$391,3,0)</f>
        <v>0.56540000000000001</v>
      </c>
      <c r="F264">
        <f>VLOOKUP(B264,'[10]shown_tract_poor_share2016 (2)'!$A$1:$C$391,3,0)</f>
        <v>0.36230000000000001</v>
      </c>
      <c r="G264">
        <f>VLOOKUP(B264,'[11]shown_tract_nonwhite_share2010 '!$A$1:$C$391,3,0)</f>
        <v>0.99339999999999995</v>
      </c>
      <c r="H264">
        <f>VLOOKUP(B264,'[12]shown_tract_median_rent2016 (2)'!$A$1:$C$391,3,0)</f>
        <v>733</v>
      </c>
      <c r="I264">
        <f>STANDARDIZE(D264,D$14,D$15)</f>
        <v>0.16358669154753339</v>
      </c>
      <c r="J264">
        <f>STANDARDIZE(E264,E$14,E$15)</f>
        <v>1.4824976168053863</v>
      </c>
      <c r="K264">
        <f>STANDARDIZE(F264,F$14,F$15)</f>
        <v>1.301292567460685</v>
      </c>
      <c r="L264">
        <f>STANDARDIZE(G264,G$14,G$15)</f>
        <v>1.2233689163521377</v>
      </c>
      <c r="M264">
        <f>STANDARDIZE(H264,H$14,H$15)</f>
        <v>-0.93789820712284311</v>
      </c>
      <c r="N264">
        <f>SUMXMY2($I$6:$M$6,I264:M264)</f>
        <v>5.5647867867967715</v>
      </c>
      <c r="O264">
        <f>SUMXMY2($I$7:$M$7,I264:M264)</f>
        <v>23.099663488865605</v>
      </c>
      <c r="P264">
        <f>SUMXMY2($I$8:$M$8,I264:M264)</f>
        <v>1.678025580809192</v>
      </c>
      <c r="Q264">
        <f>SUMXMY2($I$9:$M$9,I264:M264)</f>
        <v>13.950143389772794</v>
      </c>
      <c r="R264">
        <f t="shared" si="8"/>
        <v>1.678025580809192</v>
      </c>
      <c r="S264">
        <f t="shared" si="9"/>
        <v>3</v>
      </c>
    </row>
    <row r="265" spans="1:19" x14ac:dyDescent="0.2">
      <c r="A265">
        <v>249</v>
      </c>
      <c r="B265">
        <v>24510150300</v>
      </c>
      <c r="C265" t="s">
        <v>115</v>
      </c>
      <c r="D265">
        <f>VLOOKUP(B265,'[8]shown_tract_jail_rP_gP_pall (14'!$A$1:$C$409,3,0)</f>
        <v>5.79E-2</v>
      </c>
      <c r="E265">
        <f>VLOOKUP(B265,[9]shown_tract_teenbirth_rP_gF_pal!$A$1:$C$391,3,0)</f>
        <v>0.49099999999999999</v>
      </c>
      <c r="F265">
        <f>VLOOKUP(B265,'[10]shown_tract_poor_share2016 (2)'!$A$1:$C$391,3,0)</f>
        <v>0.2349</v>
      </c>
      <c r="G265">
        <f>VLOOKUP(B265,'[11]shown_tract_nonwhite_share2010 '!$A$1:$C$391,3,0)</f>
        <v>0.99270000000000003</v>
      </c>
      <c r="H265">
        <f>VLOOKUP(B265,'[12]shown_tract_median_rent2016 (2)'!$A$1:$C$391,3,0)</f>
        <v>1032</v>
      </c>
      <c r="I265">
        <f>STANDARDIZE(D265,D$14,D$15)</f>
        <v>0.96742114810276203</v>
      </c>
      <c r="J265">
        <f>STANDARDIZE(E265,E$14,E$15)</f>
        <v>1.0301984324238636</v>
      </c>
      <c r="K265">
        <f>STANDARDIZE(F265,F$14,F$15)</f>
        <v>0.32440482210754101</v>
      </c>
      <c r="L265">
        <f>STANDARDIZE(G265,G$14,G$15)</f>
        <v>1.2212900405434801</v>
      </c>
      <c r="M265">
        <f>STANDARDIZE(H265,H$14,H$15)</f>
        <v>-6.5608141674729697E-2</v>
      </c>
      <c r="N265">
        <f>SUMXMY2($I$6:$M$6,I265:M265)</f>
        <v>3.0063580986544061</v>
      </c>
      <c r="O265">
        <f>SUMXMY2($I$7:$M$7,I265:M265)</f>
        <v>17.586965649443879</v>
      </c>
      <c r="P265">
        <f>SUMXMY2($I$8:$M$8,I265:M265)</f>
        <v>0.87666645931875442</v>
      </c>
      <c r="Q265">
        <f>SUMXMY2($I$9:$M$9,I265:M265)</f>
        <v>9.8671635591702955</v>
      </c>
      <c r="R265">
        <f t="shared" si="8"/>
        <v>0.87666645931875442</v>
      </c>
      <c r="S265">
        <f t="shared" si="9"/>
        <v>3</v>
      </c>
    </row>
    <row r="266" spans="1:19" x14ac:dyDescent="0.2">
      <c r="A266">
        <v>250</v>
      </c>
      <c r="B266">
        <v>24510120300</v>
      </c>
      <c r="C266" t="s">
        <v>116</v>
      </c>
      <c r="D266">
        <f>VLOOKUP(B266,'[8]shown_tract_jail_rP_gP_pall (14'!$A$1:$C$409,3,0)</f>
        <v>6.4399999999999999E-2</v>
      </c>
      <c r="E266">
        <f>VLOOKUP(B266,[9]shown_tract_teenbirth_rP_gF_pal!$A$1:$C$391,3,0)</f>
        <v>0.53239999999999998</v>
      </c>
      <c r="F266">
        <f>VLOOKUP(B266,'[10]shown_tract_poor_share2016 (2)'!$A$1:$C$391,3,0)</f>
        <v>0.2949</v>
      </c>
      <c r="G266">
        <f>VLOOKUP(B266,'[11]shown_tract_nonwhite_share2010 '!$A$1:$C$391,3,0)</f>
        <v>0.67259999999999998</v>
      </c>
      <c r="H266">
        <f>VLOOKUP(B266,'[12]shown_tract_median_rent2016 (2)'!$A$1:$C$391,3,0)</f>
        <v>1085</v>
      </c>
      <c r="I266">
        <f>STANDARDIZE(D266,D$14,D$15)</f>
        <v>1.2286673464832114</v>
      </c>
      <c r="J266">
        <f>STANDARDIZE(E266,E$14,E$15)</f>
        <v>1.2818810430877752</v>
      </c>
      <c r="K266">
        <f>STANDARDIZE(F266,F$14,F$15)</f>
        <v>0.78447754362393529</v>
      </c>
      <c r="L266">
        <f>STANDARDIZE(G266,G$14,G$15)</f>
        <v>0.27064983147003863</v>
      </c>
      <c r="M266">
        <f>STANDARDIZE(H266,H$14,H$15)</f>
        <v>8.9011836481624848E-2</v>
      </c>
      <c r="N266">
        <f>SUMXMY2($I$6:$M$6,I266:M266)</f>
        <v>3.9476957106050237</v>
      </c>
      <c r="O266">
        <f>SUMXMY2($I$7:$M$7,I266:M266)</f>
        <v>17.983205424102724</v>
      </c>
      <c r="P266">
        <f>SUMXMY2($I$8:$M$8,I266:M266)</f>
        <v>1.1992359159533799</v>
      </c>
      <c r="Q266">
        <f>SUMXMY2($I$9:$M$9,I266:M266)</f>
        <v>9.1899905054466977</v>
      </c>
      <c r="R266">
        <f t="shared" si="8"/>
        <v>1.1992359159533799</v>
      </c>
      <c r="S266">
        <f t="shared" si="9"/>
        <v>3</v>
      </c>
    </row>
    <row r="267" spans="1:19" x14ac:dyDescent="0.2">
      <c r="A267">
        <v>251</v>
      </c>
      <c r="B267">
        <v>24510180300</v>
      </c>
      <c r="C267" t="s">
        <v>117</v>
      </c>
      <c r="D267">
        <f>VLOOKUP(B267,'[8]shown_tract_jail_rP_gP_pall (14'!$A$1:$C$409,3,0)</f>
        <v>5.7000000000000002E-2</v>
      </c>
      <c r="E267">
        <f>VLOOKUP(B267,[9]shown_tract_teenbirth_rP_gF_pal!$A$1:$C$391,3,0)</f>
        <v>0.42609999999999998</v>
      </c>
      <c r="F267">
        <f>VLOOKUP(B267,'[10]shown_tract_poor_share2016 (2)'!$A$1:$C$391,3,0)</f>
        <v>0.36149999999999999</v>
      </c>
      <c r="G267">
        <f>VLOOKUP(B267,'[11]shown_tract_nonwhite_share2010 '!$A$1:$C$391,3,0)</f>
        <v>0.69930000000000003</v>
      </c>
      <c r="H267">
        <f>VLOOKUP(B267,'[12]shown_tract_median_rent2016 (2)'!$A$1:$C$391,3,0)</f>
        <v>960</v>
      </c>
      <c r="I267">
        <f>STANDARDIZE(D267,D$14,D$15)</f>
        <v>0.93124859755777678</v>
      </c>
      <c r="J267">
        <f>STANDARDIZE(E267,E$14,E$15)</f>
        <v>0.63565250411256213</v>
      </c>
      <c r="K267">
        <f>STANDARDIZE(F267,F$14,F$15)</f>
        <v>1.2951582645071329</v>
      </c>
      <c r="L267">
        <f>STANDARDIZE(G267,G$14,G$15)</f>
        <v>0.34994409445742047</v>
      </c>
      <c r="M267">
        <f>STANDARDIZE(H267,H$14,H$15)</f>
        <v>-0.27565792332109812</v>
      </c>
      <c r="N267">
        <f>SUMXMY2($I$6:$M$6,I267:M267)</f>
        <v>3.4948890730352637</v>
      </c>
      <c r="O267">
        <f>SUMXMY2($I$7:$M$7,I267:M267)</f>
        <v>16.376092040054871</v>
      </c>
      <c r="P267">
        <f>SUMXMY2($I$8:$M$8,I267:M267)</f>
        <v>1.0314888114514871</v>
      </c>
      <c r="Q267">
        <f>SUMXMY2($I$9:$M$9,I267:M267)</f>
        <v>8.3603604381113836</v>
      </c>
      <c r="R267">
        <f t="shared" si="8"/>
        <v>1.0314888114514871</v>
      </c>
      <c r="S267">
        <f t="shared" si="9"/>
        <v>3</v>
      </c>
    </row>
    <row r="268" spans="1:19" x14ac:dyDescent="0.2">
      <c r="A268">
        <v>252</v>
      </c>
      <c r="B268">
        <v>24510151200</v>
      </c>
      <c r="C268" t="s">
        <v>118</v>
      </c>
      <c r="D268">
        <f>VLOOKUP(B268,'[8]shown_tract_jail_rP_gP_pall (14'!$A$1:$C$409,3,0)</f>
        <v>5.7500000000000002E-2</v>
      </c>
      <c r="E268">
        <f>VLOOKUP(B268,[9]shown_tract_teenbirth_rP_gF_pal!$A$1:$C$391,3,0)</f>
        <v>0.46310000000000001</v>
      </c>
      <c r="F268">
        <f>VLOOKUP(B268,'[10]shown_tract_poor_share2016 (2)'!$A$1:$C$391,3,0)</f>
        <v>0.31559999999999999</v>
      </c>
      <c r="G268">
        <f>VLOOKUP(B268,'[11]shown_tract_nonwhite_share2010 '!$A$1:$C$391,3,0)</f>
        <v>0.98240000000000005</v>
      </c>
      <c r="H268">
        <f>VLOOKUP(B268,'[12]shown_tract_median_rent2016 (2)'!$A$1:$C$391,3,0)</f>
        <v>538</v>
      </c>
      <c r="I268">
        <f>STANDARDIZE(D268,D$14,D$15)</f>
        <v>0.95134445897165754</v>
      </c>
      <c r="J268">
        <f>STANDARDIZE(E268,E$14,E$15)</f>
        <v>0.86058623828079261</v>
      </c>
      <c r="K268">
        <f>STANDARDIZE(F268,F$14,F$15)</f>
        <v>0.94320263254709125</v>
      </c>
      <c r="L268">
        <f>STANDARDIZE(G268,G$14,G$15)</f>
        <v>1.1907008679303703</v>
      </c>
      <c r="M268">
        <f>STANDARDIZE(H268,H$14,H$15)</f>
        <v>-1.506783032415091</v>
      </c>
      <c r="N268">
        <f>SUMXMY2($I$6:$M$6,I268:M268)</f>
        <v>6.1223842279068421</v>
      </c>
      <c r="O268">
        <f>SUMXMY2($I$7:$M$7,I268:M268)</f>
        <v>22.191038539767437</v>
      </c>
      <c r="P268">
        <f>SUMXMY2($I$8:$M$8,I268:M268)</f>
        <v>1.5183096668145277</v>
      </c>
      <c r="Q268">
        <f>SUMXMY2($I$9:$M$9,I268:M268)</f>
        <v>13.094468164441798</v>
      </c>
      <c r="R268">
        <f t="shared" si="8"/>
        <v>1.5183096668145277</v>
      </c>
      <c r="S268">
        <f t="shared" si="9"/>
        <v>3</v>
      </c>
    </row>
    <row r="269" spans="1:19" x14ac:dyDescent="0.2">
      <c r="A269">
        <v>253</v>
      </c>
      <c r="B269">
        <v>24510250207</v>
      </c>
      <c r="C269" t="s">
        <v>119</v>
      </c>
      <c r="D269">
        <f>VLOOKUP(B269,'[8]shown_tract_jail_rP_gP_pall (14'!$A$1:$C$409,3,0)</f>
        <v>6.8400000000000002E-2</v>
      </c>
      <c r="E269">
        <f>VLOOKUP(B269,[9]shown_tract_teenbirth_rP_gF_pal!$A$1:$C$391,3,0)</f>
        <v>0.504</v>
      </c>
      <c r="F269">
        <f>VLOOKUP(B269,'[10]shown_tract_poor_share2016 (2)'!$A$1:$C$391,3,0)</f>
        <v>0.2021</v>
      </c>
      <c r="G269">
        <f>VLOOKUP(B269,'[11]shown_tract_nonwhite_share2010 '!$A$1:$C$391,3,0)</f>
        <v>0.97430000000000005</v>
      </c>
      <c r="H269">
        <f>VLOOKUP(B269,'[12]shown_tract_median_rent2016 (2)'!$A$1:$C$391,3,0)</f>
        <v>888</v>
      </c>
      <c r="I269">
        <f>STANDARDIZE(D269,D$14,D$15)</f>
        <v>1.3894342377942572</v>
      </c>
      <c r="J269">
        <f>STANDARDIZE(E269,E$14,E$15)</f>
        <v>1.1092292038883769</v>
      </c>
      <c r="K269">
        <f>STANDARDIZE(F269,F$14,F$15)</f>
        <v>7.2898401011912167E-2</v>
      </c>
      <c r="L269">
        <f>STANDARDIZE(G269,G$14,G$15)</f>
        <v>1.1666453050016141</v>
      </c>
      <c r="M269">
        <f>STANDARDIZE(H269,H$14,H$15)</f>
        <v>-0.48570770496746657</v>
      </c>
      <c r="N269">
        <f>SUMXMY2($I$6:$M$6,I269:M269)</f>
        <v>4.3856520084550352</v>
      </c>
      <c r="O269">
        <f>SUMXMY2($I$7:$M$7,I269:M269)</f>
        <v>19.445036010835867</v>
      </c>
      <c r="P269">
        <f>SUMXMY2($I$8:$M$8,I269:M269)</f>
        <v>1.227009437387538</v>
      </c>
      <c r="Q269">
        <f>SUMXMY2($I$9:$M$9,I269:M269)</f>
        <v>10.974022271214618</v>
      </c>
      <c r="R269">
        <f t="shared" si="8"/>
        <v>1.227009437387538</v>
      </c>
      <c r="S269">
        <f t="shared" si="9"/>
        <v>3</v>
      </c>
    </row>
    <row r="270" spans="1:19" x14ac:dyDescent="0.2">
      <c r="A270">
        <v>254</v>
      </c>
      <c r="B270">
        <v>24510160500</v>
      </c>
      <c r="C270" t="s">
        <v>120</v>
      </c>
      <c r="D270">
        <f>VLOOKUP(B270,'[8]shown_tract_jail_rP_gP_pall (14'!$A$1:$C$409,3,0)</f>
        <v>4.8899999999999999E-2</v>
      </c>
      <c r="E270">
        <f>VLOOKUP(B270,[9]shown_tract_teenbirth_rP_gF_pal!$A$1:$C$391,3,0)</f>
        <v>0.45340000000000003</v>
      </c>
      <c r="F270">
        <f>VLOOKUP(B270,'[10]shown_tract_poor_share2016 (2)'!$A$1:$C$391,3,0)</f>
        <v>0.25690000000000002</v>
      </c>
      <c r="G270">
        <f>VLOOKUP(B270,'[11]shown_tract_nonwhite_share2010 '!$A$1:$C$391,3,0)</f>
        <v>0.99509999999999998</v>
      </c>
      <c r="H270">
        <f>VLOOKUP(B270,'[12]shown_tract_median_rent2016 (2)'!$A$1:$C$391,3,0)</f>
        <v>1024</v>
      </c>
      <c r="I270">
        <f>STANDARDIZE(D270,D$14,D$15)</f>
        <v>0.60569564265290909</v>
      </c>
      <c r="J270">
        <f>STANDARDIZE(E270,E$14,E$15)</f>
        <v>0.80161712418804043</v>
      </c>
      <c r="K270">
        <f>STANDARDIZE(F270,F$14,F$15)</f>
        <v>0.49309815333021906</v>
      </c>
      <c r="L270">
        <f>STANDARDIZE(G270,G$14,G$15)</f>
        <v>1.2284176147445929</v>
      </c>
      <c r="M270">
        <f>STANDARDIZE(H270,H$14,H$15)</f>
        <v>-8.8947006302103976E-2</v>
      </c>
      <c r="N270">
        <f>SUMXMY2($I$6:$M$6,I270:M270)</f>
        <v>2.1580310402914091</v>
      </c>
      <c r="O270">
        <f>SUMXMY2($I$7:$M$7,I270:M270)</f>
        <v>15.806054724167128</v>
      </c>
      <c r="P270">
        <f>SUMXMY2($I$8:$M$8,I270:M270)</f>
        <v>1.0302469976364161</v>
      </c>
      <c r="Q270">
        <f>SUMXMY2($I$9:$M$9,I270:M270)</f>
        <v>8.800661019858925</v>
      </c>
      <c r="R270">
        <f t="shared" si="8"/>
        <v>1.0302469976364161</v>
      </c>
      <c r="S270">
        <f t="shared" si="9"/>
        <v>3</v>
      </c>
    </row>
    <row r="271" spans="1:19" x14ac:dyDescent="0.2">
      <c r="A271">
        <v>255</v>
      </c>
      <c r="B271">
        <v>24510090700</v>
      </c>
      <c r="C271" t="s">
        <v>121</v>
      </c>
      <c r="D271">
        <f>VLOOKUP(B271,'[8]shown_tract_jail_rP_gP_pall (14'!$A$1:$C$409,3,0)</f>
        <v>5.3499999999999999E-2</v>
      </c>
      <c r="E271">
        <f>VLOOKUP(B271,[9]shown_tract_teenbirth_rP_gF_pal!$A$1:$C$391,3,0)</f>
        <v>0.57530000000000003</v>
      </c>
      <c r="F271">
        <f>VLOOKUP(B271,'[10]shown_tract_poor_share2016 (2)'!$A$1:$C$391,3,0)</f>
        <v>0.31290000000000001</v>
      </c>
      <c r="G271">
        <f>VLOOKUP(B271,'[11]shown_tract_nonwhite_share2010 '!$A$1:$C$391,3,0)</f>
        <v>0.98729999999999996</v>
      </c>
      <c r="H271">
        <f>VLOOKUP(B271,'[12]shown_tract_median_rent2016 (2)'!$A$1:$C$391,3,0)</f>
        <v>982</v>
      </c>
      <c r="I271">
        <f>STANDARDIZE(D271,D$14,D$15)</f>
        <v>0.79057756766061171</v>
      </c>
      <c r="J271">
        <f>STANDARDIZE(E271,E$14,E$15)</f>
        <v>1.5426825889206697</v>
      </c>
      <c r="K271">
        <f>STANDARDIZE(F271,F$14,F$15)</f>
        <v>0.92249936007885369</v>
      </c>
      <c r="L271">
        <f>STANDARDIZE(G271,G$14,G$15)</f>
        <v>1.2052529985909757</v>
      </c>
      <c r="M271">
        <f>STANDARDIZE(H271,H$14,H$15)</f>
        <v>-0.2114760455958189</v>
      </c>
      <c r="N271">
        <f>SUMXMY2($I$6:$M$6,I271:M271)</f>
        <v>4.6334023329282967</v>
      </c>
      <c r="O271">
        <f>SUMXMY2($I$7:$M$7,I271:M271)</f>
        <v>22.004549293433477</v>
      </c>
      <c r="P271">
        <f>SUMXMY2($I$8:$M$8,I271:M271)</f>
        <v>0.48185569640140358</v>
      </c>
      <c r="Q271">
        <f>SUMXMY2($I$9:$M$9,I271:M271)</f>
        <v>12.83525640907388</v>
      </c>
      <c r="R271">
        <f t="shared" si="8"/>
        <v>0.48185569640140358</v>
      </c>
      <c r="S271">
        <f t="shared" si="9"/>
        <v>3</v>
      </c>
    </row>
    <row r="272" spans="1:19" x14ac:dyDescent="0.2">
      <c r="A272">
        <v>256</v>
      </c>
      <c r="B272">
        <v>24510080302</v>
      </c>
      <c r="C272" t="s">
        <v>122</v>
      </c>
      <c r="D272">
        <f>VLOOKUP(B272,'[8]shown_tract_jail_rP_gP_pall (14'!$A$1:$C$409,3,0)</f>
        <v>5.5599999999999997E-2</v>
      </c>
      <c r="E272">
        <f>VLOOKUP(B272,[9]shown_tract_teenbirth_rP_gF_pal!$A$1:$C$391,3,0)</f>
        <v>0.54790000000000005</v>
      </c>
      <c r="F272">
        <f>VLOOKUP(B272,'[10]shown_tract_poor_share2016 (2)'!$A$1:$C$391,3,0)</f>
        <v>0.32200000000000001</v>
      </c>
      <c r="G272">
        <f>VLOOKUP(B272,'[11]shown_tract_nonwhite_share2010 '!$A$1:$C$391,3,0)</f>
        <v>0.99490000000000001</v>
      </c>
      <c r="H272">
        <f>VLOOKUP(B272,'[12]shown_tract_median_rent2016 (2)'!$A$1:$C$391,3,0)</f>
        <v>834</v>
      </c>
      <c r="I272">
        <f>STANDARDIZE(D272,D$14,D$15)</f>
        <v>0.87498018559891055</v>
      </c>
      <c r="J272">
        <f>STANDARDIZE(E272,E$14,E$15)</f>
        <v>1.3761100398339263</v>
      </c>
      <c r="K272">
        <f>STANDARDIZE(F272,F$14,F$15)</f>
        <v>0.99227705617550677</v>
      </c>
      <c r="L272">
        <f>STANDARDIZE(G272,G$14,G$15)</f>
        <v>1.2278236502278335</v>
      </c>
      <c r="M272">
        <f>STANDARDIZE(H272,H$14,H$15)</f>
        <v>-0.64324504120224291</v>
      </c>
      <c r="N272">
        <f>SUMXMY2($I$6:$M$6,I272:M272)</f>
        <v>5.0311603697287719</v>
      </c>
      <c r="O272">
        <f>SUMXMY2($I$7:$M$7,I272:M272)</f>
        <v>22.429163156388729</v>
      </c>
      <c r="P272">
        <f>SUMXMY2($I$8:$M$8,I272:M272)</f>
        <v>0.32690015655508603</v>
      </c>
      <c r="Q272">
        <f>SUMXMY2($I$9:$M$9,I272:M272)</f>
        <v>13.059819884326442</v>
      </c>
      <c r="R272">
        <f t="shared" si="8"/>
        <v>0.32690015655508603</v>
      </c>
      <c r="S272">
        <f t="shared" si="9"/>
        <v>3</v>
      </c>
    </row>
    <row r="273" spans="1:19" x14ac:dyDescent="0.2">
      <c r="A273">
        <v>257</v>
      </c>
      <c r="B273">
        <v>24510160700</v>
      </c>
      <c r="C273" t="s">
        <v>123</v>
      </c>
      <c r="D273">
        <f>VLOOKUP(B273,'[8]shown_tract_jail_rP_gP_pall (14'!$A$1:$C$409,3,0)</f>
        <v>7.2499999999999995E-2</v>
      </c>
      <c r="E273">
        <f>VLOOKUP(B273,[9]shown_tract_teenbirth_rP_gF_pal!$A$1:$C$391,3,0)</f>
        <v>0.42420000000000002</v>
      </c>
      <c r="F273">
        <f>VLOOKUP(B273,'[10]shown_tract_poor_share2016 (2)'!$A$1:$C$391,3,0)</f>
        <v>0.37159999999999999</v>
      </c>
      <c r="G273">
        <f>VLOOKUP(B273,'[11]shown_tract_nonwhite_share2010 '!$A$1:$C$391,3,0)</f>
        <v>0.99429999999999996</v>
      </c>
      <c r="H273">
        <f>VLOOKUP(B273,'[12]shown_tract_median_rent2016 (2)'!$A$1:$C$391,3,0)</f>
        <v>1062</v>
      </c>
      <c r="I273">
        <f>STANDARDIZE(D273,D$14,D$15)</f>
        <v>1.5542203013880789</v>
      </c>
      <c r="J273">
        <f>STANDARDIZE(E273,E$14,E$15)</f>
        <v>0.62410185289851805</v>
      </c>
      <c r="K273">
        <f>STANDARDIZE(F273,F$14,F$15)</f>
        <v>1.3726038392957258</v>
      </c>
      <c r="L273">
        <f>STANDARDIZE(G273,G$14,G$15)</f>
        <v>1.2260417566775552</v>
      </c>
      <c r="M273">
        <f>STANDARDIZE(H273,H$14,H$15)</f>
        <v>2.1912600677923812E-2</v>
      </c>
      <c r="N273">
        <f>SUMXMY2($I$6:$M$6,I273:M273)</f>
        <v>6.1353592586213805</v>
      </c>
      <c r="O273">
        <f>SUMXMY2($I$7:$M$7,I273:M273)</f>
        <v>22.304844895383795</v>
      </c>
      <c r="P273">
        <f>SUMXMY2($I$8:$M$8,I273:M273)</f>
        <v>0.51413508323607493</v>
      </c>
      <c r="Q273">
        <f>SUMXMY2($I$9:$M$9,I273:M273)</f>
        <v>13.495460742636956</v>
      </c>
      <c r="R273">
        <f t="shared" si="8"/>
        <v>0.51413508323607493</v>
      </c>
      <c r="S273">
        <f t="shared" si="9"/>
        <v>3</v>
      </c>
    </row>
    <row r="274" spans="1:19" x14ac:dyDescent="0.2">
      <c r="A274">
        <v>258</v>
      </c>
      <c r="B274">
        <v>24510230100</v>
      </c>
      <c r="C274" t="s">
        <v>4</v>
      </c>
      <c r="D274">
        <f>VLOOKUP(B274,'[8]shown_tract_jail_rP_gP_pall (14'!$A$1:$C$409,3,0)</f>
        <v>3.4700000000000002E-2</v>
      </c>
      <c r="E274">
        <f>VLOOKUP(B274,[9]shown_tract_teenbirth_rP_gF_pal!$A$1:$C$391,3,0)</f>
        <v>0.24</v>
      </c>
      <c r="F274">
        <f>VLOOKUP(B274,'[10]shown_tract_poor_share2016 (2)'!$A$1:$C$391,3,0)</f>
        <v>0.18160000000000001</v>
      </c>
      <c r="G274">
        <f>VLOOKUP(B274,'[11]shown_tract_nonwhite_share2010 '!$A$1:$C$391,3,0)</f>
        <v>0.39779999999999999</v>
      </c>
      <c r="H274">
        <f>VLOOKUP(B274,'[12]shown_tract_median_rent2016 (2)'!$A$1:$C$391,3,0)</f>
        <v>1344</v>
      </c>
      <c r="I274">
        <f>STANDARDIZE(D274,D$14,D$15)</f>
        <v>3.497317849869673E-2</v>
      </c>
      <c r="J274">
        <f>STANDARDIZE(E274,E$14,E$15)</f>
        <v>-0.49570338585250995</v>
      </c>
      <c r="K274">
        <f>STANDARDIZE(F274,F$14,F$15)</f>
        <v>-8.4293112172855802E-2</v>
      </c>
      <c r="L274">
        <f>STANDARDIZE(G274,G$14,G$15)</f>
        <v>-0.54545741455739549</v>
      </c>
      <c r="M274">
        <f>STANDARDIZE(H274,H$14,H$15)</f>
        <v>0.84460757879286685</v>
      </c>
      <c r="N274">
        <f>SUMXMY2($I$6:$M$6,I274:M274)</f>
        <v>1.8591898872093258</v>
      </c>
      <c r="O274">
        <f>SUMXMY2($I$7:$M$7,I274:M274)</f>
        <v>3.4823283777829173</v>
      </c>
      <c r="P274">
        <f>SUMXMY2($I$8:$M$8,I274:M274)</f>
        <v>10.010584232422302</v>
      </c>
      <c r="Q274">
        <f>SUMXMY2($I$9:$M$9,I274:M274)</f>
        <v>1.1708403349070835</v>
      </c>
      <c r="R274">
        <f t="shared" ref="R274:R331" si="10">MIN(N274:Q274)</f>
        <v>1.1708403349070835</v>
      </c>
      <c r="S274">
        <f t="shared" ref="S274:S331" si="11">MATCH(R274,N274:Q274,0)</f>
        <v>4</v>
      </c>
    </row>
    <row r="275" spans="1:19" x14ac:dyDescent="0.2">
      <c r="A275">
        <v>259</v>
      </c>
      <c r="B275">
        <v>24510250203</v>
      </c>
      <c r="C275" t="s">
        <v>119</v>
      </c>
      <c r="D275">
        <f>VLOOKUP(B275,'[8]shown_tract_jail_rP_gP_pall (14'!$A$1:$C$409,3,0)</f>
        <v>5.8000000000000003E-2</v>
      </c>
      <c r="E275">
        <f>VLOOKUP(B275,[9]shown_tract_teenbirth_rP_gF_pal!$A$1:$C$391,3,0)</f>
        <v>0.51390000000000002</v>
      </c>
      <c r="F275">
        <f>VLOOKUP(B275,'[10]shown_tract_poor_share2016 (2)'!$A$1:$C$391,3,0)</f>
        <v>0.25990000000000002</v>
      </c>
      <c r="G275">
        <f>VLOOKUP(B275,'[11]shown_tract_nonwhite_share2010 '!$A$1:$C$391,3,0)</f>
        <v>0.9718</v>
      </c>
      <c r="H275">
        <f>VLOOKUP(B275,'[12]shown_tract_median_rent2016 (2)'!$A$1:$C$391,3,0)</f>
        <v>1064</v>
      </c>
      <c r="I275">
        <f>STANDARDIZE(D275,D$14,D$15)</f>
        <v>0.97144032038553829</v>
      </c>
      <c r="J275">
        <f>STANDARDIZE(E275,E$14,E$15)</f>
        <v>1.1694141760036603</v>
      </c>
      <c r="K275">
        <f>STANDARDIZE(F275,F$14,F$15)</f>
        <v>0.51610178940603879</v>
      </c>
      <c r="L275">
        <f>STANDARDIZE(G275,G$14,G$15)</f>
        <v>1.1592207485421213</v>
      </c>
      <c r="M275">
        <f>STANDARDIZE(H275,H$14,H$15)</f>
        <v>2.7747316834767381E-2</v>
      </c>
      <c r="N275">
        <f>SUMXMY2($I$6:$M$6,I275:M275)</f>
        <v>3.3310225089877994</v>
      </c>
      <c r="O275">
        <f>SUMXMY2($I$7:$M$7,I275:M275)</f>
        <v>18.562448620893694</v>
      </c>
      <c r="P275">
        <f>SUMXMY2($I$8:$M$8,I275:M275)</f>
        <v>0.64954921614225536</v>
      </c>
      <c r="Q275">
        <f>SUMXMY2($I$9:$M$9,I275:M275)</f>
        <v>10.452608043825343</v>
      </c>
      <c r="R275">
        <f t="shared" si="10"/>
        <v>0.64954921614225536</v>
      </c>
      <c r="S275">
        <f t="shared" si="11"/>
        <v>3</v>
      </c>
    </row>
    <row r="276" spans="1:19" x14ac:dyDescent="0.2">
      <c r="A276">
        <v>260</v>
      </c>
      <c r="B276">
        <v>24510200100</v>
      </c>
      <c r="C276" t="s">
        <v>124</v>
      </c>
      <c r="D276">
        <f>VLOOKUP(B276,'[8]shown_tract_jail_rP_gP_pall (14'!$A$1:$C$409,3,0)</f>
        <v>8.8300000000000003E-2</v>
      </c>
      <c r="E276">
        <f>VLOOKUP(B276,[9]shown_tract_teenbirth_rP_gF_pal!$A$1:$C$391,3,0)</f>
        <v>0.60780000000000001</v>
      </c>
      <c r="F276">
        <f>VLOOKUP(B276,'[10]shown_tract_poor_share2016 (2)'!$A$1:$C$391,3,0)</f>
        <v>0.47499999999999998</v>
      </c>
      <c r="G276">
        <f>VLOOKUP(B276,'[11]shown_tract_nonwhite_share2010 '!$A$1:$C$391,3,0)</f>
        <v>0.98270000000000002</v>
      </c>
      <c r="H276">
        <f>VLOOKUP(B276,'[12]shown_tract_median_rent2016 (2)'!$A$1:$C$391,3,0)</f>
        <v>1106</v>
      </c>
      <c r="I276">
        <f>STANDARDIZE(D276,D$14,D$15)</f>
        <v>2.1892495220667101</v>
      </c>
      <c r="J276">
        <f>STANDARDIZE(E276,E$14,E$15)</f>
        <v>1.7402595175819529</v>
      </c>
      <c r="K276">
        <f>STANDARDIZE(F276,F$14,F$15)</f>
        <v>2.1654624960423119</v>
      </c>
      <c r="L276">
        <f>STANDARDIZE(G276,G$14,G$15)</f>
        <v>1.1915918147055093</v>
      </c>
      <c r="M276">
        <f>STANDARDIZE(H276,H$14,H$15)</f>
        <v>0.15027635612848231</v>
      </c>
      <c r="N276">
        <f>SUMXMY2($I$6:$M$6,I276:M276)</f>
        <v>13.825177878105777</v>
      </c>
      <c r="O276">
        <f>SUMXMY2($I$7:$M$7,I276:M276)</f>
        <v>36.232283645586669</v>
      </c>
      <c r="P276">
        <f>SUMXMY2($I$8:$M$8,I276:M276)</f>
        <v>2.5488036478957534</v>
      </c>
      <c r="Q276">
        <f>SUMXMY2($I$9:$M$9,I276:M276)</f>
        <v>23.757138383100994</v>
      </c>
      <c r="R276">
        <f t="shared" si="10"/>
        <v>2.5488036478957534</v>
      </c>
      <c r="S276">
        <f t="shared" si="11"/>
        <v>3</v>
      </c>
    </row>
    <row r="277" spans="1:19" x14ac:dyDescent="0.2">
      <c r="A277">
        <v>261</v>
      </c>
      <c r="B277">
        <v>24510080102</v>
      </c>
      <c r="C277" t="s">
        <v>71</v>
      </c>
      <c r="D277">
        <f>VLOOKUP(B277,'[8]shown_tract_jail_rP_gP_pall (14'!$A$1:$C$409,3,0)</f>
        <v>5.2900000000000003E-2</v>
      </c>
      <c r="E277">
        <f>VLOOKUP(B277,[9]shown_tract_teenbirth_rP_gF_pal!$A$1:$C$391,3,0)</f>
        <v>0.55479999999999996</v>
      </c>
      <c r="F277">
        <f>VLOOKUP(B277,'[10]shown_tract_poor_share2016 (2)'!$A$1:$C$391,3,0)</f>
        <v>0.27810000000000001</v>
      </c>
      <c r="G277">
        <f>VLOOKUP(B277,'[11]shown_tract_nonwhite_share2010 '!$A$1:$C$391,3,0)</f>
        <v>0.97850000000000004</v>
      </c>
      <c r="H277">
        <f>VLOOKUP(B277,'[12]shown_tract_median_rent2016 (2)'!$A$1:$C$391,3,0)</f>
        <v>1165</v>
      </c>
      <c r="I277">
        <f>STANDARDIZE(D277,D$14,D$15)</f>
        <v>0.76646253396395492</v>
      </c>
      <c r="J277">
        <f>STANDARDIZE(E277,E$14,E$15)</f>
        <v>1.4180571416112444</v>
      </c>
      <c r="K277">
        <f>STANDARDIZE(F277,F$14,F$15)</f>
        <v>0.65565718159934505</v>
      </c>
      <c r="L277">
        <f>STANDARDIZE(G277,G$14,G$15)</f>
        <v>1.1791185598535616</v>
      </c>
      <c r="M277">
        <f>STANDARDIZE(H277,H$14,H$15)</f>
        <v>0.32240048275536753</v>
      </c>
      <c r="N277">
        <f>SUMXMY2($I$6:$M$6,I277:M277)</f>
        <v>3.7024024576123424</v>
      </c>
      <c r="O277">
        <f>SUMXMY2($I$7:$M$7,I277:M277)</f>
        <v>19.650538931814182</v>
      </c>
      <c r="P277">
        <f>SUMXMY2($I$8:$M$8,I277:M277)</f>
        <v>1.0511386146432939</v>
      </c>
      <c r="Q277">
        <f>SUMXMY2($I$9:$M$9,I277:M277)</f>
        <v>11.423401096475166</v>
      </c>
      <c r="R277">
        <f t="shared" si="10"/>
        <v>1.0511386146432939</v>
      </c>
      <c r="S277">
        <f t="shared" si="11"/>
        <v>3</v>
      </c>
    </row>
    <row r="278" spans="1:19" x14ac:dyDescent="0.2">
      <c r="A278">
        <v>262</v>
      </c>
      <c r="B278">
        <v>24510271600</v>
      </c>
      <c r="C278" t="s">
        <v>125</v>
      </c>
      <c r="D278">
        <f>VLOOKUP(B278,'[8]shown_tract_jail_rP_gP_pall (14'!$A$1:$C$409,3,0)</f>
        <v>6.4899999999999999E-2</v>
      </c>
      <c r="E278">
        <f>VLOOKUP(B278,[9]shown_tract_teenbirth_rP_gF_pal!$A$1:$C$391,3,0)</f>
        <v>0.50329999999999997</v>
      </c>
      <c r="F278">
        <f>VLOOKUP(B278,'[10]shown_tract_poor_share2016 (2)'!$A$1:$C$391,3,0)</f>
        <v>0.34439999999999998</v>
      </c>
      <c r="G278">
        <f>VLOOKUP(B278,'[11]shown_tract_nonwhite_share2010 '!$A$1:$C$391,3,0)</f>
        <v>0.97829999999999995</v>
      </c>
      <c r="H278">
        <f>VLOOKUP(B278,'[12]shown_tract_median_rent2016 (2)'!$A$1:$C$391,3,0)</f>
        <v>932</v>
      </c>
      <c r="I278">
        <f>STANDARDIZE(D278,D$14,D$15)</f>
        <v>1.2487632078970921</v>
      </c>
      <c r="J278">
        <f>STANDARDIZE(E278,E$14,E$15)</f>
        <v>1.1049737008095184</v>
      </c>
      <c r="K278">
        <f>STANDARDIZE(F278,F$14,F$15)</f>
        <v>1.1640375388749604</v>
      </c>
      <c r="L278">
        <f>STANDARDIZE(G278,G$14,G$15)</f>
        <v>1.178524595336802</v>
      </c>
      <c r="M278">
        <f>STANDARDIZE(H278,H$14,H$15)</f>
        <v>-0.35734394951690807</v>
      </c>
      <c r="N278">
        <f>SUMXMY2($I$6:$M$6,I278:M278)</f>
        <v>5.3677909194539017</v>
      </c>
      <c r="O278">
        <f>SUMXMY2($I$7:$M$7,I278:M278)</f>
        <v>22.418712131241069</v>
      </c>
      <c r="P278">
        <f>SUMXMY2($I$8:$M$8,I278:M278)</f>
        <v>0</v>
      </c>
      <c r="Q278">
        <f>SUMXMY2($I$9:$M$9,I278:M278)</f>
        <v>13.080460883596524</v>
      </c>
      <c r="R278">
        <f t="shared" si="10"/>
        <v>0</v>
      </c>
      <c r="S278">
        <f t="shared" si="11"/>
        <v>3</v>
      </c>
    </row>
    <row r="279" spans="1:19" x14ac:dyDescent="0.2">
      <c r="A279">
        <v>263</v>
      </c>
      <c r="B279">
        <v>24510040200</v>
      </c>
      <c r="C279" t="s">
        <v>67</v>
      </c>
      <c r="D279">
        <f>VLOOKUP(B279,'[8]shown_tract_jail_rP_gP_pall (14'!$A$1:$C$409,3,0)</f>
        <v>8.9999999999999993E-3</v>
      </c>
      <c r="E279">
        <f>VLOOKUP(B279,[9]shown_tract_teenbirth_rP_gF_pal!$A$1:$C$391,3,0)</f>
        <v>0.4869</v>
      </c>
      <c r="F279">
        <f>VLOOKUP(B279,'[10]shown_tract_poor_share2016 (2)'!$A$1:$C$391,3,0)</f>
        <v>0.29599999999999999</v>
      </c>
      <c r="G279">
        <f>VLOOKUP(B279,'[11]shown_tract_nonwhite_share2010 '!$A$1:$C$391,3,0)</f>
        <v>0.55730000000000002</v>
      </c>
      <c r="H279">
        <f>VLOOKUP(B279,'[12]shown_tract_median_rent2016 (2)'!$A$1:$C$391,3,0)</f>
        <v>1217</v>
      </c>
      <c r="I279">
        <f>STANDARDIZE(D279,D$14,D$15)</f>
        <v>-0.99795409817477221</v>
      </c>
      <c r="J279">
        <f>STANDARDIZE(E279,E$14,E$15)</f>
        <v>1.0052733429619787</v>
      </c>
      <c r="K279">
        <f>STANDARDIZE(F279,F$14,F$15)</f>
        <v>0.79291221018506908</v>
      </c>
      <c r="L279">
        <f>STANDARDIZE(G279,G$14,G$15)</f>
        <v>-7.1770712441763126E-2</v>
      </c>
      <c r="M279">
        <f>STANDARDIZE(H279,H$14,H$15)</f>
        <v>0.47410310283330032</v>
      </c>
      <c r="N279">
        <f>SUMXMY2($I$6:$M$6,I279:M279)</f>
        <v>2.3779682123260031</v>
      </c>
      <c r="O279">
        <f>SUMXMY2($I$7:$M$7,I279:M279)</f>
        <v>11.026087657221948</v>
      </c>
      <c r="P279">
        <f>SUMXMY2($I$8:$M$8,I279:M279)</f>
        <v>7.4499553818678681</v>
      </c>
      <c r="Q279">
        <f>SUMXMY2($I$9:$M$9,I279:M279)</f>
        <v>6.0689438635515582</v>
      </c>
      <c r="R279">
        <f t="shared" si="10"/>
        <v>2.3779682123260031</v>
      </c>
      <c r="S279">
        <f t="shared" si="11"/>
        <v>1</v>
      </c>
    </row>
    <row r="280" spans="1:19" x14ac:dyDescent="0.2">
      <c r="A280">
        <v>264</v>
      </c>
      <c r="B280">
        <v>24510151300</v>
      </c>
      <c r="C280" t="s">
        <v>106</v>
      </c>
      <c r="D280">
        <f>VLOOKUP(B280,'[8]shown_tract_jail_rP_gP_pall (14'!$A$1:$C$409,3,0)</f>
        <v>5.33E-2</v>
      </c>
      <c r="E280">
        <f>VLOOKUP(B280,[9]shown_tract_teenbirth_rP_gF_pal!$A$1:$C$391,3,0)</f>
        <v>0.52869999999999995</v>
      </c>
      <c r="F280">
        <f>VLOOKUP(B280,'[10]shown_tract_poor_share2016 (2)'!$A$1:$C$391,3,0)</f>
        <v>0.44309999999999999</v>
      </c>
      <c r="G280">
        <f>VLOOKUP(B280,'[11]shown_tract_nonwhite_share2010 '!$A$1:$C$391,3,0)</f>
        <v>0.99209999999999998</v>
      </c>
      <c r="H280">
        <f>VLOOKUP(B280,'[12]shown_tract_median_rent2016 (2)'!$A$1:$C$391,3,0)</f>
        <v>957</v>
      </c>
      <c r="I280">
        <f>STANDARDIZE(D280,D$14,D$15)</f>
        <v>0.78253922309505941</v>
      </c>
      <c r="J280">
        <f>STANDARDIZE(E280,E$14,E$15)</f>
        <v>1.2593876696709521</v>
      </c>
      <c r="K280">
        <f>STANDARDIZE(F280,F$14,F$15)</f>
        <v>1.9208571657694291</v>
      </c>
      <c r="L280">
        <f>STANDARDIZE(G280,G$14,G$15)</f>
        <v>1.2195081469932016</v>
      </c>
      <c r="M280">
        <f>STANDARDIZE(H280,H$14,H$15)</f>
        <v>-0.28440999755636348</v>
      </c>
      <c r="N280">
        <f>SUMXMY2($I$6:$M$6,I280:M280)</f>
        <v>7.015858938293734</v>
      </c>
      <c r="O280">
        <f>SUMXMY2($I$7:$M$7,I280:M280)</f>
        <v>25.551970743083341</v>
      </c>
      <c r="P280">
        <f>SUMXMY2($I$8:$M$8,I280:M280)</f>
        <v>0.82098343829186438</v>
      </c>
      <c r="Q280">
        <f>SUMXMY2($I$9:$M$9,I280:M280)</f>
        <v>15.802874761860275</v>
      </c>
      <c r="R280">
        <f t="shared" si="10"/>
        <v>0.82098343829186438</v>
      </c>
      <c r="S280">
        <f t="shared" si="11"/>
        <v>3</v>
      </c>
    </row>
    <row r="281" spans="1:19" x14ac:dyDescent="0.2">
      <c r="A281">
        <v>265</v>
      </c>
      <c r="B281">
        <v>24510130200</v>
      </c>
      <c r="C281" t="s">
        <v>126</v>
      </c>
      <c r="D281">
        <f>VLOOKUP(B281,'[8]shown_tract_jail_rP_gP_pall (14'!$A$1:$C$409,3,0)</f>
        <v>7.22E-2</v>
      </c>
      <c r="E281">
        <f>VLOOKUP(B281,[9]shown_tract_teenbirth_rP_gF_pal!$A$1:$C$391,3,0)</f>
        <v>0.48559999999999998</v>
      </c>
      <c r="F281">
        <f>VLOOKUP(B281,'[10]shown_tract_poor_share2016 (2)'!$A$1:$C$391,3,0)</f>
        <v>0.34899999999999998</v>
      </c>
      <c r="G281">
        <f>VLOOKUP(B281,'[11]shown_tract_nonwhite_share2010 '!$A$1:$C$391,3,0)</f>
        <v>0.89190000000000003</v>
      </c>
      <c r="H281">
        <f>VLOOKUP(B281,'[12]shown_tract_median_rent2016 (2)'!$A$1:$C$391,3,0)</f>
        <v>959</v>
      </c>
      <c r="I281">
        <f>STANDARDIZE(D281,D$14,D$15)</f>
        <v>1.5421627845397505</v>
      </c>
      <c r="J281">
        <f>STANDARDIZE(E281,E$14,E$15)</f>
        <v>0.99737026581552712</v>
      </c>
      <c r="K281">
        <f>STANDARDIZE(F281,F$14,F$15)</f>
        <v>1.1993097808578839</v>
      </c>
      <c r="L281">
        <f>STANDARDIZE(G281,G$14,G$15)</f>
        <v>0.92193192409673563</v>
      </c>
      <c r="M281">
        <f>STANDARDIZE(H281,H$14,H$15)</f>
        <v>-0.27857528139951993</v>
      </c>
      <c r="N281">
        <f>SUMXMY2($I$6:$M$6,I281:M281)</f>
        <v>5.772238984898209</v>
      </c>
      <c r="O281">
        <f>SUMXMY2($I$7:$M$7,I281:M281)</f>
        <v>22.19048842912925</v>
      </c>
      <c r="P281">
        <f>SUMXMY2($I$8:$M$8,I281:M281)</f>
        <v>0.17095024386219929</v>
      </c>
      <c r="Q281">
        <f>SUMXMY2($I$9:$M$9,I281:M281)</f>
        <v>12.707928974222026</v>
      </c>
      <c r="R281">
        <f t="shared" si="10"/>
        <v>0.17095024386219929</v>
      </c>
      <c r="S281">
        <f t="shared" si="11"/>
        <v>3</v>
      </c>
    </row>
    <row r="282" spans="1:19" x14ac:dyDescent="0.2">
      <c r="A282">
        <v>266</v>
      </c>
      <c r="B282">
        <v>24510190200</v>
      </c>
      <c r="C282" t="s">
        <v>127</v>
      </c>
      <c r="D282">
        <f>VLOOKUP(B282,'[8]shown_tract_jail_rP_gP_pall (14'!$A$1:$C$409,3,0)</f>
        <v>7.0800000000000002E-2</v>
      </c>
      <c r="E282">
        <f>VLOOKUP(B282,[9]shown_tract_teenbirth_rP_gF_pal!$A$1:$C$391,3,0)</f>
        <v>0.4118</v>
      </c>
      <c r="F282">
        <f>VLOOKUP(B282,'[10]shown_tract_poor_share2016 (2)'!$A$1:$C$391,3,0)</f>
        <v>0.33079999999999998</v>
      </c>
      <c r="G282">
        <f>VLOOKUP(B282,'[11]shown_tract_nonwhite_share2010 '!$A$1:$C$391,3,0)</f>
        <v>0.70730000000000004</v>
      </c>
      <c r="H282">
        <f>VLOOKUP(B282,'[12]shown_tract_median_rent2016 (2)'!$A$1:$C$391,3,0)</f>
        <v>969</v>
      </c>
      <c r="I282">
        <f>STANDARDIZE(D282,D$14,D$15)</f>
        <v>1.4858943725808846</v>
      </c>
      <c r="J282">
        <f>STANDARDIZE(E282,E$14,E$15)</f>
        <v>0.54871865550159749</v>
      </c>
      <c r="K282">
        <f>STANDARDIZE(F282,F$14,F$15)</f>
        <v>1.0597543886645777</v>
      </c>
      <c r="L282">
        <f>STANDARDIZE(G282,G$14,G$15)</f>
        <v>0.37370267512779703</v>
      </c>
      <c r="M282">
        <f>STANDARDIZE(H282,H$14,H$15)</f>
        <v>-0.24940170061530209</v>
      </c>
      <c r="N282">
        <f>SUMXMY2($I$6:$M$6,I282:M282)</f>
        <v>4.3659979761769732</v>
      </c>
      <c r="O282">
        <f>SUMXMY2($I$7:$M$7,I282:M282)</f>
        <v>17.321766979767801</v>
      </c>
      <c r="P282">
        <f>SUMXMY2($I$8:$M$8,I282:M282)</f>
        <v>1.0359156924594566</v>
      </c>
      <c r="Q282">
        <f>SUMXMY2($I$9:$M$9,I282:M282)</f>
        <v>8.9840225996092045</v>
      </c>
      <c r="R282">
        <f t="shared" si="10"/>
        <v>1.0359156924594566</v>
      </c>
      <c r="S282">
        <f t="shared" si="11"/>
        <v>3</v>
      </c>
    </row>
    <row r="283" spans="1:19" x14ac:dyDescent="0.2">
      <c r="A283">
        <v>267</v>
      </c>
      <c r="B283">
        <v>24510120500</v>
      </c>
      <c r="C283" t="s">
        <v>128</v>
      </c>
      <c r="D283">
        <f>VLOOKUP(B283,'[8]shown_tract_jail_rP_gP_pall (14'!$A$1:$C$409,3,0)</f>
        <v>0.1268</v>
      </c>
      <c r="E283">
        <f>VLOOKUP(B283,[9]shown_tract_teenbirth_rP_gF_pal!$A$1:$C$391,3,0)</f>
        <v>0.54959999999999998</v>
      </c>
      <c r="F283">
        <f>VLOOKUP(B283,'[10]shown_tract_poor_share2016 (2)'!$A$1:$C$391,3,0)</f>
        <v>0.29530000000000001</v>
      </c>
      <c r="G283">
        <f>VLOOKUP(B283,'[11]shown_tract_nonwhite_share2010 '!$A$1:$C$391,3,0)</f>
        <v>0.74129999999999996</v>
      </c>
      <c r="H283">
        <f>VLOOKUP(B283,'[12]shown_tract_median_rent2016 (2)'!$A$1:$C$391,3,0)</f>
        <v>908</v>
      </c>
      <c r="I283">
        <f>STANDARDIZE(D283,D$14,D$15)</f>
        <v>3.7366308509355251</v>
      </c>
      <c r="J283">
        <f>STANDARDIZE(E283,E$14,E$15)</f>
        <v>1.3864448330254391</v>
      </c>
      <c r="K283">
        <f>STANDARDIZE(F283,F$14,F$15)</f>
        <v>0.78754469510071134</v>
      </c>
      <c r="L283">
        <f>STANDARDIZE(G283,G$14,G$15)</f>
        <v>0.4746766429768971</v>
      </c>
      <c r="M283">
        <f>STANDARDIZE(H283,H$14,H$15)</f>
        <v>-0.4273605433990309</v>
      </c>
      <c r="N283">
        <f>SUMXMY2($I$6:$M$6,I283:M283)</f>
        <v>17.89519830136301</v>
      </c>
      <c r="O283">
        <f>SUMXMY2($I$7:$M$7,I283:M283)</f>
        <v>36.857299336498166</v>
      </c>
      <c r="P283">
        <f>SUMXMY2($I$8:$M$8,I283:M283)</f>
        <v>6.9107625324218249</v>
      </c>
      <c r="Q283">
        <f>SUMXMY2($I$9:$M$9,I283:M283)</f>
        <v>24.075156612157599</v>
      </c>
      <c r="R283">
        <f t="shared" si="10"/>
        <v>6.9107625324218249</v>
      </c>
      <c r="S283">
        <f t="shared" si="11"/>
        <v>3</v>
      </c>
    </row>
    <row r="284" spans="1:19" x14ac:dyDescent="0.2">
      <c r="A284">
        <v>268</v>
      </c>
      <c r="B284">
        <v>24510120400</v>
      </c>
      <c r="C284" t="s">
        <v>129</v>
      </c>
      <c r="D284">
        <f>VLOOKUP(B284,'[8]shown_tract_jail_rP_gP_pall (14'!$A$1:$C$409,3,0)</f>
        <v>7.4300000000000005E-2</v>
      </c>
      <c r="E284">
        <f>VLOOKUP(B284,[9]shown_tract_teenbirth_rP_gF_pal!$A$1:$C$391,3,0)</f>
        <v>0.62729999999999997</v>
      </c>
      <c r="F284">
        <f>VLOOKUP(B284,'[10]shown_tract_poor_share2016 (2)'!$A$1:$C$391,3,0)</f>
        <v>0.42670000000000002</v>
      </c>
      <c r="G284">
        <f>VLOOKUP(B284,'[11]shown_tract_nonwhite_share2010 '!$A$1:$C$391,3,0)</f>
        <v>0.88500000000000001</v>
      </c>
      <c r="H284">
        <f>VLOOKUP(B284,'[12]shown_tract_median_rent2016 (2)'!$A$1:$C$391,3,0)</f>
        <v>1020</v>
      </c>
      <c r="I284">
        <f>STANDARDIZE(D284,D$14,D$15)</f>
        <v>1.6265654024780498</v>
      </c>
      <c r="J284">
        <f>STANDARDIZE(E284,E$14,E$15)</f>
        <v>1.8588056747787227</v>
      </c>
      <c r="K284">
        <f>STANDARDIZE(F284,F$14,F$15)</f>
        <v>1.7951039552216148</v>
      </c>
      <c r="L284">
        <f>STANDARDIZE(G284,G$14,G$15)</f>
        <v>0.9014401482685358</v>
      </c>
      <c r="M284">
        <f>STANDARDIZE(H284,H$14,H$15)</f>
        <v>-0.10061643861579112</v>
      </c>
      <c r="N284">
        <f>SUMXMY2($I$6:$M$6,I284:M284)</f>
        <v>9.9471067508866149</v>
      </c>
      <c r="O284">
        <f>SUMXMY2($I$7:$M$7,I284:M284)</f>
        <v>30.520290798473443</v>
      </c>
      <c r="P284">
        <f>SUMXMY2($I$8:$M$8,I284:M284)</f>
        <v>1.2519267707097139</v>
      </c>
      <c r="Q284">
        <f>SUMXMY2($I$9:$M$9,I284:M284)</f>
        <v>18.830767164997109</v>
      </c>
      <c r="R284">
        <f t="shared" si="10"/>
        <v>1.2519267707097139</v>
      </c>
      <c r="S284">
        <f t="shared" si="11"/>
        <v>3</v>
      </c>
    </row>
    <row r="285" spans="1:19" x14ac:dyDescent="0.2">
      <c r="A285">
        <v>269</v>
      </c>
      <c r="B285">
        <v>24510090600</v>
      </c>
      <c r="C285" t="s">
        <v>121</v>
      </c>
      <c r="D285">
        <f>VLOOKUP(B285,'[8]shown_tract_jail_rP_gP_pall (14'!$A$1:$C$409,3,0)</f>
        <v>6.0699999999999997E-2</v>
      </c>
      <c r="E285">
        <f>VLOOKUP(B285,[9]shown_tract_teenbirth_rP_gF_pal!$A$1:$C$391,3,0)</f>
        <v>0.47820000000000001</v>
      </c>
      <c r="F285">
        <f>VLOOKUP(B285,'[10]shown_tract_poor_share2016 (2)'!$A$1:$C$391,3,0)</f>
        <v>0.17219999999999999</v>
      </c>
      <c r="G285">
        <f>VLOOKUP(B285,'[11]shown_tract_nonwhite_share2010 '!$A$1:$C$391,3,0)</f>
        <v>0.98409999999999997</v>
      </c>
      <c r="H285">
        <f>VLOOKUP(B285,'[12]shown_tract_median_rent2016 (2)'!$A$1:$C$391,3,0)</f>
        <v>1268</v>
      </c>
      <c r="I285">
        <f>STANDARDIZE(D285,D$14,D$15)</f>
        <v>1.0799579720204939</v>
      </c>
      <c r="J285">
        <f>STANDARDIZE(E285,E$14,E$15)</f>
        <v>0.95238351898188123</v>
      </c>
      <c r="K285">
        <f>STANDARDIZE(F285,F$14,F$15)</f>
        <v>-0.15637117187709104</v>
      </c>
      <c r="L285">
        <f>STANDARDIZE(G285,G$14,G$15)</f>
        <v>1.195749566322825</v>
      </c>
      <c r="M285">
        <f>STANDARDIZE(H285,H$14,H$15)</f>
        <v>0.62288836483281129</v>
      </c>
      <c r="N285">
        <f>SUMXMY2($I$6:$M$6,I285:M285)</f>
        <v>3.1881846140045398</v>
      </c>
      <c r="O285">
        <f>SUMXMY2($I$7:$M$7,I285:M285)</f>
        <v>16.169094752609414</v>
      </c>
      <c r="P285">
        <f>SUMXMY2($I$8:$M$8,I285:M285)</f>
        <v>2.7564102244003164</v>
      </c>
      <c r="Q285">
        <f>SUMXMY2($I$9:$M$9,I285:M285)</f>
        <v>9.4609145036562392</v>
      </c>
      <c r="R285">
        <f t="shared" si="10"/>
        <v>2.7564102244003164</v>
      </c>
      <c r="S285">
        <f t="shared" si="11"/>
        <v>3</v>
      </c>
    </row>
    <row r="286" spans="1:19" x14ac:dyDescent="0.2">
      <c r="A286">
        <v>270</v>
      </c>
      <c r="B286">
        <v>24510271802</v>
      </c>
      <c r="C286" t="s">
        <v>130</v>
      </c>
      <c r="D286">
        <f>VLOOKUP(B286,'[8]shown_tract_jail_rP_gP_pall (14'!$A$1:$C$409,3,0)</f>
        <v>3.5299999999999998E-2</v>
      </c>
      <c r="E286">
        <f>VLOOKUP(B286,[9]shown_tract_teenbirth_rP_gF_pal!$A$1:$C$391,3,0)</f>
        <v>0.59660000000000002</v>
      </c>
      <c r="F286">
        <f>VLOOKUP(B286,'[10]shown_tract_poor_share2016 (2)'!$A$1:$C$391,3,0)</f>
        <v>0.3483</v>
      </c>
      <c r="G286">
        <f>VLOOKUP(B286,'[11]shown_tract_nonwhite_share2010 '!$A$1:$C$391,3,0)</f>
        <v>0.98899999999999999</v>
      </c>
      <c r="H286">
        <f>VLOOKUP(B286,'[12]shown_tract_median_rent2016 (2)'!$A$1:$C$391,3,0)</f>
        <v>950</v>
      </c>
      <c r="I286">
        <f>STANDARDIZE(D286,D$14,D$15)</f>
        <v>5.908821219535345E-2</v>
      </c>
      <c r="J286">
        <f>STANDARDIZE(E286,E$14,E$15)</f>
        <v>1.6721714683202185</v>
      </c>
      <c r="K286">
        <f>STANDARDIZE(F286,F$14,F$15)</f>
        <v>1.1939422657735261</v>
      </c>
      <c r="L286">
        <f>STANDARDIZE(G286,G$14,G$15)</f>
        <v>1.2103016969834308</v>
      </c>
      <c r="M286">
        <f>STANDARDIZE(H286,H$14,H$15)</f>
        <v>-0.30483150410531595</v>
      </c>
      <c r="N286">
        <f>SUMXMY2($I$6:$M$6,I286:M286)</f>
        <v>4.7953783645453676</v>
      </c>
      <c r="O286">
        <f>SUMXMY2($I$7:$M$7,I286:M286)</f>
        <v>22.176574258675199</v>
      </c>
      <c r="P286">
        <f>SUMXMY2($I$8:$M$8,I286:M286)</f>
        <v>1.741701536670097</v>
      </c>
      <c r="Q286">
        <f>SUMXMY2($I$9:$M$9,I286:M286)</f>
        <v>13.398158604015586</v>
      </c>
      <c r="R286">
        <f t="shared" si="10"/>
        <v>1.741701536670097</v>
      </c>
      <c r="S286">
        <f t="shared" si="11"/>
        <v>3</v>
      </c>
    </row>
    <row r="287" spans="1:19" x14ac:dyDescent="0.2">
      <c r="A287">
        <v>271</v>
      </c>
      <c r="B287">
        <v>24510060300</v>
      </c>
      <c r="C287" t="s">
        <v>131</v>
      </c>
      <c r="D287">
        <f>VLOOKUP(B287,'[8]shown_tract_jail_rP_gP_pall (14'!$A$1:$C$409,3,0)</f>
        <v>6.08E-2</v>
      </c>
      <c r="E287">
        <f>VLOOKUP(B287,[9]shown_tract_teenbirth_rP_gF_pal!$A$1:$C$391,3,0)</f>
        <v>0.5857</v>
      </c>
      <c r="F287">
        <f>VLOOKUP(B287,'[10]shown_tract_poor_share2016 (2)'!$A$1:$C$391,3,0)</f>
        <v>0.22600000000000001</v>
      </c>
      <c r="G287">
        <f>VLOOKUP(B287,'[11]shown_tract_nonwhite_share2010 '!$A$1:$C$391,3,0)</f>
        <v>0.65500000000000003</v>
      </c>
      <c r="H287">
        <f>VLOOKUP(B287,'[12]shown_tract_median_rent2016 (2)'!$A$1:$C$391,3,0)</f>
        <v>1419</v>
      </c>
      <c r="I287">
        <f>STANDARDIZE(D287,D$14,D$15)</f>
        <v>1.0839771443032702</v>
      </c>
      <c r="J287">
        <f>STANDARDIZE(E287,E$14,E$15)</f>
        <v>1.6059072060922801</v>
      </c>
      <c r="K287">
        <f>STANDARDIZE(F287,F$14,F$15)</f>
        <v>0.25616070174927591</v>
      </c>
      <c r="L287">
        <f>STANDARDIZE(G287,G$14,G$15)</f>
        <v>0.21838095399521038</v>
      </c>
      <c r="M287">
        <f>STANDARDIZE(H287,H$14,H$15)</f>
        <v>1.0634094346745007</v>
      </c>
      <c r="N287">
        <f>SUMXMY2($I$6:$M$6,I287:M287)</f>
        <v>4.6543986459632229</v>
      </c>
      <c r="O287">
        <f>SUMXMY2($I$7:$M$7,I287:M287)</f>
        <v>17.746134533671629</v>
      </c>
      <c r="P287">
        <f>SUMXMY2($I$8:$M$8,I287:M287)</f>
        <v>4.0427451655589905</v>
      </c>
      <c r="Q287">
        <f>SUMXMY2($I$9:$M$9,I287:M287)</f>
        <v>9.8322950182480522</v>
      </c>
      <c r="R287">
        <f t="shared" si="10"/>
        <v>4.0427451655589905</v>
      </c>
      <c r="S287">
        <f t="shared" si="11"/>
        <v>3</v>
      </c>
    </row>
    <row r="288" spans="1:19" x14ac:dyDescent="0.2">
      <c r="A288">
        <v>272</v>
      </c>
      <c r="B288">
        <v>24510271001</v>
      </c>
      <c r="C288" t="s">
        <v>4</v>
      </c>
      <c r="D288">
        <f>VLOOKUP(B288,'[8]shown_tract_jail_rP_gP_pall (14'!$A$1:$C$409,3,0)</f>
        <v>6.7100000000000007E-2</v>
      </c>
      <c r="E288">
        <f>VLOOKUP(B288,[9]shown_tract_teenbirth_rP_gF_pal!$A$1:$C$391,3,0)</f>
        <v>0.53269999999999995</v>
      </c>
      <c r="F288">
        <f>VLOOKUP(B288,'[10]shown_tract_poor_share2016 (2)'!$A$1:$C$391,3,0)</f>
        <v>0.2046</v>
      </c>
      <c r="G288">
        <f>VLOOKUP(B288,'[11]shown_tract_nonwhite_share2010 '!$A$1:$C$391,3,0)</f>
        <v>0.97209999999999996</v>
      </c>
      <c r="H288">
        <f>VLOOKUP(B288,'[12]shown_tract_median_rent2016 (2)'!$A$1:$C$391,3,0)</f>
        <v>859</v>
      </c>
      <c r="I288">
        <f>STANDARDIZE(D288,D$14,D$15)</f>
        <v>1.3371849981181676</v>
      </c>
      <c r="J288">
        <f>STANDARDIZE(E288,E$14,E$15)</f>
        <v>1.2837048301215714</v>
      </c>
      <c r="K288">
        <f>STANDARDIZE(F288,F$14,F$15)</f>
        <v>9.2068097741761945E-2</v>
      </c>
      <c r="L288">
        <f>STANDARDIZE(G288,G$14,G$15)</f>
        <v>1.1601116953172603</v>
      </c>
      <c r="M288">
        <f>STANDARDIZE(H288,H$14,H$15)</f>
        <v>-0.57031108924169827</v>
      </c>
      <c r="N288">
        <f>SUMXMY2($I$6:$M$6,I288:M288)</f>
        <v>4.67512719075307</v>
      </c>
      <c r="O288">
        <f>SUMXMY2($I$7:$M$7,I288:M288)</f>
        <v>20.333139721526525</v>
      </c>
      <c r="P288">
        <f>SUMXMY2($I$8:$M$8,I288:M288)</f>
        <v>1.2345757497841721</v>
      </c>
      <c r="Q288">
        <f>SUMXMY2($I$9:$M$9,I288:M288)</f>
        <v>11.528093076970618</v>
      </c>
      <c r="R288">
        <f t="shared" si="10"/>
        <v>1.2345757497841721</v>
      </c>
      <c r="S288">
        <f t="shared" si="11"/>
        <v>3</v>
      </c>
    </row>
    <row r="289" spans="1:19" x14ac:dyDescent="0.2">
      <c r="A289">
        <v>273</v>
      </c>
      <c r="B289">
        <v>24510060400</v>
      </c>
      <c r="C289" t="s">
        <v>4</v>
      </c>
      <c r="D289">
        <f>VLOOKUP(B289,'[8]shown_tract_jail_rP_gP_pall (14'!$A$1:$C$409,3,0)</f>
        <v>6.5600000000000006E-2</v>
      </c>
      <c r="E289">
        <f>VLOOKUP(B289,[9]shown_tract_teenbirth_rP_gF_pal!$A$1:$C$391,3,0)</f>
        <v>0.49109999999999998</v>
      </c>
      <c r="F289">
        <f>VLOOKUP(B289,'[10]shown_tract_poor_share2016 (2)'!$A$1:$C$391,3,0)</f>
        <v>0.22159999999999999</v>
      </c>
      <c r="G289">
        <f>VLOOKUP(B289,'[11]shown_tract_nonwhite_share2010 '!$A$1:$C$391,3,0)</f>
        <v>0.78949999999999998</v>
      </c>
      <c r="H289">
        <f>VLOOKUP(B289,'[12]shown_tract_median_rent2016 (2)'!$A$1:$C$391,3,0)</f>
        <v>760</v>
      </c>
      <c r="I289">
        <f>STANDARDIZE(D289,D$14,D$15)</f>
        <v>1.2768974138765252</v>
      </c>
      <c r="J289">
        <f>STANDARDIZE(E289,E$14,E$15)</f>
        <v>1.030806361435129</v>
      </c>
      <c r="K289">
        <f>STANDARDIZE(F289,F$14,F$15)</f>
        <v>0.22242203550474024</v>
      </c>
      <c r="L289">
        <f>STANDARDIZE(G289,G$14,G$15)</f>
        <v>0.61782209151591583</v>
      </c>
      <c r="M289">
        <f>STANDARDIZE(H289,H$14,H$15)</f>
        <v>-0.85912953900545497</v>
      </c>
      <c r="N289">
        <f>SUMXMY2($I$6:$M$6,I289:M289)</f>
        <v>3.950482276146845</v>
      </c>
      <c r="O289">
        <f>SUMXMY2($I$7:$M$7,I289:M289)</f>
        <v>17.588057468929648</v>
      </c>
      <c r="P289">
        <f>SUMXMY2($I$8:$M$8,I289:M289)</f>
        <v>1.4591081595725015</v>
      </c>
      <c r="Q289">
        <f>SUMXMY2($I$9:$M$9,I289:M289)</f>
        <v>9.0500407998074017</v>
      </c>
      <c r="R289">
        <f t="shared" si="10"/>
        <v>1.4591081595725015</v>
      </c>
      <c r="S289">
        <f t="shared" si="11"/>
        <v>3</v>
      </c>
    </row>
    <row r="290" spans="1:19" x14ac:dyDescent="0.2">
      <c r="A290">
        <v>274</v>
      </c>
      <c r="B290">
        <v>24510080600</v>
      </c>
      <c r="C290" t="s">
        <v>132</v>
      </c>
      <c r="D290">
        <f>VLOOKUP(B290,'[8]shown_tract_jail_rP_gP_pall (14'!$A$1:$C$409,3,0)</f>
        <v>4.99E-2</v>
      </c>
      <c r="E290">
        <f>VLOOKUP(B290,[9]shown_tract_teenbirth_rP_gF_pal!$A$1:$C$391,3,0)</f>
        <v>0.57669999999999999</v>
      </c>
      <c r="F290">
        <f>VLOOKUP(B290,'[10]shown_tract_poor_share2016 (2)'!$A$1:$C$391,3,0)</f>
        <v>0.28620000000000001</v>
      </c>
      <c r="G290">
        <f>VLOOKUP(B290,'[11]shown_tract_nonwhite_share2010 '!$A$1:$C$391,3,0)</f>
        <v>0.98060000000000003</v>
      </c>
      <c r="H290">
        <f>VLOOKUP(B290,'[12]shown_tract_median_rent2016 (2)'!$A$1:$C$391,3,0)</f>
        <v>1029</v>
      </c>
      <c r="I290">
        <f>STANDARDIZE(D290,D$14,D$15)</f>
        <v>0.64588736548067049</v>
      </c>
      <c r="J290">
        <f>STANDARDIZE(E290,E$14,E$15)</f>
        <v>1.5511935950783862</v>
      </c>
      <c r="K290">
        <f>STANDARDIZE(F290,F$14,F$15)</f>
        <v>0.71776699900405816</v>
      </c>
      <c r="L290">
        <f>STANDARDIZE(G290,G$14,G$15)</f>
        <v>1.1853551872795356</v>
      </c>
      <c r="M290">
        <f>STANDARDIZE(H290,H$14,H$15)</f>
        <v>-7.4360215909995059E-2</v>
      </c>
      <c r="N290">
        <f>SUMXMY2($I$6:$M$6,I290:M290)</f>
        <v>3.9213947899665178</v>
      </c>
      <c r="O290">
        <f>SUMXMY2($I$7:$M$7,I290:M290)</f>
        <v>20.545238032102802</v>
      </c>
      <c r="P290">
        <f>SUMXMY2($I$8:$M$8,I290:M290)</f>
        <v>0.84185532063969248</v>
      </c>
      <c r="Q290">
        <f>SUMXMY2($I$9:$M$9,I290:M290)</f>
        <v>11.876169528693129</v>
      </c>
      <c r="R290">
        <f t="shared" si="10"/>
        <v>0.84185532063969248</v>
      </c>
      <c r="S290">
        <f t="shared" si="11"/>
        <v>3</v>
      </c>
    </row>
    <row r="291" spans="1:19" x14ac:dyDescent="0.2">
      <c r="A291">
        <v>275</v>
      </c>
      <c r="B291">
        <v>24510130300</v>
      </c>
      <c r="C291" t="s">
        <v>133</v>
      </c>
      <c r="D291">
        <f>VLOOKUP(B291,'[8]shown_tract_jail_rP_gP_pall (14'!$A$1:$C$409,3,0)</f>
        <v>7.0400000000000004E-2</v>
      </c>
      <c r="E291">
        <f>VLOOKUP(B291,[9]shown_tract_teenbirth_rP_gF_pal!$A$1:$C$391,3,0)</f>
        <v>0.55400000000000005</v>
      </c>
      <c r="F291">
        <f>VLOOKUP(B291,'[10]shown_tract_poor_share2016 (2)'!$A$1:$C$391,3,0)</f>
        <v>0.33100000000000002</v>
      </c>
      <c r="G291">
        <f>VLOOKUP(B291,'[11]shown_tract_nonwhite_share2010 '!$A$1:$C$391,3,0)</f>
        <v>0.97970000000000002</v>
      </c>
      <c r="H291">
        <f>VLOOKUP(B291,'[12]shown_tract_median_rent2016 (2)'!$A$1:$C$391,3,0)</f>
        <v>976</v>
      </c>
      <c r="I291">
        <f>STANDARDIZE(D291,D$14,D$15)</f>
        <v>1.4698176834497803</v>
      </c>
      <c r="J291">
        <f>STANDARDIZE(E291,E$14,E$15)</f>
        <v>1.4131937095211209</v>
      </c>
      <c r="K291">
        <f>STANDARDIZE(F291,F$14,F$15)</f>
        <v>1.061287964402966</v>
      </c>
      <c r="L291">
        <f>STANDARDIZE(G291,G$14,G$15)</f>
        <v>1.1826823469541181</v>
      </c>
      <c r="M291">
        <f>STANDARDIZE(H291,H$14,H$15)</f>
        <v>-0.22898019406634959</v>
      </c>
      <c r="N291">
        <f>SUMXMY2($I$6:$M$6,I291:M291)</f>
        <v>6.366391460949548</v>
      </c>
      <c r="O291">
        <f>SUMXMY2($I$7:$M$7,I291:M291)</f>
        <v>24.520732694617319</v>
      </c>
      <c r="P291">
        <f>SUMXMY2($I$8:$M$8,I291:M291)</f>
        <v>0.17091667059811233</v>
      </c>
      <c r="Q291">
        <f>SUMXMY2($I$9:$M$9,I291:M291)</f>
        <v>14.516475593368781</v>
      </c>
      <c r="R291">
        <f t="shared" si="10"/>
        <v>0.17091667059811233</v>
      </c>
      <c r="S291">
        <f t="shared" si="11"/>
        <v>3</v>
      </c>
    </row>
    <row r="292" spans="1:19" x14ac:dyDescent="0.2">
      <c r="A292">
        <v>276</v>
      </c>
      <c r="B292">
        <v>24510150400</v>
      </c>
      <c r="C292" t="s">
        <v>134</v>
      </c>
      <c r="D292">
        <f>VLOOKUP(B292,'[8]shown_tract_jail_rP_gP_pall (14'!$A$1:$C$409,3,0)</f>
        <v>4.36E-2</v>
      </c>
      <c r="E292">
        <f>VLOOKUP(B292,[9]shown_tract_teenbirth_rP_gF_pal!$A$1:$C$391,3,0)</f>
        <v>0.50429999999999997</v>
      </c>
      <c r="F292">
        <f>VLOOKUP(B292,'[10]shown_tract_poor_share2016 (2)'!$A$1:$C$391,3,0)</f>
        <v>0.16209999999999999</v>
      </c>
      <c r="G292">
        <f>VLOOKUP(B292,'[11]shown_tract_nonwhite_share2010 '!$A$1:$C$391,3,0)</f>
        <v>0.98870000000000002</v>
      </c>
      <c r="H292">
        <f>VLOOKUP(B292,'[12]shown_tract_median_rent2016 (2)'!$A$1:$C$391,3,0)</f>
        <v>911</v>
      </c>
      <c r="I292">
        <f>STANDARDIZE(D292,D$14,D$15)</f>
        <v>0.39267951166577347</v>
      </c>
      <c r="J292">
        <f>STANDARDIZE(E292,E$14,E$15)</f>
        <v>1.1110529909221731</v>
      </c>
      <c r="K292">
        <f>STANDARDIZE(F292,F$14,F$15)</f>
        <v>-0.23381674666568408</v>
      </c>
      <c r="L292">
        <f>STANDARDIZE(G292,G$14,G$15)</f>
        <v>1.2094107502082918</v>
      </c>
      <c r="M292">
        <f>STANDARDIZE(H292,H$14,H$15)</f>
        <v>-0.41860846916376554</v>
      </c>
      <c r="N292">
        <f>SUMXMY2($I$6:$M$6,I292:M292)</f>
        <v>2.2298223503961681</v>
      </c>
      <c r="O292">
        <f>SUMXMY2($I$7:$M$7,I292:M292)</f>
        <v>15.279571140456968</v>
      </c>
      <c r="P292">
        <f>SUMXMY2($I$8:$M$8,I292:M292)</f>
        <v>2.6916201522560019</v>
      </c>
      <c r="Q292">
        <f>SUMXMY2($I$9:$M$9,I292:M292)</f>
        <v>8.5206830038773624</v>
      </c>
      <c r="R292">
        <f t="shared" si="10"/>
        <v>2.2298223503961681</v>
      </c>
      <c r="S292">
        <f t="shared" si="11"/>
        <v>1</v>
      </c>
    </row>
    <row r="293" spans="1:19" x14ac:dyDescent="0.2">
      <c r="A293">
        <v>277</v>
      </c>
      <c r="B293">
        <v>24510160100</v>
      </c>
      <c r="C293" t="s">
        <v>135</v>
      </c>
      <c r="D293">
        <f>VLOOKUP(B293,'[8]shown_tract_jail_rP_gP_pall (14'!$A$1:$C$409,3,0)</f>
        <v>5.3499999999999999E-2</v>
      </c>
      <c r="E293">
        <f>VLOOKUP(B293,[9]shown_tract_teenbirth_rP_gF_pal!$A$1:$C$391,3,0)</f>
        <v>0.55120000000000002</v>
      </c>
      <c r="F293">
        <f>VLOOKUP(B293,'[10]shown_tract_poor_share2016 (2)'!$A$1:$C$391,3,0)</f>
        <v>0.38790000000000002</v>
      </c>
      <c r="G293">
        <f>VLOOKUP(B293,'[11]shown_tract_nonwhite_share2010 '!$A$1:$C$391,3,0)</f>
        <v>0.98580000000000001</v>
      </c>
      <c r="H293">
        <f>VLOOKUP(B293,'[12]shown_tract_median_rent2016 (2)'!$A$1:$C$391,3,0)</f>
        <v>690</v>
      </c>
      <c r="I293">
        <f>STANDARDIZE(D293,D$14,D$15)</f>
        <v>0.79057756766061171</v>
      </c>
      <c r="J293">
        <f>STANDARDIZE(E293,E$14,E$15)</f>
        <v>1.3961716972056872</v>
      </c>
      <c r="K293">
        <f>STANDARDIZE(F293,F$14,F$15)</f>
        <v>1.4975902619743466</v>
      </c>
      <c r="L293">
        <f>STANDARDIZE(G293,G$14,G$15)</f>
        <v>1.2007982647152802</v>
      </c>
      <c r="M293">
        <f>STANDARDIZE(H293,H$14,H$15)</f>
        <v>-1.0633446044949797</v>
      </c>
      <c r="N293">
        <f>SUMXMY2($I$6:$M$6,I293:M293)</f>
        <v>7.007200773979724</v>
      </c>
      <c r="O293">
        <f>SUMXMY2($I$7:$M$7,I293:M293)</f>
        <v>25.583908232962202</v>
      </c>
      <c r="P293">
        <f>SUMXMY2($I$8:$M$8,I293:M293)</f>
        <v>0.90492081428812021</v>
      </c>
      <c r="Q293">
        <f>SUMXMY2($I$9:$M$9,I293:M293)</f>
        <v>15.44972188590439</v>
      </c>
      <c r="R293">
        <f t="shared" si="10"/>
        <v>0.90492081428812021</v>
      </c>
      <c r="S293">
        <f t="shared" si="11"/>
        <v>3</v>
      </c>
    </row>
    <row r="294" spans="1:19" x14ac:dyDescent="0.2">
      <c r="A294">
        <v>278</v>
      </c>
      <c r="B294">
        <v>24510150200</v>
      </c>
      <c r="C294" t="s">
        <v>136</v>
      </c>
      <c r="D294">
        <f>VLOOKUP(B294,'[8]shown_tract_jail_rP_gP_pall (14'!$A$1:$C$409,3,0)</f>
        <v>5.1999999999999998E-2</v>
      </c>
      <c r="E294">
        <f>VLOOKUP(B294,[9]shown_tract_teenbirth_rP_gF_pal!$A$1:$C$391,3,0)</f>
        <v>0.55710000000000004</v>
      </c>
      <c r="F294">
        <f>VLOOKUP(B294,'[10]shown_tract_poor_share2016 (2)'!$A$1:$C$391,3,0)</f>
        <v>0.26329999999999998</v>
      </c>
      <c r="G294">
        <f>VLOOKUP(B294,'[11]shown_tract_nonwhite_share2010 '!$A$1:$C$391,3,0)</f>
        <v>0.99299999999999999</v>
      </c>
      <c r="H294">
        <f>VLOOKUP(B294,'[12]shown_tract_median_rent2016 (2)'!$A$1:$C$391,3,0)</f>
        <v>895</v>
      </c>
      <c r="I294">
        <f>STANDARDIZE(D294,D$14,D$15)</f>
        <v>0.73028998341896945</v>
      </c>
      <c r="J294">
        <f>STANDARDIZE(E294,E$14,E$15)</f>
        <v>1.432039508870351</v>
      </c>
      <c r="K294">
        <f>STANDARDIZE(F294,F$14,F$15)</f>
        <v>0.54217257695863419</v>
      </c>
      <c r="L294">
        <f>STANDARDIZE(G294,G$14,G$15)</f>
        <v>1.2221809873186191</v>
      </c>
      <c r="M294">
        <f>STANDARDIZE(H294,H$14,H$15)</f>
        <v>-0.4652861984185141</v>
      </c>
      <c r="N294">
        <f>SUMXMY2($I$6:$M$6,I294:M294)</f>
        <v>3.8686014022956909</v>
      </c>
      <c r="O294">
        <f>SUMXMY2($I$7:$M$7,I294:M294)</f>
        <v>20.188813338432432</v>
      </c>
      <c r="P294">
        <f>SUMXMY2($I$8:$M$8,I294:M294)</f>
        <v>0.77605996782122733</v>
      </c>
      <c r="Q294">
        <f>SUMXMY2($I$9:$M$9,I294:M294)</f>
        <v>11.520573930061873</v>
      </c>
      <c r="R294">
        <f t="shared" si="10"/>
        <v>0.77605996782122733</v>
      </c>
      <c r="S294">
        <f t="shared" si="11"/>
        <v>3</v>
      </c>
    </row>
    <row r="295" spans="1:19" x14ac:dyDescent="0.2">
      <c r="A295">
        <v>279</v>
      </c>
      <c r="B295">
        <v>24510150600</v>
      </c>
      <c r="C295" t="s">
        <v>137</v>
      </c>
      <c r="D295">
        <f>VLOOKUP(B295,'[8]shown_tract_jail_rP_gP_pall (14'!$A$1:$C$409,3,0)</f>
        <v>5.8200000000000002E-2</v>
      </c>
      <c r="E295">
        <f>VLOOKUP(B295,[9]shown_tract_teenbirth_rP_gF_pal!$A$1:$C$391,3,0)</f>
        <v>0.52129999999999999</v>
      </c>
      <c r="F295">
        <f>VLOOKUP(B295,'[10]shown_tract_poor_share2016 (2)'!$A$1:$C$391,3,0)</f>
        <v>0.29239999999999999</v>
      </c>
      <c r="G295">
        <f>VLOOKUP(B295,'[11]shown_tract_nonwhite_share2010 '!$A$1:$C$391,3,0)</f>
        <v>0.99060000000000004</v>
      </c>
      <c r="H295">
        <f>VLOOKUP(B295,'[12]shown_tract_median_rent2016 (2)'!$A$1:$C$391,3,0)</f>
        <v>761</v>
      </c>
      <c r="I295">
        <f>STANDARDIZE(D295,D$14,D$15)</f>
        <v>0.97947866495109048</v>
      </c>
      <c r="J295">
        <f>STANDARDIZE(E295,E$14,E$15)</f>
        <v>1.2144009228373063</v>
      </c>
      <c r="K295">
        <f>STANDARDIZE(F295,F$14,F$15)</f>
        <v>0.76530784689408549</v>
      </c>
      <c r="L295">
        <f>STANDARDIZE(G295,G$14,G$15)</f>
        <v>1.2150534131175061</v>
      </c>
      <c r="M295">
        <f>STANDARDIZE(H295,H$14,H$15)</f>
        <v>-0.85621218092703311</v>
      </c>
      <c r="N295">
        <f>SUMXMY2($I$6:$M$6,I295:M295)</f>
        <v>4.8151048711020223</v>
      </c>
      <c r="O295">
        <f>SUMXMY2($I$7:$M$7,I295:M295)</f>
        <v>21.436633341533298</v>
      </c>
      <c r="P295">
        <f>SUMXMY2($I$8:$M$8,I295:M295)</f>
        <v>0.49367771609624111</v>
      </c>
      <c r="Q295">
        <f>SUMXMY2($I$9:$M$9,I295:M295)</f>
        <v>12.311327089133156</v>
      </c>
      <c r="R295">
        <f t="shared" si="10"/>
        <v>0.49367771609624111</v>
      </c>
      <c r="S295">
        <f t="shared" si="11"/>
        <v>3</v>
      </c>
    </row>
    <row r="296" spans="1:19" x14ac:dyDescent="0.2">
      <c r="A296">
        <v>280</v>
      </c>
      <c r="B296">
        <v>24510080400</v>
      </c>
      <c r="C296" t="s">
        <v>132</v>
      </c>
      <c r="D296">
        <f>VLOOKUP(B296,'[8]shown_tract_jail_rP_gP_pall (14'!$A$1:$C$409,3,0)</f>
        <v>0.1066</v>
      </c>
      <c r="E296">
        <f>VLOOKUP(B296,[9]shown_tract_teenbirth_rP_gF_pal!$A$1:$C$391,3,0)</f>
        <v>0.53949999999999998</v>
      </c>
      <c r="F296">
        <f>VLOOKUP(B296,'[10]shown_tract_poor_share2016 (2)'!$A$1:$C$391,3,0)</f>
        <v>0.51190000000000002</v>
      </c>
      <c r="G296">
        <f>VLOOKUP(B296,'[11]shown_tract_nonwhite_share2010 '!$A$1:$C$391,3,0)</f>
        <v>0.97250000000000003</v>
      </c>
      <c r="H296">
        <f>VLOOKUP(B296,'[12]shown_tract_median_rent2016 (2)'!$A$1:$C$391,3,0)</f>
        <v>755</v>
      </c>
      <c r="I296">
        <f>STANDARDIZE(D296,D$14,D$15)</f>
        <v>2.9247580498147445</v>
      </c>
      <c r="J296">
        <f>STANDARDIZE(E296,E$14,E$15)</f>
        <v>1.3250440028876249</v>
      </c>
      <c r="K296">
        <f>STANDARDIZE(F296,F$14,F$15)</f>
        <v>2.4484072197748947</v>
      </c>
      <c r="L296">
        <f>STANDARDIZE(G296,G$14,G$15)</f>
        <v>1.1612996243507794</v>
      </c>
      <c r="M296">
        <f>STANDARDIZE(H296,H$14,H$15)</f>
        <v>-0.87371632939756383</v>
      </c>
      <c r="N296">
        <f>SUMXMY2($I$6:$M$6,I296:M296)</f>
        <v>19.017398765746677</v>
      </c>
      <c r="O296">
        <f>SUMXMY2($I$7:$M$7,I296:M296)</f>
        <v>42.211465196891247</v>
      </c>
      <c r="P296">
        <f>SUMXMY2($I$8:$M$8,I296:M296)</f>
        <v>4.7739322595354068</v>
      </c>
      <c r="Q296">
        <f>SUMXMY2($I$9:$M$9,I296:M296)</f>
        <v>28.462160320573766</v>
      </c>
      <c r="R296">
        <f t="shared" si="10"/>
        <v>4.7739322595354068</v>
      </c>
      <c r="S296">
        <f t="shared" si="11"/>
        <v>3</v>
      </c>
    </row>
    <row r="297" spans="1:19" x14ac:dyDescent="0.2">
      <c r="A297">
        <v>281</v>
      </c>
      <c r="B297">
        <v>24510200500</v>
      </c>
      <c r="C297" t="s">
        <v>138</v>
      </c>
      <c r="D297">
        <f>VLOOKUP(B297,'[8]shown_tract_jail_rP_gP_pall (14'!$A$1:$C$409,3,0)</f>
        <v>4.9599999999999998E-2</v>
      </c>
      <c r="E297">
        <f>VLOOKUP(B297,[9]shown_tract_teenbirth_rP_gF_pal!$A$1:$C$391,3,0)</f>
        <v>0.4511</v>
      </c>
      <c r="F297">
        <f>VLOOKUP(B297,'[10]shown_tract_poor_share2016 (2)'!$A$1:$C$391,3,0)</f>
        <v>0.45939999999999998</v>
      </c>
      <c r="G297">
        <f>VLOOKUP(B297,'[11]shown_tract_nonwhite_share2010 '!$A$1:$C$391,3,0)</f>
        <v>0.64829999999999999</v>
      </c>
      <c r="H297">
        <f>VLOOKUP(B297,'[12]shown_tract_median_rent2016 (2)'!$A$1:$C$391,3,0)</f>
        <v>879</v>
      </c>
      <c r="I297">
        <f>STANDARDIZE(D297,D$14,D$15)</f>
        <v>0.63382984863234204</v>
      </c>
      <c r="J297">
        <f>STANDARDIZE(E297,E$14,E$15)</f>
        <v>0.78763475692893414</v>
      </c>
      <c r="K297">
        <f>STANDARDIZE(F297,F$14,F$15)</f>
        <v>2.0458435884480495</v>
      </c>
      <c r="L297">
        <f>STANDARDIZE(G297,G$14,G$15)</f>
        <v>0.1984831426837699</v>
      </c>
      <c r="M297">
        <f>STANDARDIZE(H297,H$14,H$15)</f>
        <v>-0.5119639276732626</v>
      </c>
      <c r="N297">
        <f>SUMXMY2($I$6:$M$6,I297:M297)</f>
        <v>5.9615686236707432</v>
      </c>
      <c r="O297">
        <f>SUMXMY2($I$7:$M$7,I297:M297)</f>
        <v>20.210476178054797</v>
      </c>
      <c r="P297">
        <f>SUMXMY2($I$8:$M$8,I297:M297)</f>
        <v>2.2408175372669086</v>
      </c>
      <c r="Q297">
        <f>SUMXMY2($I$9:$M$9,I297:M297)</f>
        <v>11.363835547729568</v>
      </c>
      <c r="R297">
        <f t="shared" si="10"/>
        <v>2.2408175372669086</v>
      </c>
      <c r="S297">
        <f t="shared" si="11"/>
        <v>3</v>
      </c>
    </row>
    <row r="298" spans="1:19" x14ac:dyDescent="0.2">
      <c r="A298">
        <v>282</v>
      </c>
      <c r="B298">
        <v>24510070200</v>
      </c>
      <c r="C298" t="s">
        <v>139</v>
      </c>
      <c r="D298">
        <f>VLOOKUP(B298,'[8]shown_tract_jail_rP_gP_pall (14'!$A$1:$C$409,3,0)</f>
        <v>8.6499999999999994E-2</v>
      </c>
      <c r="E298">
        <f>VLOOKUP(B298,[9]shown_tract_teenbirth_rP_gF_pal!$A$1:$C$391,3,0)</f>
        <v>0.55449999999999999</v>
      </c>
      <c r="F298">
        <f>VLOOKUP(B298,'[10]shown_tract_poor_share2016 (2)'!$A$1:$C$391,3,0)</f>
        <v>0.43669999999999998</v>
      </c>
      <c r="G298">
        <f>VLOOKUP(B298,'[11]shown_tract_nonwhite_share2010 '!$A$1:$C$391,3,0)</f>
        <v>0.97729999999999995</v>
      </c>
      <c r="H298">
        <f>VLOOKUP(B298,'[12]shown_tract_median_rent2016 (2)'!$A$1:$C$391,3,0)</f>
        <v>1041</v>
      </c>
      <c r="I298">
        <f>STANDARDIZE(D298,D$14,D$15)</f>
        <v>2.1169044209767387</v>
      </c>
      <c r="J298">
        <f>STANDARDIZE(E298,E$14,E$15)</f>
        <v>1.4162333545774481</v>
      </c>
      <c r="K298">
        <f>STANDARDIZE(F298,F$14,F$15)</f>
        <v>1.8717827421410136</v>
      </c>
      <c r="L298">
        <f>STANDARDIZE(G298,G$14,G$15)</f>
        <v>1.1755547727530049</v>
      </c>
      <c r="M298">
        <f>STANDARDIZE(H298,H$14,H$15)</f>
        <v>-3.9351918968933648E-2</v>
      </c>
      <c r="N298">
        <f>SUMXMY2($I$6:$M$6,I298:M298)</f>
        <v>11.348890122209269</v>
      </c>
      <c r="O298">
        <f>SUMXMY2($I$7:$M$7,I298:M298)</f>
        <v>32.000105694267816</v>
      </c>
      <c r="P298">
        <f>SUMXMY2($I$8:$M$8,I298:M298)</f>
        <v>1.4525827619954419</v>
      </c>
      <c r="Q298">
        <f>SUMXMY2($I$9:$M$9,I298:M298)</f>
        <v>20.396552967529392</v>
      </c>
      <c r="R298">
        <f t="shared" si="10"/>
        <v>1.4525827619954419</v>
      </c>
      <c r="S298">
        <f t="shared" si="11"/>
        <v>3</v>
      </c>
    </row>
    <row r="299" spans="1:19" x14ac:dyDescent="0.2">
      <c r="A299">
        <v>283</v>
      </c>
      <c r="B299">
        <v>24510210100</v>
      </c>
      <c r="C299" t="s">
        <v>95</v>
      </c>
      <c r="D299">
        <f>VLOOKUP(B299,'[8]shown_tract_jail_rP_gP_pall (14'!$A$1:$C$409,3,0)</f>
        <v>6.4500000000000002E-2</v>
      </c>
      <c r="E299">
        <f>VLOOKUP(B299,[9]shown_tract_teenbirth_rP_gF_pal!$A$1:$C$391,3,0)</f>
        <v>0.4264</v>
      </c>
      <c r="F299">
        <f>VLOOKUP(B299,'[10]shown_tract_poor_share2016 (2)'!$A$1:$C$391,3,0)</f>
        <v>0.27229999999999999</v>
      </c>
      <c r="G299">
        <f>VLOOKUP(B299,'[11]shown_tract_nonwhite_share2010 '!$A$1:$C$391,3,0)</f>
        <v>0.61599999999999999</v>
      </c>
      <c r="H299">
        <f>VLOOKUP(B299,'[12]shown_tract_median_rent2016 (2)'!$A$1:$C$391,3,0)</f>
        <v>1341</v>
      </c>
      <c r="I299">
        <f>STANDARDIZE(D299,D$14,D$15)</f>
        <v>1.2326865187659877</v>
      </c>
      <c r="J299">
        <f>STANDARDIZE(E299,E$14,E$15)</f>
        <v>0.63747629114635873</v>
      </c>
      <c r="K299">
        <f>STANDARDIZE(F299,F$14,F$15)</f>
        <v>0.61118348518609333</v>
      </c>
      <c r="L299">
        <f>STANDARDIZE(G299,G$14,G$15)</f>
        <v>0.10255787322712465</v>
      </c>
      <c r="M299">
        <f>STANDARDIZE(H299,H$14,H$15)</f>
        <v>0.83585550455760149</v>
      </c>
      <c r="N299">
        <f>SUMXMY2($I$6:$M$6,I299:M299)</f>
        <v>3.2885221506650497</v>
      </c>
      <c r="O299">
        <f>SUMXMY2($I$7:$M$7,I299:M299)</f>
        <v>13.817433503118563</v>
      </c>
      <c r="P299">
        <f>SUMXMY2($I$8:$M$8,I299:M299)</f>
        <v>3.1058892169465464</v>
      </c>
      <c r="Q299">
        <f>SUMXMY2($I$9:$M$9,I299:M299)</f>
        <v>6.9654171206875999</v>
      </c>
      <c r="R299">
        <f t="shared" si="10"/>
        <v>3.1058892169465464</v>
      </c>
      <c r="S299">
        <f t="shared" si="11"/>
        <v>3</v>
      </c>
    </row>
    <row r="300" spans="1:19" x14ac:dyDescent="0.2">
      <c r="A300">
        <v>284</v>
      </c>
      <c r="B300">
        <v>24510030100</v>
      </c>
      <c r="C300" t="s">
        <v>140</v>
      </c>
      <c r="D300">
        <f>VLOOKUP(B300,'[8]shown_tract_jail_rP_gP_pall (14'!$A$1:$C$409,3,0)</f>
        <v>3.85E-2</v>
      </c>
      <c r="E300">
        <f>VLOOKUP(B300,[9]shown_tract_teenbirth_rP_gF_pal!$A$1:$C$391,3,0)</f>
        <v>0.57430000000000003</v>
      </c>
      <c r="F300">
        <f>VLOOKUP(B300,'[10]shown_tract_poor_share2016 (2)'!$A$1:$C$391,3,0)</f>
        <v>0.41899999999999998</v>
      </c>
      <c r="G300">
        <f>VLOOKUP(B300,'[11]shown_tract_nonwhite_share2010 '!$A$1:$C$391,3,0)</f>
        <v>0.8861</v>
      </c>
      <c r="H300">
        <f>VLOOKUP(B300,'[12]shown_tract_median_rent2016 (2)'!$A$1:$C$391,3,0)</f>
        <v>428</v>
      </c>
      <c r="I300">
        <f>STANDARDIZE(D300,D$14,D$15)</f>
        <v>0.1877017252441901</v>
      </c>
      <c r="J300">
        <f>STANDARDIZE(E300,E$14,E$15)</f>
        <v>1.5366032988080147</v>
      </c>
      <c r="K300">
        <f>STANDARDIZE(F300,F$14,F$15)</f>
        <v>1.7360612892936773</v>
      </c>
      <c r="L300">
        <f>STANDARDIZE(G300,G$14,G$15)</f>
        <v>0.90470695311071259</v>
      </c>
      <c r="M300">
        <f>STANDARDIZE(H300,H$14,H$15)</f>
        <v>-1.8276924210414871</v>
      </c>
      <c r="N300">
        <f>SUMXMY2($I$6:$M$6,I300:M300)</f>
        <v>9.3060040064847485</v>
      </c>
      <c r="O300">
        <f>SUMXMY2($I$7:$M$7,I300:M300)</f>
        <v>27.62982578821903</v>
      </c>
      <c r="P300">
        <f>SUMXMY2($I$8:$M$8,I300:M300)</f>
        <v>3.8762674797899326</v>
      </c>
      <c r="Q300">
        <f>SUMXMY2($I$9:$M$9,I300:M300)</f>
        <v>17.272195986984588</v>
      </c>
      <c r="R300">
        <f t="shared" si="10"/>
        <v>3.8762674797899326</v>
      </c>
      <c r="S300">
        <f t="shared" si="11"/>
        <v>3</v>
      </c>
    </row>
    <row r="301" spans="1:19" x14ac:dyDescent="0.2">
      <c r="A301">
        <v>285</v>
      </c>
      <c r="B301">
        <v>24510160200</v>
      </c>
      <c r="C301" t="s">
        <v>136</v>
      </c>
      <c r="D301">
        <f>VLOOKUP(B301,'[8]shown_tract_jail_rP_gP_pall (14'!$A$1:$C$409,3,0)</f>
        <v>9.9599999999999994E-2</v>
      </c>
      <c r="E301">
        <f>VLOOKUP(B301,[9]shown_tract_teenbirth_rP_gF_pal!$A$1:$C$391,3,0)</f>
        <v>0.51690000000000003</v>
      </c>
      <c r="F301">
        <f>VLOOKUP(B301,'[10]shown_tract_poor_share2016 (2)'!$A$1:$C$391,3,0)</f>
        <v>0.3034</v>
      </c>
      <c r="G301">
        <f>VLOOKUP(B301,'[11]shown_tract_nonwhite_share2010 '!$A$1:$C$391,3,0)</f>
        <v>0.98970000000000002</v>
      </c>
      <c r="H301">
        <f>VLOOKUP(B301,'[12]shown_tract_median_rent2016 (2)'!$A$1:$C$391,3,0)</f>
        <v>767</v>
      </c>
      <c r="I301">
        <f>STANDARDIZE(D301,D$14,D$15)</f>
        <v>2.6434159900204142</v>
      </c>
      <c r="J301">
        <f>STANDARDIZE(E301,E$14,E$15)</f>
        <v>1.1876520463416249</v>
      </c>
      <c r="K301">
        <f>STANDARDIZE(F301,F$14,F$15)</f>
        <v>0.84965451250542456</v>
      </c>
      <c r="L301">
        <f>STANDARDIZE(G301,G$14,G$15)</f>
        <v>1.2123805727920889</v>
      </c>
      <c r="M301">
        <f>STANDARDIZE(H301,H$14,H$15)</f>
        <v>-0.83870803245650238</v>
      </c>
      <c r="N301">
        <f>SUMXMY2($I$6:$M$6,I301:M301)</f>
        <v>11.534388069730078</v>
      </c>
      <c r="O301">
        <f>SUMXMY2($I$7:$M$7,I301:M301)</f>
        <v>30.654363378457074</v>
      </c>
      <c r="P301">
        <f>SUMXMY2($I$8:$M$8,I301:M301)</f>
        <v>2.2835863863272468</v>
      </c>
      <c r="Q301">
        <f>SUMXMY2($I$9:$M$9,I301:M301)</f>
        <v>19.25519980174235</v>
      </c>
      <c r="R301">
        <f t="shared" si="10"/>
        <v>2.2835863863272468</v>
      </c>
      <c r="S301">
        <f t="shared" si="11"/>
        <v>3</v>
      </c>
    </row>
    <row r="302" spans="1:19" x14ac:dyDescent="0.2">
      <c r="A302">
        <v>286</v>
      </c>
      <c r="B302">
        <v>24510160400</v>
      </c>
      <c r="C302" t="s">
        <v>141</v>
      </c>
      <c r="D302">
        <f>VLOOKUP(B302,'[8]shown_tract_jail_rP_gP_pall (14'!$A$1:$C$409,3,0)</f>
        <v>5.3400000000000003E-2</v>
      </c>
      <c r="E302">
        <f>VLOOKUP(B302,[9]shown_tract_teenbirth_rP_gF_pal!$A$1:$C$391,3,0)</f>
        <v>0.5444</v>
      </c>
      <c r="F302">
        <f>VLOOKUP(B302,'[10]shown_tract_poor_share2016 (2)'!$A$1:$C$391,3,0)</f>
        <v>0.37769999999999998</v>
      </c>
      <c r="G302">
        <f>VLOOKUP(B302,'[11]shown_tract_nonwhite_share2010 '!$A$1:$C$391,3,0)</f>
        <v>0.99170000000000003</v>
      </c>
      <c r="H302">
        <f>VLOOKUP(B302,'[12]shown_tract_median_rent2016 (2)'!$A$1:$C$391,3,0)</f>
        <v>982</v>
      </c>
      <c r="I302">
        <f>STANDARDIZE(D302,D$14,D$15)</f>
        <v>0.78655839537783567</v>
      </c>
      <c r="J302">
        <f>STANDARDIZE(E302,E$14,E$15)</f>
        <v>1.3548325244396338</v>
      </c>
      <c r="K302">
        <f>STANDARDIZE(F302,F$14,F$15)</f>
        <v>1.4193778993165593</v>
      </c>
      <c r="L302">
        <f>STANDARDIZE(G302,G$14,G$15)</f>
        <v>1.218320217959683</v>
      </c>
      <c r="M302">
        <f>STANDARDIZE(H302,H$14,H$15)</f>
        <v>-0.2114760455958189</v>
      </c>
      <c r="N302">
        <f>SUMXMY2($I$6:$M$6,I302:M302)</f>
        <v>5.4237990274456651</v>
      </c>
      <c r="O302">
        <f>SUMXMY2($I$7:$M$7,I302:M302)</f>
        <v>23.20736576569217</v>
      </c>
      <c r="P302">
        <f>SUMXMY2($I$8:$M$8,I302:M302)</f>
        <v>0.36412255710650654</v>
      </c>
      <c r="Q302">
        <f>SUMXMY2($I$9:$M$9,I302:M302)</f>
        <v>13.862173795595186</v>
      </c>
      <c r="R302">
        <f t="shared" si="10"/>
        <v>0.36412255710650654</v>
      </c>
      <c r="S302">
        <f t="shared" si="11"/>
        <v>3</v>
      </c>
    </row>
    <row r="303" spans="1:19" x14ac:dyDescent="0.2">
      <c r="A303">
        <v>287</v>
      </c>
      <c r="B303">
        <v>24510190300</v>
      </c>
      <c r="C303" t="s">
        <v>142</v>
      </c>
      <c r="D303">
        <f>VLOOKUP(B303,'[8]shown_tract_jail_rP_gP_pall (14'!$A$1:$C$409,3,0)</f>
        <v>6.7500000000000004E-2</v>
      </c>
      <c r="E303">
        <f>VLOOKUP(B303,[9]shown_tract_teenbirth_rP_gF_pal!$A$1:$C$391,3,0)</f>
        <v>0.4642</v>
      </c>
      <c r="F303">
        <f>VLOOKUP(B303,'[10]shown_tract_poor_share2016 (2)'!$A$1:$C$391,3,0)</f>
        <v>0.36259999999999998</v>
      </c>
      <c r="G303">
        <f>VLOOKUP(B303,'[11]shown_tract_nonwhite_share2010 '!$A$1:$C$391,3,0)</f>
        <v>0.71419999999999995</v>
      </c>
      <c r="H303">
        <f>VLOOKUP(B303,'[12]shown_tract_median_rent2016 (2)'!$A$1:$C$391,3,0)</f>
        <v>859</v>
      </c>
      <c r="I303">
        <f>STANDARDIZE(D303,D$14,D$15)</f>
        <v>1.353261687249272</v>
      </c>
      <c r="J303">
        <f>STANDARDIZE(E303,E$14,E$15)</f>
        <v>0.86727345740471296</v>
      </c>
      <c r="K303">
        <f>STANDARDIZE(F303,F$14,F$15)</f>
        <v>1.3035929310682666</v>
      </c>
      <c r="L303">
        <f>STANDARDIZE(G303,G$14,G$15)</f>
        <v>0.39419445095599653</v>
      </c>
      <c r="M303">
        <f>STANDARDIZE(H303,H$14,H$15)</f>
        <v>-0.57031108924169827</v>
      </c>
      <c r="N303">
        <f>SUMXMY2($I$6:$M$6,I303:M303)</f>
        <v>5.2145878197615314</v>
      </c>
      <c r="O303">
        <f>SUMXMY2($I$7:$M$7,I303:M303)</f>
        <v>19.835495264335627</v>
      </c>
      <c r="P303">
        <f>SUMXMY2($I$8:$M$8,I303:M303)</f>
        <v>0.74742582337882268</v>
      </c>
      <c r="Q303">
        <f>SUMXMY2($I$9:$M$9,I303:M303)</f>
        <v>10.590092017069344</v>
      </c>
      <c r="R303">
        <f t="shared" si="10"/>
        <v>0.74742582337882268</v>
      </c>
      <c r="S303">
        <f t="shared" si="11"/>
        <v>3</v>
      </c>
    </row>
    <row r="304" spans="1:19" x14ac:dyDescent="0.2">
      <c r="A304">
        <v>288</v>
      </c>
      <c r="B304">
        <v>24510080301</v>
      </c>
      <c r="C304" t="s">
        <v>122</v>
      </c>
      <c r="D304">
        <f>VLOOKUP(B304,'[8]shown_tract_jail_rP_gP_pall (14'!$A$1:$C$409,3,0)</f>
        <v>7.7499999999999999E-2</v>
      </c>
      <c r="E304">
        <f>VLOOKUP(B304,[9]shown_tract_teenbirth_rP_gF_pal!$A$1:$C$391,3,0)</f>
        <v>0.5323</v>
      </c>
      <c r="F304">
        <f>VLOOKUP(B304,'[10]shown_tract_poor_share2016 (2)'!$A$1:$C$391,3,0)</f>
        <v>0.23039999999999999</v>
      </c>
      <c r="G304">
        <f>VLOOKUP(B304,'[11]shown_tract_nonwhite_share2010 '!$A$1:$C$391,3,0)</f>
        <v>0.99180000000000001</v>
      </c>
      <c r="H304">
        <f>VLOOKUP(B304,'[12]shown_tract_median_rent2016 (2)'!$A$1:$C$391,3,0)</f>
        <v>1099</v>
      </c>
      <c r="I304">
        <f>STANDARDIZE(D304,D$14,D$15)</f>
        <v>1.7551789155268862</v>
      </c>
      <c r="J304">
        <f>STANDARDIZE(E304,E$14,E$15)</f>
        <v>1.2812731140765099</v>
      </c>
      <c r="K304">
        <f>STANDARDIZE(F304,F$14,F$15)</f>
        <v>0.28989936799381139</v>
      </c>
      <c r="L304">
        <f>STANDARDIZE(G304,G$14,G$15)</f>
        <v>1.2186172002180626</v>
      </c>
      <c r="M304">
        <f>STANDARDIZE(H304,H$14,H$15)</f>
        <v>0.12985484957952981</v>
      </c>
      <c r="N304">
        <f>SUMXMY2($I$6:$M$6,I304:M304)</f>
        <v>5.8714856021059667</v>
      </c>
      <c r="O304">
        <f>SUMXMY2($I$7:$M$7,I304:M304)</f>
        <v>22.26817547445151</v>
      </c>
      <c r="P304">
        <f>SUMXMY2($I$8:$M$8,I304:M304)</f>
        <v>1.2906259806510876</v>
      </c>
      <c r="Q304">
        <f>SUMXMY2($I$9:$M$9,I304:M304)</f>
        <v>13.200583879482128</v>
      </c>
      <c r="R304">
        <f t="shared" si="10"/>
        <v>1.2906259806510876</v>
      </c>
      <c r="S304">
        <f t="shared" si="11"/>
        <v>3</v>
      </c>
    </row>
    <row r="305" spans="1:19" x14ac:dyDescent="0.2">
      <c r="A305">
        <v>289</v>
      </c>
      <c r="B305">
        <v>24510090800</v>
      </c>
      <c r="C305" t="s">
        <v>143</v>
      </c>
      <c r="D305">
        <f>VLOOKUP(B305,'[8]shown_tract_jail_rP_gP_pall (14'!$A$1:$C$409,3,0)</f>
        <v>6.3399999999999998E-2</v>
      </c>
      <c r="E305">
        <f>VLOOKUP(B305,[9]shown_tract_teenbirth_rP_gF_pal!$A$1:$C$391,3,0)</f>
        <v>0.55169999999999997</v>
      </c>
      <c r="F305">
        <f>VLOOKUP(B305,'[10]shown_tract_poor_share2016 (2)'!$A$1:$C$391,3,0)</f>
        <v>0.3669</v>
      </c>
      <c r="G305">
        <f>VLOOKUP(B305,'[11]shown_tract_nonwhite_share2010 '!$A$1:$C$391,3,0)</f>
        <v>0.98760000000000003</v>
      </c>
      <c r="H305">
        <f>VLOOKUP(B305,'[12]shown_tract_median_rent2016 (2)'!$A$1:$C$391,3,0)</f>
        <v>1132</v>
      </c>
      <c r="I305">
        <f>STANDARDIZE(D305,D$14,D$15)</f>
        <v>1.1884756236554499</v>
      </c>
      <c r="J305">
        <f>STANDARDIZE(E305,E$14,E$15)</f>
        <v>1.3992113422620143</v>
      </c>
      <c r="K305">
        <f>STANDARDIZE(F305,F$14,F$15)</f>
        <v>1.3365648094436084</v>
      </c>
      <c r="L305">
        <f>STANDARDIZE(G305,G$14,G$15)</f>
        <v>1.2061439453661151</v>
      </c>
      <c r="M305">
        <f>STANDARDIZE(H305,H$14,H$15)</f>
        <v>0.22612766616744867</v>
      </c>
      <c r="N305">
        <f>SUMXMY2($I$6:$M$6,I305:M305)</f>
        <v>6.1251838274593586</v>
      </c>
      <c r="O305">
        <f>SUMXMY2($I$7:$M$7,I305:M305)</f>
        <v>24.170963281390804</v>
      </c>
      <c r="P305">
        <f>SUMXMY2($I$8:$M$8,I305:M305)</f>
        <v>0.46117799635644341</v>
      </c>
      <c r="Q305">
        <f>SUMXMY2($I$9:$M$9,I305:M305)</f>
        <v>14.61201317215259</v>
      </c>
      <c r="R305">
        <f t="shared" si="10"/>
        <v>0.46117799635644341</v>
      </c>
      <c r="S305">
        <f t="shared" si="11"/>
        <v>3</v>
      </c>
    </row>
    <row r="306" spans="1:19" x14ac:dyDescent="0.2">
      <c r="A306">
        <v>290</v>
      </c>
      <c r="B306">
        <v>24510260604</v>
      </c>
      <c r="C306" t="s">
        <v>144</v>
      </c>
      <c r="D306">
        <f>VLOOKUP(B306,'[8]shown_tract_jail_rP_gP_pall (14'!$A$1:$C$409,3,0)</f>
        <v>6.7000000000000004E-2</v>
      </c>
      <c r="E306">
        <f>VLOOKUP(B306,[9]shown_tract_teenbirth_rP_gF_pal!$A$1:$C$391,3,0)</f>
        <v>0.5111</v>
      </c>
      <c r="F306">
        <f>VLOOKUP(B306,'[10]shown_tract_poor_share2016 (2)'!$A$1:$C$391,3,0)</f>
        <v>0.42909999999999998</v>
      </c>
      <c r="G306">
        <f>VLOOKUP(B306,'[11]shown_tract_nonwhite_share2010 '!$A$1:$C$391,3,0)</f>
        <v>0.75149999999999995</v>
      </c>
      <c r="H306">
        <f>VLOOKUP(B306,'[12]shown_tract_median_rent2016 (2)'!$A$1:$C$391,3,0)</f>
        <v>301</v>
      </c>
      <c r="I306">
        <f>STANDARDIZE(D306,D$14,D$15)</f>
        <v>1.3331658258353913</v>
      </c>
      <c r="J306">
        <f>STANDARDIZE(E306,E$14,E$15)</f>
        <v>1.1523921636882266</v>
      </c>
      <c r="K306">
        <f>STANDARDIZE(F306,F$14,F$15)</f>
        <v>1.8135068640822702</v>
      </c>
      <c r="L306">
        <f>STANDARDIZE(G306,G$14,G$15)</f>
        <v>0.50496883333162712</v>
      </c>
      <c r="M306">
        <f>STANDARDIZE(H306,H$14,H$15)</f>
        <v>-2.1981968970010537</v>
      </c>
      <c r="N306">
        <f>SUMXMY2($I$6:$M$6,I306:M306)</f>
        <v>12.168329723510663</v>
      </c>
      <c r="O306">
        <f>SUMXMY2($I$7:$M$7,I306:M306)</f>
        <v>30.122371927521087</v>
      </c>
      <c r="P306">
        <f>SUMXMY2($I$8:$M$8,I306:M306)</f>
        <v>4.2735996557132951</v>
      </c>
      <c r="Q306">
        <f>SUMXMY2($I$9:$M$9,I306:M306)</f>
        <v>18.624617888488192</v>
      </c>
      <c r="R306">
        <f t="shared" si="10"/>
        <v>4.2735996557132951</v>
      </c>
      <c r="S306">
        <f t="shared" si="11"/>
        <v>3</v>
      </c>
    </row>
    <row r="307" spans="1:19" x14ac:dyDescent="0.2">
      <c r="A307">
        <v>291</v>
      </c>
      <c r="B307">
        <v>24510170300</v>
      </c>
      <c r="C307" t="s">
        <v>145</v>
      </c>
      <c r="D307">
        <f>VLOOKUP(B307,'[8]shown_tract_jail_rP_gP_pall (14'!$A$1:$C$409,3,0)</f>
        <v>6.9800000000000001E-2</v>
      </c>
      <c r="E307">
        <f>VLOOKUP(B307,[9]shown_tract_teenbirth_rP_gF_pal!$A$1:$C$391,3,0)</f>
        <v>0.58660000000000001</v>
      </c>
      <c r="F307">
        <f>VLOOKUP(B307,'[10]shown_tract_poor_share2016 (2)'!$A$1:$C$391,3,0)</f>
        <v>0.31030000000000002</v>
      </c>
      <c r="G307">
        <f>VLOOKUP(B307,'[11]shown_tract_nonwhite_share2010 '!$A$1:$C$391,3,0)</f>
        <v>0.99150000000000005</v>
      </c>
      <c r="H307">
        <f>VLOOKUP(B307,'[12]shown_tract_median_rent2016 (2)'!$A$1:$C$391,3,0)</f>
        <v>769</v>
      </c>
      <c r="I307">
        <f>STANDARDIZE(D307,D$14,D$15)</f>
        <v>1.4457026497531231</v>
      </c>
      <c r="J307">
        <f>STANDARDIZE(E307,E$14,E$15)</f>
        <v>1.6113785671936696</v>
      </c>
      <c r="K307">
        <f>STANDARDIZE(F307,F$14,F$15)</f>
        <v>0.90256287547980996</v>
      </c>
      <c r="L307">
        <f>STANDARDIZE(G307,G$14,G$15)</f>
        <v>1.2177262534429236</v>
      </c>
      <c r="M307">
        <f>STANDARDIZE(H307,H$14,H$15)</f>
        <v>-0.83287331629965888</v>
      </c>
      <c r="N307">
        <f>SUMXMY2($I$6:$M$6,I307:M307)</f>
        <v>7.300552444495219</v>
      </c>
      <c r="O307">
        <f>SUMXMY2($I$7:$M$7,I307:M307)</f>
        <v>26.248116247671241</v>
      </c>
      <c r="P307">
        <f>SUMXMY2($I$8:$M$8,I307:M307)</f>
        <v>0.5912649807247955</v>
      </c>
      <c r="Q307">
        <f>SUMXMY2($I$9:$M$9,I307:M307)</f>
        <v>15.629742018222485</v>
      </c>
      <c r="R307">
        <f t="shared" si="10"/>
        <v>0.5912649807247955</v>
      </c>
      <c r="S307">
        <f t="shared" si="11"/>
        <v>3</v>
      </c>
    </row>
    <row r="308" spans="1:19" x14ac:dyDescent="0.2">
      <c r="A308">
        <v>292</v>
      </c>
      <c r="B308">
        <v>24510070400</v>
      </c>
      <c r="C308" t="s">
        <v>146</v>
      </c>
      <c r="D308">
        <f>VLOOKUP(B308,'[8]shown_tract_jail_rP_gP_pall (14'!$A$1:$C$409,3,0)</f>
        <v>8.2500000000000004E-2</v>
      </c>
      <c r="E308">
        <f>VLOOKUP(B308,[9]shown_tract_teenbirth_rP_gF_pal!$A$1:$C$391,3,0)</f>
        <v>0.56440000000000001</v>
      </c>
      <c r="F308">
        <f>VLOOKUP(B308,'[10]shown_tract_poor_share2016 (2)'!$A$1:$C$391,3,0)</f>
        <v>0.4743</v>
      </c>
      <c r="G308">
        <f>VLOOKUP(B308,'[11]shown_tract_nonwhite_share2010 '!$A$1:$C$391,3,0)</f>
        <v>0.98629999999999995</v>
      </c>
      <c r="H308">
        <f>VLOOKUP(B308,'[12]shown_tract_median_rent2016 (2)'!$A$1:$C$391,3,0)</f>
        <v>894</v>
      </c>
      <c r="I308">
        <f>STANDARDIZE(D308,D$14,D$15)</f>
        <v>1.9561375296656935</v>
      </c>
      <c r="J308">
        <f>STANDARDIZE(E308,E$14,E$15)</f>
        <v>1.4764183266927313</v>
      </c>
      <c r="K308">
        <f>STANDARDIZE(F308,F$14,F$15)</f>
        <v>2.1600949809579544</v>
      </c>
      <c r="L308">
        <f>STANDARDIZE(G308,G$14,G$15)</f>
        <v>1.2022831760071786</v>
      </c>
      <c r="M308">
        <f>STANDARDIZE(H308,H$14,H$15)</f>
        <v>-0.4682035564969359</v>
      </c>
      <c r="N308">
        <f>SUMXMY2($I$6:$M$6,I308:M308)</f>
        <v>12.347928948222995</v>
      </c>
      <c r="O308">
        <f>SUMXMY2($I$7:$M$7,I308:M308)</f>
        <v>33.910325295494779</v>
      </c>
      <c r="P308">
        <f>SUMXMY2($I$8:$M$8,I308:M308)</f>
        <v>1.6433342917392628</v>
      </c>
      <c r="Q308">
        <f>SUMXMY2($I$9:$M$9,I308:M308)</f>
        <v>21.787891263556563</v>
      </c>
      <c r="R308">
        <f t="shared" si="10"/>
        <v>1.6433342917392628</v>
      </c>
      <c r="S308">
        <f t="shared" si="11"/>
        <v>3</v>
      </c>
    </row>
    <row r="309" spans="1:19" x14ac:dyDescent="0.2">
      <c r="A309">
        <v>293</v>
      </c>
      <c r="B309">
        <v>24510060100</v>
      </c>
      <c r="C309" t="s">
        <v>74</v>
      </c>
      <c r="D309">
        <f>VLOOKUP(B309,'[8]shown_tract_jail_rP_gP_pall (14'!$A$1:$C$409,3,0)</f>
        <v>5.5100000000000003E-2</v>
      </c>
      <c r="E309">
        <f>VLOOKUP(B309,[9]shown_tract_teenbirth_rP_gF_pal!$A$1:$C$391,3,0)</f>
        <v>0.51639999999999997</v>
      </c>
      <c r="F309">
        <f>VLOOKUP(B309,'[10]shown_tract_poor_share2016 (2)'!$A$1:$C$391,3,0)</f>
        <v>0.32679999999999998</v>
      </c>
      <c r="G309">
        <f>VLOOKUP(B309,'[11]shown_tract_nonwhite_share2010 '!$A$1:$C$391,3,0)</f>
        <v>0.77439999999999998</v>
      </c>
      <c r="H309">
        <f>VLOOKUP(B309,'[12]shown_tract_median_rent2016 (2)'!$A$1:$C$391,3,0)</f>
        <v>1218</v>
      </c>
      <c r="I309">
        <f>STANDARDIZE(D309,D$14,D$15)</f>
        <v>0.85488432418503013</v>
      </c>
      <c r="J309">
        <f>STANDARDIZE(E309,E$14,E$15)</f>
        <v>1.1846124012852972</v>
      </c>
      <c r="K309">
        <f>STANDARDIZE(F309,F$14,F$15)</f>
        <v>1.0290828738968181</v>
      </c>
      <c r="L309">
        <f>STANDARDIZE(G309,G$14,G$15)</f>
        <v>0.57297777050058007</v>
      </c>
      <c r="M309">
        <f>STANDARDIZE(H309,H$14,H$15)</f>
        <v>0.47702046091172212</v>
      </c>
      <c r="N309">
        <f>SUMXMY2($I$6:$M$6,I309:M309)</f>
        <v>3.4955881130212125</v>
      </c>
      <c r="O309">
        <f>SUMXMY2($I$7:$M$7,I309:M309)</f>
        <v>17.756240478947113</v>
      </c>
      <c r="P309">
        <f>SUMXMY2($I$8:$M$8,I309:M309)</f>
        <v>1.242546585706239</v>
      </c>
      <c r="Q309">
        <f>SUMXMY2($I$9:$M$9,I309:M309)</f>
        <v>9.6353979967409344</v>
      </c>
      <c r="R309">
        <f t="shared" si="10"/>
        <v>1.242546585706239</v>
      </c>
      <c r="S309">
        <f t="shared" si="11"/>
        <v>3</v>
      </c>
    </row>
    <row r="310" spans="1:19" x14ac:dyDescent="0.2">
      <c r="A310">
        <v>294</v>
      </c>
      <c r="B310">
        <v>24510200300</v>
      </c>
      <c r="C310" t="s">
        <v>147</v>
      </c>
      <c r="D310">
        <f>VLOOKUP(B310,'[8]shown_tract_jail_rP_gP_pall (14'!$A$1:$C$409,3,0)</f>
        <v>5.57E-2</v>
      </c>
      <c r="E310">
        <f>VLOOKUP(B310,[9]shown_tract_teenbirth_rP_gF_pal!$A$1:$C$391,3,0)</f>
        <v>0.55979999999999996</v>
      </c>
      <c r="F310">
        <f>VLOOKUP(B310,'[10]shown_tract_poor_share2016 (2)'!$A$1:$C$391,3,0)</f>
        <v>0.4375</v>
      </c>
      <c r="G310">
        <f>VLOOKUP(B310,'[11]shown_tract_nonwhite_share2010 '!$A$1:$C$391,3,0)</f>
        <v>0.75160000000000005</v>
      </c>
      <c r="H310">
        <f>VLOOKUP(B310,'[12]shown_tract_median_rent2016 (2)'!$A$1:$C$391,3,0)</f>
        <v>1000</v>
      </c>
      <c r="I310">
        <f>STANDARDIZE(D310,D$14,D$15)</f>
        <v>0.87899935788168682</v>
      </c>
      <c r="J310">
        <f>STANDARDIZE(E310,E$14,E$15)</f>
        <v>1.4484535921745187</v>
      </c>
      <c r="K310">
        <f>STANDARDIZE(F310,F$14,F$15)</f>
        <v>1.8779170450945657</v>
      </c>
      <c r="L310">
        <f>STANDARDIZE(G310,G$14,G$15)</f>
        <v>0.50526581559000716</v>
      </c>
      <c r="M310">
        <f>STANDARDIZE(H310,H$14,H$15)</f>
        <v>-0.15896360018422678</v>
      </c>
      <c r="N310">
        <f>SUMXMY2($I$6:$M$6,I310:M310)</f>
        <v>6.6517893917164868</v>
      </c>
      <c r="O310">
        <f>SUMXMY2($I$7:$M$7,I310:M310)</f>
        <v>23.82188178025379</v>
      </c>
      <c r="P310">
        <f>SUMXMY2($I$8:$M$8,I310:M310)</f>
        <v>1.256959837458175</v>
      </c>
      <c r="Q310">
        <f>SUMXMY2($I$9:$M$9,I310:M310)</f>
        <v>13.820380942029782</v>
      </c>
      <c r="R310">
        <f t="shared" si="10"/>
        <v>1.256959837458175</v>
      </c>
      <c r="S310">
        <f t="shared" si="11"/>
        <v>3</v>
      </c>
    </row>
    <row r="311" spans="1:19" x14ac:dyDescent="0.2">
      <c r="A311">
        <v>295</v>
      </c>
      <c r="B311">
        <v>24510160300</v>
      </c>
      <c r="C311" t="s">
        <v>136</v>
      </c>
      <c r="D311">
        <f>VLOOKUP(B311,'[8]shown_tract_jail_rP_gP_pall (14'!$A$1:$C$409,3,0)</f>
        <v>4.1700000000000001E-2</v>
      </c>
      <c r="E311">
        <f>VLOOKUP(B311,[9]shown_tract_teenbirth_rP_gF_pal!$A$1:$C$391,3,0)</f>
        <v>0.56930000000000003</v>
      </c>
      <c r="F311">
        <f>VLOOKUP(B311,'[10]shown_tract_poor_share2016 (2)'!$A$1:$C$391,3,0)</f>
        <v>0.39369999999999999</v>
      </c>
      <c r="G311">
        <f>VLOOKUP(B311,'[11]shown_tract_nonwhite_share2010 '!$A$1:$C$391,3,0)</f>
        <v>0.98270000000000002</v>
      </c>
      <c r="H311">
        <f>VLOOKUP(B311,'[12]shown_tract_median_rent2016 (2)'!$A$1:$C$391,3,0)</f>
        <v>814</v>
      </c>
      <c r="I311">
        <f>STANDARDIZE(D311,D$14,D$15)</f>
        <v>0.31631523829302677</v>
      </c>
      <c r="J311">
        <f>STANDARDIZE(E311,E$14,E$15)</f>
        <v>1.5062068482447404</v>
      </c>
      <c r="K311">
        <f>STANDARDIZE(F311,F$14,F$15)</f>
        <v>1.5420639583875979</v>
      </c>
      <c r="L311">
        <f>STANDARDIZE(G311,G$14,G$15)</f>
        <v>1.1915918147055093</v>
      </c>
      <c r="M311">
        <f>STANDARDIZE(H311,H$14,H$15)</f>
        <v>-0.70159220277067857</v>
      </c>
      <c r="N311">
        <f>SUMXMY2($I$6:$M$6,I311:M311)</f>
        <v>5.9892465153793442</v>
      </c>
      <c r="O311">
        <f>SUMXMY2($I$7:$M$7,I311:M311)</f>
        <v>24.091568445624905</v>
      </c>
      <c r="P311">
        <f>SUMXMY2($I$8:$M$8,I311:M311)</f>
        <v>1.2920288405593652</v>
      </c>
      <c r="Q311">
        <f>SUMXMY2($I$9:$M$9,I311:M311)</f>
        <v>14.614135124223246</v>
      </c>
      <c r="R311">
        <f t="shared" si="10"/>
        <v>1.2920288405593652</v>
      </c>
      <c r="S311">
        <f t="shared" si="11"/>
        <v>3</v>
      </c>
    </row>
    <row r="312" spans="1:19" x14ac:dyDescent="0.2">
      <c r="A312">
        <v>296</v>
      </c>
      <c r="B312">
        <v>24510200200</v>
      </c>
      <c r="C312" t="s">
        <v>124</v>
      </c>
      <c r="D312">
        <f>VLOOKUP(B312,'[8]shown_tract_jail_rP_gP_pall (14'!$A$1:$C$409,3,0)</f>
        <v>7.22E-2</v>
      </c>
      <c r="E312">
        <f>VLOOKUP(B312,[9]shown_tract_teenbirth_rP_gF_pal!$A$1:$C$391,3,0)</f>
        <v>0.50070000000000003</v>
      </c>
      <c r="F312">
        <f>VLOOKUP(B312,'[10]shown_tract_poor_share2016 (2)'!$A$1:$C$391,3,0)</f>
        <v>0.38719999999999999</v>
      </c>
      <c r="G312">
        <f>VLOOKUP(B312,'[11]shown_tract_nonwhite_share2010 '!$A$1:$C$391,3,0)</f>
        <v>0.9879</v>
      </c>
      <c r="H312">
        <f>VLOOKUP(B312,'[12]shown_tract_median_rent2016 (2)'!$A$1:$C$391,3,0)</f>
        <v>1029</v>
      </c>
      <c r="I312">
        <f>STANDARDIZE(D312,D$14,D$15)</f>
        <v>1.5421627845397505</v>
      </c>
      <c r="J312">
        <f>STANDARDIZE(E312,E$14,E$15)</f>
        <v>1.089167546516616</v>
      </c>
      <c r="K312">
        <f>STANDARDIZE(F312,F$14,F$15)</f>
        <v>1.4922227468899885</v>
      </c>
      <c r="L312">
        <f>STANDARDIZE(G312,G$14,G$15)</f>
        <v>1.2070348921412541</v>
      </c>
      <c r="M312">
        <f>STANDARDIZE(H312,H$14,H$15)</f>
        <v>-7.4360215909995059E-2</v>
      </c>
      <c r="N312">
        <f>SUMXMY2($I$6:$M$6,I312:M312)</f>
        <v>7.061970523527938</v>
      </c>
      <c r="O312">
        <f>SUMXMY2($I$7:$M$7,I312:M312)</f>
        <v>25.069955228617133</v>
      </c>
      <c r="P312">
        <f>SUMXMY2($I$8:$M$8,I312:M312)</f>
        <v>0.27493130735747573</v>
      </c>
      <c r="Q312">
        <f>SUMXMY2($I$9:$M$9,I312:M312)</f>
        <v>15.220905643148903</v>
      </c>
      <c r="R312">
        <f t="shared" si="10"/>
        <v>0.27493130735747573</v>
      </c>
      <c r="S312">
        <f t="shared" si="11"/>
        <v>3</v>
      </c>
    </row>
    <row r="313" spans="1:19" x14ac:dyDescent="0.2">
      <c r="A313">
        <v>297</v>
      </c>
      <c r="B313">
        <v>24510090900</v>
      </c>
      <c r="C313" t="s">
        <v>148</v>
      </c>
      <c r="D313">
        <f>VLOOKUP(B313,'[8]shown_tract_jail_rP_gP_pall (14'!$A$1:$C$409,3,0)</f>
        <v>9.3100000000000002E-2</v>
      </c>
      <c r="E313">
        <f>VLOOKUP(B313,[9]shown_tract_teenbirth_rP_gF_pal!$A$1:$C$391,3,0)</f>
        <v>0.59709999999999996</v>
      </c>
      <c r="F313">
        <f>VLOOKUP(B313,'[10]shown_tract_poor_share2016 (2)'!$A$1:$C$391,3,0)</f>
        <v>0.25890000000000002</v>
      </c>
      <c r="G313">
        <f>VLOOKUP(B313,'[11]shown_tract_nonwhite_share2010 '!$A$1:$C$391,3,0)</f>
        <v>0.98740000000000006</v>
      </c>
      <c r="H313">
        <f>VLOOKUP(B313,'[12]shown_tract_median_rent2016 (2)'!$A$1:$C$391,3,0)</f>
        <v>728</v>
      </c>
      <c r="I313">
        <f>STANDARDIZE(D313,D$14,D$15)</f>
        <v>2.3821697916399649</v>
      </c>
      <c r="J313">
        <f>STANDARDIZE(E313,E$14,E$15)</f>
        <v>1.6752111133765455</v>
      </c>
      <c r="K313">
        <f>STANDARDIZE(F313,F$14,F$15)</f>
        <v>0.50843391071409894</v>
      </c>
      <c r="L313">
        <f>STANDARDIZE(G313,G$14,G$15)</f>
        <v>1.2055499808493557</v>
      </c>
      <c r="M313">
        <f>STANDARDIZE(H313,H$14,H$15)</f>
        <v>-0.95248499751495197</v>
      </c>
      <c r="N313">
        <f>SUMXMY2($I$6:$M$6,I313:M313)</f>
        <v>11.022408166180334</v>
      </c>
      <c r="O313">
        <f>SUMXMY2($I$7:$M$7,I313:M313)</f>
        <v>30.784557027482187</v>
      </c>
      <c r="P313">
        <f>SUMXMY2($I$8:$M$8,I313:M313)</f>
        <v>2.3945205464948249</v>
      </c>
      <c r="Q313">
        <f>SUMXMY2($I$9:$M$9,I313:M313)</f>
        <v>19.11527496036279</v>
      </c>
      <c r="R313">
        <f t="shared" si="10"/>
        <v>2.3945205464948249</v>
      </c>
      <c r="S313">
        <f t="shared" si="11"/>
        <v>3</v>
      </c>
    </row>
    <row r="314" spans="1:19" x14ac:dyDescent="0.2">
      <c r="A314">
        <v>298</v>
      </c>
      <c r="B314">
        <v>24510080700</v>
      </c>
      <c r="C314" t="s">
        <v>132</v>
      </c>
      <c r="D314">
        <f>VLOOKUP(B314,'[8]shown_tract_jail_rP_gP_pall (14'!$A$1:$C$409,3,0)</f>
        <v>7.6799999999999993E-2</v>
      </c>
      <c r="E314">
        <f>VLOOKUP(B314,[9]shown_tract_teenbirth_rP_gF_pal!$A$1:$C$391,3,0)</f>
        <v>0.56299999999999994</v>
      </c>
      <c r="F314">
        <f>VLOOKUP(B314,'[10]shown_tract_poor_share2016 (2)'!$A$1:$C$391,3,0)</f>
        <v>0.2873</v>
      </c>
      <c r="G314">
        <f>VLOOKUP(B314,'[11]shown_tract_nonwhite_share2010 '!$A$1:$C$391,3,0)</f>
        <v>0.98499999999999999</v>
      </c>
      <c r="H314">
        <f>VLOOKUP(B314,'[12]shown_tract_median_rent2016 (2)'!$A$1:$C$391,3,0)</f>
        <v>1038</v>
      </c>
      <c r="I314">
        <f>STANDARDIZE(D314,D$14,D$15)</f>
        <v>1.727044709547453</v>
      </c>
      <c r="J314">
        <f>STANDARDIZE(E314,E$14,E$15)</f>
        <v>1.4679073205350142</v>
      </c>
      <c r="K314">
        <f>STANDARDIZE(F314,F$14,F$15)</f>
        <v>0.72620166556519206</v>
      </c>
      <c r="L314">
        <f>STANDARDIZE(G314,G$14,G$15)</f>
        <v>1.1984224066482425</v>
      </c>
      <c r="M314">
        <f>STANDARDIZE(H314,H$14,H$15)</f>
        <v>-4.8103993204199003E-2</v>
      </c>
      <c r="N314">
        <f>SUMXMY2($I$6:$M$6,I314:M314)</f>
        <v>6.7063110539007802</v>
      </c>
      <c r="O314">
        <f>SUMXMY2($I$7:$M$7,I314:M314)</f>
        <v>24.662578947866351</v>
      </c>
      <c r="P314">
        <f>SUMXMY2($I$8:$M$8,I314:M314)</f>
        <v>0.64819953258017449</v>
      </c>
      <c r="Q314">
        <f>SUMXMY2($I$9:$M$9,I314:M314)</f>
        <v>14.696300832013222</v>
      </c>
      <c r="R314">
        <f t="shared" si="10"/>
        <v>0.64819953258017449</v>
      </c>
      <c r="S314">
        <f t="shared" si="11"/>
        <v>3</v>
      </c>
    </row>
    <row r="315" spans="1:19" x14ac:dyDescent="0.2">
      <c r="A315">
        <v>299</v>
      </c>
      <c r="B315">
        <v>24510140200</v>
      </c>
      <c r="C315" t="s">
        <v>145</v>
      </c>
      <c r="D315">
        <f>VLOOKUP(B315,'[8]shown_tract_jail_rP_gP_pall (14'!$A$1:$C$409,3,0)</f>
        <v>7.5800000000000006E-2</v>
      </c>
      <c r="E315">
        <f>VLOOKUP(B315,[9]shown_tract_teenbirth_rP_gF_pal!$A$1:$C$391,3,0)</f>
        <v>0.5393</v>
      </c>
      <c r="F315">
        <f>VLOOKUP(B315,'[10]shown_tract_poor_share2016 (2)'!$A$1:$C$391,3,0)</f>
        <v>0.56599999999999995</v>
      </c>
      <c r="G315">
        <f>VLOOKUP(B315,'[11]shown_tract_nonwhite_share2010 '!$A$1:$C$391,3,0)</f>
        <v>0.9657</v>
      </c>
      <c r="H315">
        <f>VLOOKUP(B315,'[12]shown_tract_median_rent2016 (2)'!$A$1:$C$391,3,0)</f>
        <v>743</v>
      </c>
      <c r="I315">
        <f>STANDARDIZE(D315,D$14,D$15)</f>
        <v>1.686852986719692</v>
      </c>
      <c r="J315">
        <f>STANDARDIZE(E315,E$14,E$15)</f>
        <v>1.3238281448650939</v>
      </c>
      <c r="K315">
        <f>STANDARDIZE(F315,F$14,F$15)</f>
        <v>2.8632394570088429</v>
      </c>
      <c r="L315">
        <f>STANDARDIZE(G315,G$14,G$15)</f>
        <v>1.1411048307809593</v>
      </c>
      <c r="M315">
        <f>STANDARDIZE(H315,H$14,H$15)</f>
        <v>-0.90872462633862527</v>
      </c>
      <c r="N315">
        <f>SUMXMY2($I$6:$M$6,I315:M315)</f>
        <v>15.144471891675488</v>
      </c>
      <c r="O315">
        <f>SUMXMY2($I$7:$M$7,I315:M315)</f>
        <v>37.347725177042186</v>
      </c>
      <c r="P315">
        <f>SUMXMY2($I$8:$M$8,I315:M315)</f>
        <v>3.4325279701333646</v>
      </c>
      <c r="Q315">
        <f>SUMXMY2($I$9:$M$9,I315:M315)</f>
        <v>24.808960634177339</v>
      </c>
      <c r="R315">
        <f t="shared" si="10"/>
        <v>3.4325279701333646</v>
      </c>
      <c r="S315">
        <f t="shared" si="11"/>
        <v>3</v>
      </c>
    </row>
    <row r="316" spans="1:19" x14ac:dyDescent="0.2">
      <c r="A316">
        <v>300</v>
      </c>
      <c r="B316">
        <v>24510250301</v>
      </c>
      <c r="C316" t="s">
        <v>149</v>
      </c>
      <c r="D316">
        <f>VLOOKUP(B316,'[8]shown_tract_jail_rP_gP_pall (14'!$A$1:$C$409,3,0)</f>
        <v>8.43E-2</v>
      </c>
      <c r="E316">
        <f>VLOOKUP(B316,[9]shown_tract_teenbirth_rP_gF_pal!$A$1:$C$391,3,0)</f>
        <v>0.52680000000000005</v>
      </c>
      <c r="F316">
        <f>VLOOKUP(B316,'[10]shown_tract_poor_share2016 (2)'!$A$1:$C$391,3,0)</f>
        <v>0.33550000000000002</v>
      </c>
      <c r="G316">
        <f>VLOOKUP(B316,'[11]shown_tract_nonwhite_share2010 '!$A$1:$C$391,3,0)</f>
        <v>0.91810000000000003</v>
      </c>
      <c r="H316">
        <f>VLOOKUP(B316,'[12]shown_tract_median_rent2016 (2)'!$A$1:$C$391,3,0)</f>
        <v>299</v>
      </c>
      <c r="I316">
        <f>STANDARDIZE(D316,D$14,D$15)</f>
        <v>2.028482630755664</v>
      </c>
      <c r="J316">
        <f>STANDARDIZE(E316,E$14,E$15)</f>
        <v>1.2478370184569083</v>
      </c>
      <c r="K316">
        <f>STANDARDIZE(F316,F$14,F$15)</f>
        <v>1.0957934185166955</v>
      </c>
      <c r="L316">
        <f>STANDARDIZE(G316,G$14,G$15)</f>
        <v>0.99974127579221883</v>
      </c>
      <c r="M316">
        <f>STANDARDIZE(H316,H$14,H$15)</f>
        <v>-2.2040316131578974</v>
      </c>
      <c r="N316">
        <f>SUMXMY2($I$6:$M$6,I316:M316)</f>
        <v>13.189627908700711</v>
      </c>
      <c r="O316">
        <f>SUMXMY2($I$7:$M$7,I316:M316)</f>
        <v>32.386457057896116</v>
      </c>
      <c r="P316">
        <f>SUMXMY2($I$8:$M$8,I316:M316)</f>
        <v>4.0752483682667933</v>
      </c>
      <c r="Q316">
        <f>SUMXMY2($I$9:$M$9,I316:M316)</f>
        <v>20.468164639972802</v>
      </c>
      <c r="R316">
        <f t="shared" si="10"/>
        <v>4.0752483682667933</v>
      </c>
      <c r="S316">
        <f t="shared" si="11"/>
        <v>3</v>
      </c>
    </row>
    <row r="317" spans="1:19" x14ac:dyDescent="0.2">
      <c r="A317">
        <v>301</v>
      </c>
      <c r="B317">
        <v>24510080200</v>
      </c>
      <c r="C317" t="s">
        <v>132</v>
      </c>
      <c r="D317">
        <f>VLOOKUP(B317,'[8]shown_tract_jail_rP_gP_pall (14'!$A$1:$C$409,3,0)</f>
        <v>7.3999999999999996E-2</v>
      </c>
      <c r="E317">
        <f>VLOOKUP(B317,[9]shown_tract_teenbirth_rP_gF_pal!$A$1:$C$391,3,0)</f>
        <v>0.60189999999999999</v>
      </c>
      <c r="F317">
        <f>VLOOKUP(B317,'[10]shown_tract_poor_share2016 (2)'!$A$1:$C$391,3,0)</f>
        <v>0.24329999999999999</v>
      </c>
      <c r="G317">
        <f>VLOOKUP(B317,'[11]shown_tract_nonwhite_share2010 '!$A$1:$C$391,3,0)</f>
        <v>0.98929999999999996</v>
      </c>
      <c r="H317">
        <f>VLOOKUP(B317,'[12]shown_tract_median_rent2016 (2)'!$A$1:$C$391,3,0)</f>
        <v>597</v>
      </c>
      <c r="I317">
        <f>STANDARDIZE(D317,D$14,D$15)</f>
        <v>1.614507885629721</v>
      </c>
      <c r="J317">
        <f>STANDARDIZE(E317,E$14,E$15)</f>
        <v>1.7043917059172891</v>
      </c>
      <c r="K317">
        <f>STANDARDIZE(F317,F$14,F$15)</f>
        <v>0.38881500311983613</v>
      </c>
      <c r="L317">
        <f>STANDARDIZE(G317,G$14,G$15)</f>
        <v>1.2111926437585698</v>
      </c>
      <c r="M317">
        <f>STANDARDIZE(H317,H$14,H$15)</f>
        <v>-1.3346589057882057</v>
      </c>
      <c r="N317">
        <f>SUMXMY2($I$6:$M$6,I317:M317)</f>
        <v>8.5877558041697046</v>
      </c>
      <c r="O317">
        <f>SUMXMY2($I$7:$M$7,I317:M317)</f>
        <v>27.333984726079095</v>
      </c>
      <c r="P317">
        <f>SUMXMY2($I$8:$M$8,I317:M317)</f>
        <v>2.0502528192189846</v>
      </c>
      <c r="Q317">
        <f>SUMXMY2($I$9:$M$9,I317:M317)</f>
        <v>16.492654480709493</v>
      </c>
      <c r="R317">
        <f t="shared" si="10"/>
        <v>2.0502528192189846</v>
      </c>
      <c r="S317">
        <f t="shared" si="11"/>
        <v>3</v>
      </c>
    </row>
    <row r="318" spans="1:19" x14ac:dyDescent="0.2">
      <c r="A318">
        <v>302</v>
      </c>
      <c r="B318">
        <v>24510170200</v>
      </c>
      <c r="C318" t="s">
        <v>150</v>
      </c>
      <c r="D318">
        <f>VLOOKUP(B318,'[8]shown_tract_jail_rP_gP_pall (14'!$A$1:$C$409,3,0)</f>
        <v>5.9400000000000001E-2</v>
      </c>
      <c r="E318">
        <f>VLOOKUP(B318,[9]shown_tract_teenbirth_rP_gF_pal!$A$1:$C$391,3,0)</f>
        <v>0.60740000000000005</v>
      </c>
      <c r="F318">
        <f>VLOOKUP(B318,'[10]shown_tract_poor_share2016 (2)'!$A$1:$C$391,3,0)</f>
        <v>0.51980000000000004</v>
      </c>
      <c r="G318">
        <f>VLOOKUP(B318,'[11]shown_tract_nonwhite_share2010 '!$A$1:$C$391,3,0)</f>
        <v>0.9405</v>
      </c>
      <c r="H318">
        <f>VLOOKUP(B318,'[12]shown_tract_median_rent2016 (2)'!$A$1:$C$391,3,0)</f>
        <v>388</v>
      </c>
      <c r="I318">
        <f>STANDARDIZE(D318,D$14,D$15)</f>
        <v>1.0277087323444043</v>
      </c>
      <c r="J318">
        <f>STANDARDIZE(E318,E$14,E$15)</f>
        <v>1.7378278015368913</v>
      </c>
      <c r="K318">
        <f>STANDARDIZE(F318,F$14,F$15)</f>
        <v>2.5089834614412201</v>
      </c>
      <c r="L318">
        <f>STANDARDIZE(G318,G$14,G$15)</f>
        <v>1.0662653016692731</v>
      </c>
      <c r="M318">
        <f>STANDARDIZE(H318,H$14,H$15)</f>
        <v>-1.9443867441783584</v>
      </c>
      <c r="N318">
        <f>SUMXMY2($I$6:$M$6,I318:M318)</f>
        <v>15.308634976902464</v>
      </c>
      <c r="O318">
        <f>SUMXMY2($I$7:$M$7,I318:M318)</f>
        <v>37.67764319384915</v>
      </c>
      <c r="P318">
        <f>SUMXMY2($I$8:$M$8,I318:M318)</f>
        <v>4.7895559096984917</v>
      </c>
      <c r="Q318">
        <f>SUMXMY2($I$9:$M$9,I318:M318)</f>
        <v>24.88687380619837</v>
      </c>
      <c r="R318">
        <f t="shared" si="10"/>
        <v>4.7895559096984917</v>
      </c>
      <c r="S318">
        <f t="shared" si="11"/>
        <v>3</v>
      </c>
    </row>
    <row r="319" spans="1:19" x14ac:dyDescent="0.2">
      <c r="A319">
        <v>303</v>
      </c>
      <c r="B319">
        <v>24510100200</v>
      </c>
      <c r="C319" t="s">
        <v>4</v>
      </c>
      <c r="D319">
        <f>VLOOKUP(B319,'[8]shown_tract_jail_rP_gP_pall (14'!$A$1:$C$409,3,0)</f>
        <v>6.5100000000000005E-2</v>
      </c>
      <c r="E319">
        <f>VLOOKUP(B319,[9]shown_tract_teenbirth_rP_gF_pal!$A$1:$C$391,3,0)</f>
        <v>0.62790000000000001</v>
      </c>
      <c r="F319">
        <f>VLOOKUP(B319,'[10]shown_tract_poor_share2016 (2)'!$A$1:$C$391,3,0)</f>
        <v>0.43140000000000001</v>
      </c>
      <c r="G319">
        <f>VLOOKUP(B319,'[11]shown_tract_nonwhite_share2010 '!$A$1:$C$391,3,0)</f>
        <v>0.99350000000000005</v>
      </c>
      <c r="H319">
        <f>VLOOKUP(B319,'[12]shown_tract_median_rent2016 (2)'!$A$1:$C$391,3,0)</f>
        <v>417</v>
      </c>
      <c r="I319">
        <f>STANDARDIZE(D319,D$14,D$15)</f>
        <v>1.2568015524626446</v>
      </c>
      <c r="J319">
        <f>STANDARDIZE(E319,E$14,E$15)</f>
        <v>1.8624532488463159</v>
      </c>
      <c r="K319">
        <f>STANDARDIZE(F319,F$14,F$15)</f>
        <v>1.8311429850737324</v>
      </c>
      <c r="L319">
        <f>STANDARDIZE(G319,G$14,G$15)</f>
        <v>1.2236658986105178</v>
      </c>
      <c r="M319">
        <f>STANDARDIZE(H319,H$14,H$15)</f>
        <v>-1.8597833599041267</v>
      </c>
      <c r="N319">
        <f>SUMXMY2($I$6:$M$6,I319:M319)</f>
        <v>13.17813435793105</v>
      </c>
      <c r="O319">
        <f>SUMXMY2($I$7:$M$7,I319:M319)</f>
        <v>35.29400409891106</v>
      </c>
      <c r="P319">
        <f>SUMXMY2($I$8:$M$8,I319:M319)</f>
        <v>3.2782314761713915</v>
      </c>
      <c r="Q319">
        <f>SUMXMY2($I$9:$M$9,I319:M319)</f>
        <v>22.724960214084888</v>
      </c>
      <c r="R319">
        <f t="shared" si="10"/>
        <v>3.2782314761713915</v>
      </c>
      <c r="S319">
        <f t="shared" si="11"/>
        <v>3</v>
      </c>
    </row>
    <row r="320" spans="1:19" x14ac:dyDescent="0.2">
      <c r="A320">
        <v>304</v>
      </c>
      <c r="B320">
        <v>24510260303</v>
      </c>
      <c r="C320" t="s">
        <v>151</v>
      </c>
      <c r="D320">
        <f>VLOOKUP(B320,'[8]shown_tract_jail_rP_gP_pall (14'!$A$1:$C$409,3,0)</f>
        <v>3.6200000000000003E-2</v>
      </c>
      <c r="E320">
        <f>VLOOKUP(B320,[9]shown_tract_teenbirth_rP_gF_pal!$A$1:$C$391,3,0)</f>
        <v>0.46810000000000002</v>
      </c>
      <c r="F320">
        <f>VLOOKUP(B320,'[10]shown_tract_poor_share2016 (2)'!$A$1:$C$391,3,0)</f>
        <v>0.37080000000000002</v>
      </c>
      <c r="G320">
        <f>VLOOKUP(B320,'[11]shown_tract_nonwhite_share2010 '!$A$1:$C$391,3,0)</f>
        <v>0.73009999999999997</v>
      </c>
      <c r="H320">
        <f>VLOOKUP(B320,'[12]shown_tract_median_rent2016 (2)'!$A$1:$C$391,3,0)</f>
        <v>1006</v>
      </c>
      <c r="I320">
        <f>STANDARDIZE(D320,D$14,D$15)</f>
        <v>9.5260762740338942E-2</v>
      </c>
      <c r="J320">
        <f>STANDARDIZE(E320,E$14,E$15)</f>
        <v>0.89098268884406706</v>
      </c>
      <c r="K320">
        <f>STANDARDIZE(F320,F$14,F$15)</f>
        <v>1.3664695363421742</v>
      </c>
      <c r="L320">
        <f>STANDARDIZE(G320,G$14,G$15)</f>
        <v>0.44141463003837</v>
      </c>
      <c r="M320">
        <f>STANDARDIZE(H320,H$14,H$15)</f>
        <v>-0.14145945171369609</v>
      </c>
      <c r="N320">
        <f>SUMXMY2($I$6:$M$6,I320:M320)</f>
        <v>2.7354334697095268</v>
      </c>
      <c r="O320">
        <f>SUMXMY2($I$7:$M$7,I320:M320)</f>
        <v>15.591612464621523</v>
      </c>
      <c r="P320">
        <f>SUMXMY2($I$8:$M$8,I320:M320)</f>
        <v>2.0072759751171723</v>
      </c>
      <c r="Q320">
        <f>SUMXMY2($I$9:$M$9,I320:M320)</f>
        <v>8.243799445742523</v>
      </c>
      <c r="R320">
        <f t="shared" si="10"/>
        <v>2.0072759751171723</v>
      </c>
      <c r="S320">
        <f t="shared" si="11"/>
        <v>3</v>
      </c>
    </row>
    <row r="321" spans="1:19" x14ac:dyDescent="0.2">
      <c r="A321">
        <v>305</v>
      </c>
      <c r="B321">
        <v>24510140300</v>
      </c>
      <c r="C321" t="s">
        <v>152</v>
      </c>
      <c r="D321">
        <f>VLOOKUP(B321,'[8]shown_tract_jail_rP_gP_pall (14'!$A$1:$C$409,3,0)</f>
        <v>7.6899999999999996E-2</v>
      </c>
      <c r="E321">
        <f>VLOOKUP(B321,[9]shown_tract_teenbirth_rP_gF_pal!$A$1:$C$391,3,0)</f>
        <v>0.51859999999999995</v>
      </c>
      <c r="F321">
        <f>VLOOKUP(B321,'[10]shown_tract_poor_share2016 (2)'!$A$1:$C$391,3,0)</f>
        <v>0.42620000000000002</v>
      </c>
      <c r="G321">
        <f>VLOOKUP(B321,'[11]shown_tract_nonwhite_share2010 '!$A$1:$C$391,3,0)</f>
        <v>0.95760000000000001</v>
      </c>
      <c r="H321">
        <f>VLOOKUP(B321,'[12]shown_tract_median_rent2016 (2)'!$A$1:$C$391,3,0)</f>
        <v>955</v>
      </c>
      <c r="I321">
        <f>STANDARDIZE(D321,D$14,D$15)</f>
        <v>1.7310638818302293</v>
      </c>
      <c r="J321">
        <f>STANDARDIZE(E321,E$14,E$15)</f>
        <v>1.1979868395331379</v>
      </c>
      <c r="K321">
        <f>STANDARDIZE(F321,F$14,F$15)</f>
        <v>1.7912700158756449</v>
      </c>
      <c r="L321">
        <f>STANDARDIZE(G321,G$14,G$15)</f>
        <v>1.1170492678522028</v>
      </c>
      <c r="M321">
        <f>STANDARDIZE(H321,H$14,H$15)</f>
        <v>-0.29024471371320704</v>
      </c>
      <c r="N321">
        <f>SUMXMY2($I$6:$M$6,I321:M321)</f>
        <v>8.966380320070213</v>
      </c>
      <c r="O321">
        <f>SUMXMY2($I$7:$M$7,I321:M321)</f>
        <v>28.128494698250201</v>
      </c>
      <c r="P321">
        <f>SUMXMY2($I$8:$M$8,I321:M321)</f>
        <v>0.64296748759077127</v>
      </c>
      <c r="Q321">
        <f>SUMXMY2($I$9:$M$9,I321:M321)</f>
        <v>17.358230208784011</v>
      </c>
      <c r="R321">
        <f t="shared" si="10"/>
        <v>0.64296748759077127</v>
      </c>
      <c r="S321">
        <f t="shared" si="11"/>
        <v>3</v>
      </c>
    </row>
    <row r="322" spans="1:19" x14ac:dyDescent="0.2">
      <c r="A322">
        <v>306</v>
      </c>
      <c r="B322">
        <v>24510280500</v>
      </c>
      <c r="C322" t="s">
        <v>153</v>
      </c>
      <c r="D322">
        <f>VLOOKUP(B322,'[8]shown_tract_jail_rP_gP_pall (14'!$A$1:$C$409,3,0)</f>
        <v>5.7500000000000002E-2</v>
      </c>
      <c r="E322">
        <f>VLOOKUP(B322,[9]shown_tract_teenbirth_rP_gF_pal!$A$1:$C$391,3,0)</f>
        <v>0.65959999999999996</v>
      </c>
      <c r="F322">
        <f>VLOOKUP(B322,'[10]shown_tract_poor_share2016 (2)'!$A$1:$C$391,3,0)</f>
        <v>0.68520000000000003</v>
      </c>
      <c r="G322">
        <f>VLOOKUP(B322,'[11]shown_tract_nonwhite_share2010 '!$A$1:$C$391,3,0)</f>
        <v>0.93100000000000005</v>
      </c>
      <c r="H322">
        <f>VLOOKUP(B322,'[12]shown_tract_median_rent2016 (2)'!$A$1:$C$391,3,0)</f>
        <v>265</v>
      </c>
      <c r="I322">
        <f>STANDARDIZE(D322,D$14,D$15)</f>
        <v>0.95134445897165754</v>
      </c>
      <c r="J322">
        <f>STANDARDIZE(E322,E$14,E$15)</f>
        <v>2.0551667454174751</v>
      </c>
      <c r="K322">
        <f>STANDARDIZE(F322,F$14,F$15)</f>
        <v>3.7772505970880803</v>
      </c>
      <c r="L322">
        <f>STANDARDIZE(G322,G$14,G$15)</f>
        <v>1.038051987123201</v>
      </c>
      <c r="M322">
        <f>STANDARDIZE(H322,H$14,H$15)</f>
        <v>-2.303221787824238</v>
      </c>
      <c r="N322">
        <f>SUMXMY2($I$6:$M$6,I322:M322)</f>
        <v>25.950282364082952</v>
      </c>
      <c r="O322">
        <f>SUMXMY2($I$7:$M$7,I322:M322)</f>
        <v>52.071377660037278</v>
      </c>
      <c r="P322">
        <f>SUMXMY2($I$8:$M$8,I322:M322)</f>
        <v>11.626380337123214</v>
      </c>
      <c r="Q322">
        <f>SUMXMY2($I$9:$M$9,I322:M322)</f>
        <v>37.190304302855239</v>
      </c>
      <c r="R322">
        <f t="shared" si="10"/>
        <v>11.626380337123214</v>
      </c>
      <c r="S322">
        <f t="shared" si="11"/>
        <v>3</v>
      </c>
    </row>
    <row r="323" spans="1:19" x14ac:dyDescent="0.2">
      <c r="A323">
        <v>307</v>
      </c>
      <c r="B323">
        <v>24510190100</v>
      </c>
      <c r="C323" t="s">
        <v>154</v>
      </c>
      <c r="D323">
        <f>VLOOKUP(B323,'[8]shown_tract_jail_rP_gP_pall (14'!$A$1:$C$409,3,0)</f>
        <v>8.43E-2</v>
      </c>
      <c r="E323">
        <f>VLOOKUP(B323,[9]shown_tract_teenbirth_rP_gF_pal!$A$1:$C$391,3,0)</f>
        <v>0.53610000000000002</v>
      </c>
      <c r="F323">
        <f>VLOOKUP(B323,'[10]shown_tract_poor_share2016 (2)'!$A$1:$C$391,3,0)</f>
        <v>0.38719999999999999</v>
      </c>
      <c r="G323">
        <f>VLOOKUP(B323,'[11]shown_tract_nonwhite_share2010 '!$A$1:$C$391,3,0)</f>
        <v>0.98419999999999996</v>
      </c>
      <c r="H323">
        <f>VLOOKUP(B323,'[12]shown_tract_median_rent2016 (2)'!$A$1:$C$391,3,0)</f>
        <v>743</v>
      </c>
      <c r="I323">
        <f>STANDARDIZE(D323,D$14,D$15)</f>
        <v>2.028482630755664</v>
      </c>
      <c r="J323">
        <f>STANDARDIZE(E323,E$14,E$15)</f>
        <v>1.3043744165045985</v>
      </c>
      <c r="K323">
        <f>STANDARDIZE(F323,F$14,F$15)</f>
        <v>1.4922227468899885</v>
      </c>
      <c r="L323">
        <f>STANDARDIZE(G323,G$14,G$15)</f>
        <v>1.1960465485812048</v>
      </c>
      <c r="M323">
        <f>STANDARDIZE(H323,H$14,H$15)</f>
        <v>-0.90872462633862527</v>
      </c>
      <c r="N323">
        <f>SUMXMY2($I$6:$M$6,I323:M323)</f>
        <v>10.392844504322767</v>
      </c>
      <c r="O323">
        <f>SUMXMY2($I$7:$M$7,I323:M323)</f>
        <v>30.34360491032696</v>
      </c>
      <c r="P323">
        <f>SUMXMY2($I$8:$M$8,I323:M323)</f>
        <v>1.0597562241803558</v>
      </c>
      <c r="Q323">
        <f>SUMXMY2($I$9:$M$9,I323:M323)</f>
        <v>18.827541032673288</v>
      </c>
      <c r="R323">
        <f t="shared" si="10"/>
        <v>1.0597562241803558</v>
      </c>
      <c r="S323">
        <f t="shared" si="11"/>
        <v>3</v>
      </c>
    </row>
    <row r="324" spans="1:19" x14ac:dyDescent="0.2">
      <c r="A324">
        <v>308</v>
      </c>
      <c r="B324">
        <v>24510200400</v>
      </c>
      <c r="C324" t="s">
        <v>155</v>
      </c>
      <c r="D324">
        <f>VLOOKUP(B324,'[8]shown_tract_jail_rP_gP_pall (14'!$A$1:$C$409,3,0)</f>
        <v>9.8699999999999996E-2</v>
      </c>
      <c r="E324">
        <f>VLOOKUP(B324,[9]shown_tract_teenbirth_rP_gF_pal!$A$1:$C$391,3,0)</f>
        <v>0.59809999999999997</v>
      </c>
      <c r="F324">
        <f>VLOOKUP(B324,'[10]shown_tract_poor_share2016 (2)'!$A$1:$C$391,3,0)</f>
        <v>0.38800000000000001</v>
      </c>
      <c r="G324">
        <f>VLOOKUP(B324,'[11]shown_tract_nonwhite_share2010 '!$A$1:$C$391,3,0)</f>
        <v>0.97399999999999998</v>
      </c>
      <c r="H324">
        <f>VLOOKUP(B324,'[12]shown_tract_median_rent2016 (2)'!$A$1:$C$391,3,0)</f>
        <v>838</v>
      </c>
      <c r="I324">
        <f>STANDARDIZE(D324,D$14,D$15)</f>
        <v>2.6072434394754285</v>
      </c>
      <c r="J324">
        <f>STANDARDIZE(E324,E$14,E$15)</f>
        <v>1.6812904034892004</v>
      </c>
      <c r="K324">
        <f>STANDARDIZE(F324,F$14,F$15)</f>
        <v>1.4983570498435406</v>
      </c>
      <c r="L324">
        <f>STANDARDIZE(G324,G$14,G$15)</f>
        <v>1.1657543582264747</v>
      </c>
      <c r="M324">
        <f>STANDARDIZE(H324,H$14,H$15)</f>
        <v>-0.6315756088885558</v>
      </c>
      <c r="N324">
        <f>SUMXMY2($I$6:$M$6,I324:M324)</f>
        <v>13.755401045030737</v>
      </c>
      <c r="O324">
        <f>SUMXMY2($I$7:$M$7,I324:M324)</f>
        <v>35.605947840666339</v>
      </c>
      <c r="P324">
        <f>SUMXMY2($I$8:$M$8,I324:M324)</f>
        <v>2.3647450987485636</v>
      </c>
      <c r="Q324">
        <f>SUMXMY2($I$9:$M$9,I324:M324)</f>
        <v>22.811861846068023</v>
      </c>
      <c r="R324">
        <f>MIN(N324:Q324)</f>
        <v>2.3647450987485636</v>
      </c>
      <c r="S324">
        <f t="shared" si="11"/>
        <v>3</v>
      </c>
    </row>
    <row r="325" spans="1:19" x14ac:dyDescent="0.2">
      <c r="A325">
        <v>309</v>
      </c>
      <c r="B325">
        <v>24510250204</v>
      </c>
      <c r="C325" t="s">
        <v>119</v>
      </c>
      <c r="D325">
        <f>VLOOKUP(B325,'[8]shown_tract_jail_rP_gP_pall (14'!$A$1:$C$409,3,0)</f>
        <v>9.11E-2</v>
      </c>
      <c r="E325">
        <f>VLOOKUP(B325,[9]shown_tract_teenbirth_rP_gF_pal!$A$1:$C$391,3,0)</f>
        <v>0.65610000000000002</v>
      </c>
      <c r="F325">
        <f>VLOOKUP(B325,'[10]shown_tract_poor_share2016 (2)'!$A$1:$C$391,3,0)</f>
        <v>0.6532</v>
      </c>
      <c r="G325">
        <f>VLOOKUP(B325,'[11]shown_tract_nonwhite_share2010 '!$A$1:$C$391,3,0)</f>
        <v>0.99519999999999997</v>
      </c>
      <c r="H325">
        <f>VLOOKUP(B325,'[12]shown_tract_median_rent2016 (2)'!$A$1:$C$391,3,0)</f>
        <v>278</v>
      </c>
      <c r="I325">
        <f>STANDARDIZE(D325,D$14,D$15)</f>
        <v>2.3017863459844419</v>
      </c>
      <c r="J325">
        <f>STANDARDIZE(E325,E$14,E$15)</f>
        <v>2.0338892300231834</v>
      </c>
      <c r="K325">
        <f>STANDARDIZE(F325,F$14,F$15)</f>
        <v>3.5318784789460032</v>
      </c>
      <c r="L325">
        <f>STANDARDIZE(G325,G$14,G$15)</f>
        <v>1.2287145970029725</v>
      </c>
      <c r="M325">
        <f>STANDARDIZE(H325,H$14,H$15)</f>
        <v>-2.2652961328047549</v>
      </c>
      <c r="N325">
        <f>SUMXMY2($I$6:$M$6,I325:M325)</f>
        <v>29.065321153574185</v>
      </c>
      <c r="O325">
        <f>SUMXMY2($I$7:$M$7,I325:M325)</f>
        <v>57.08860832716546</v>
      </c>
      <c r="P325">
        <f>SUMXMY2($I$8:$M$8,I325:M325)</f>
        <v>11.221213077218264</v>
      </c>
      <c r="Q325">
        <f>SUMXMY2($I$9:$M$9,I325:M325)</f>
        <v>40.68748745892448</v>
      </c>
      <c r="R325">
        <f t="shared" si="10"/>
        <v>11.221213077218264</v>
      </c>
      <c r="S325">
        <f t="shared" si="11"/>
        <v>3</v>
      </c>
    </row>
    <row r="326" spans="1:19" x14ac:dyDescent="0.2">
      <c r="A326">
        <v>310</v>
      </c>
      <c r="B326">
        <v>24510150100</v>
      </c>
      <c r="C326" t="s">
        <v>136</v>
      </c>
      <c r="D326">
        <f>VLOOKUP(B326,'[8]shown_tract_jail_rP_gP_pall (14'!$A$1:$C$409,3,0)</f>
        <v>5.7799999999999997E-2</v>
      </c>
      <c r="E326">
        <f>VLOOKUP(B326,[9]shown_tract_teenbirth_rP_gF_pal!$A$1:$C$391,3,0)</f>
        <v>0.55110000000000003</v>
      </c>
      <c r="F326">
        <f>VLOOKUP(B326,'[10]shown_tract_poor_share2016 (2)'!$A$1:$C$391,3,0)</f>
        <v>0.47320000000000001</v>
      </c>
      <c r="G326">
        <f>VLOOKUP(B326,'[11]shown_tract_nonwhite_share2010 '!$A$1:$C$391,3,0)</f>
        <v>0.98909999999999998</v>
      </c>
      <c r="H326">
        <f>VLOOKUP(B326,'[12]shown_tract_median_rent2016 (2)'!$A$1:$C$391,3,0)</f>
        <v>401</v>
      </c>
      <c r="I326">
        <f>STANDARDIZE(D326,D$14,D$15)</f>
        <v>0.96340197581998577</v>
      </c>
      <c r="J326">
        <f>STANDARDIZE(E326,E$14,E$15)</f>
        <v>1.3955637681944217</v>
      </c>
      <c r="K326">
        <f>STANDARDIZE(F326,F$14,F$15)</f>
        <v>2.1516603143968203</v>
      </c>
      <c r="L326">
        <f>STANDARDIZE(G326,G$14,G$15)</f>
        <v>1.2105986792418104</v>
      </c>
      <c r="M326">
        <f>STANDARDIZE(H326,H$14,H$15)</f>
        <v>-1.9064610891588754</v>
      </c>
      <c r="N326">
        <f>SUMXMY2($I$6:$M$6,I326:M326)</f>
        <v>12.570176346883024</v>
      </c>
      <c r="O326">
        <f>SUMXMY2($I$7:$M$7,I326:M326)</f>
        <v>33.305456368900273</v>
      </c>
      <c r="P326">
        <f>SUMXMY2($I$8:$M$8,I326:M326)</f>
        <v>3.5420650259556843</v>
      </c>
      <c r="Q326">
        <f>SUMXMY2($I$9:$M$9,I326:M326)</f>
        <v>21.623812459471264</v>
      </c>
      <c r="R326">
        <f>MIN(N326:Q326)</f>
        <v>3.5420650259556843</v>
      </c>
      <c r="S326">
        <f t="shared" si="11"/>
        <v>3</v>
      </c>
    </row>
    <row r="327" spans="1:19" x14ac:dyDescent="0.2">
      <c r="A327">
        <v>311</v>
      </c>
      <c r="B327">
        <v>24510100100</v>
      </c>
      <c r="C327" t="s">
        <v>156</v>
      </c>
      <c r="D327">
        <f>VLOOKUP(B327,'[8]shown_tract_jail_rP_gP_pall (14'!$A$1:$C$409,3,0)</f>
        <v>8.9700000000000002E-2</v>
      </c>
      <c r="E327">
        <f>VLOOKUP(B327,[9]shown_tract_teenbirth_rP_gF_pal!$A$1:$C$391,3,0)</f>
        <v>0.54400000000000004</v>
      </c>
      <c r="F327">
        <f>VLOOKUP(B327,'[10]shown_tract_poor_share2016 (2)'!$A$1:$C$391,3,0)</f>
        <v>0.42649999999999999</v>
      </c>
      <c r="G327">
        <f>VLOOKUP(B327,'[11]shown_tract_nonwhite_share2010 '!$A$1:$C$391,3,0)</f>
        <v>0.98399999999999999</v>
      </c>
      <c r="H327">
        <f>VLOOKUP(B327,'[12]shown_tract_median_rent2016 (2)'!$A$1:$C$391,3,0)</f>
        <v>389</v>
      </c>
      <c r="I327">
        <f>STANDARDIZE(D327,D$14,D$15)</f>
        <v>2.245517934025576</v>
      </c>
      <c r="J327">
        <f>STANDARDIZE(E327,E$14,E$15)</f>
        <v>1.3524008083945722</v>
      </c>
      <c r="K327">
        <f>STANDARDIZE(F327,F$14,F$15)</f>
        <v>1.7935703794832267</v>
      </c>
      <c r="L327">
        <f>STANDARDIZE(G327,G$14,G$15)</f>
        <v>1.1954525840644454</v>
      </c>
      <c r="M327">
        <f>STANDARDIZE(H327,H$14,H$15)</f>
        <v>-1.9414693860999368</v>
      </c>
      <c r="N327">
        <f>SUMXMY2($I$6:$M$6,I327:M327)</f>
        <v>15.714228561155664</v>
      </c>
      <c r="O327">
        <f>SUMXMY2($I$7:$M$7,I327:M327)</f>
        <v>37.414866961287473</v>
      </c>
      <c r="P327">
        <f>SUMXMY2($I$8:$M$8,I327:M327)</f>
        <v>3.9607917106634218</v>
      </c>
      <c r="Q327">
        <f>SUMXMY2($I$9:$M$9,I327:M327)</f>
        <v>24.437861931733366</v>
      </c>
      <c r="R327">
        <f t="shared" si="10"/>
        <v>3.9607917106634218</v>
      </c>
      <c r="S327">
        <f t="shared" si="11"/>
        <v>3</v>
      </c>
    </row>
    <row r="328" spans="1:19" x14ac:dyDescent="0.2">
      <c r="A328">
        <v>312</v>
      </c>
      <c r="B328">
        <v>24510080800</v>
      </c>
      <c r="C328" t="s">
        <v>132</v>
      </c>
      <c r="D328">
        <f>VLOOKUP(B328,'[8]shown_tract_jail_rP_gP_pall (14'!$A$1:$C$409,3,0)</f>
        <v>0.11609999999999999</v>
      </c>
      <c r="E328">
        <f>VLOOKUP(B328,[9]shown_tract_teenbirth_rP_gF_pal!$A$1:$C$391,3,0)</f>
        <v>0.58779999999999999</v>
      </c>
      <c r="F328">
        <f>VLOOKUP(B328,'[10]shown_tract_poor_share2016 (2)'!$A$1:$C$391,3,0)</f>
        <v>0.49280000000000002</v>
      </c>
      <c r="G328">
        <f>VLOOKUP(B328,'[11]shown_tract_nonwhite_share2010 '!$A$1:$C$391,3,0)</f>
        <v>0.98829999999999996</v>
      </c>
      <c r="H328">
        <f>VLOOKUP(B328,'[12]shown_tract_median_rent2016 (2)'!$A$1:$C$391,3,0)</f>
        <v>906</v>
      </c>
      <c r="I328">
        <f>STANDARDIZE(D328,D$14,D$15)</f>
        <v>3.3065794166784772</v>
      </c>
      <c r="J328">
        <f>STANDARDIZE(E328,E$14,E$15)</f>
        <v>1.6186737153288553</v>
      </c>
      <c r="K328">
        <f>STANDARDIZE(F328,F$14,F$15)</f>
        <v>2.3019507367588425</v>
      </c>
      <c r="L328">
        <f>STANDARDIZE(G328,G$14,G$15)</f>
        <v>1.2082228211747728</v>
      </c>
      <c r="M328">
        <f>STANDARDIZE(H328,H$14,H$15)</f>
        <v>-0.43319525955587446</v>
      </c>
      <c r="N328">
        <f>SUMXMY2($I$6:$M$6,I328:M328)</f>
        <v>20.98039324087236</v>
      </c>
      <c r="O328">
        <f>SUMXMY2($I$7:$M$7,I328:M328)</f>
        <v>45.296674969721508</v>
      </c>
      <c r="P328">
        <f>SUMXMY2($I$8:$M$8,I328:M328)</f>
        <v>5.7999771058114327</v>
      </c>
      <c r="Q328">
        <f>SUMXMY2($I$9:$M$9,I328:M328)</f>
        <v>30.961746008024626</v>
      </c>
      <c r="R328">
        <f t="shared" si="10"/>
        <v>5.7999771058114327</v>
      </c>
      <c r="S328">
        <f t="shared" si="11"/>
        <v>3</v>
      </c>
    </row>
    <row r="329" spans="1:19" x14ac:dyDescent="0.2">
      <c r="A329">
        <v>313</v>
      </c>
      <c r="B329">
        <v>24510130100</v>
      </c>
      <c r="C329" t="s">
        <v>126</v>
      </c>
      <c r="D329">
        <f>VLOOKUP(B329,'[8]shown_tract_jail_rP_gP_pall (14'!$A$1:$C$409,3,0)</f>
        <v>6.0999999999999999E-2</v>
      </c>
      <c r="E329">
        <f>VLOOKUP(B329,[9]shown_tract_teenbirth_rP_gF_pal!$A$1:$C$391,3,0)</f>
        <v>0.502</v>
      </c>
      <c r="F329">
        <f>VLOOKUP(B329,'[10]shown_tract_poor_share2016 (2)'!$A$1:$C$391,3,0)</f>
        <v>0.33660000000000001</v>
      </c>
      <c r="G329">
        <f>VLOOKUP(B329,'[11]shown_tract_nonwhite_share2010 '!$A$1:$C$391,3,0)</f>
        <v>0.93720000000000003</v>
      </c>
      <c r="H329">
        <f>VLOOKUP(B329,'[12]shown_tract_median_rent2016 (2)'!$A$1:$C$391,3,0)</f>
        <v>801</v>
      </c>
      <c r="I329">
        <f>STANDARDIZE(D329,D$14,D$15)</f>
        <v>1.0920154888688225</v>
      </c>
      <c r="J329">
        <f>STANDARDIZE(E329,E$14,E$15)</f>
        <v>1.0970706236630672</v>
      </c>
      <c r="K329">
        <f>STANDARDIZE(F329,F$14,F$15)</f>
        <v>1.1042280850778294</v>
      </c>
      <c r="L329">
        <f>STANDARDIZE(G329,G$14,G$15)</f>
        <v>1.0564648871427429</v>
      </c>
      <c r="M329">
        <f>STANDARDIZE(H329,H$14,H$15)</f>
        <v>-0.73951785779016177</v>
      </c>
      <c r="N329">
        <f>SUMXMY2($I$6:$M$6,I329:M329)</f>
        <v>5.0922675546640512</v>
      </c>
      <c r="O329">
        <f>SUMXMY2($I$7:$M$7,I329:M329)</f>
        <v>21.661190623111331</v>
      </c>
      <c r="P329">
        <f>SUMXMY2($I$8:$M$8,I329:M329)</f>
        <v>0.18916494534173145</v>
      </c>
      <c r="Q329">
        <f>SUMXMY2($I$9:$M$9,I329:M329)</f>
        <v>12.347120245270798</v>
      </c>
      <c r="R329">
        <f t="shared" si="10"/>
        <v>0.18916494534173145</v>
      </c>
      <c r="S329">
        <f t="shared" si="11"/>
        <v>3</v>
      </c>
    </row>
    <row r="330" spans="1:19" x14ac:dyDescent="0.2">
      <c r="A330">
        <v>314</v>
      </c>
      <c r="B330">
        <v>24510070300</v>
      </c>
      <c r="C330" t="s">
        <v>157</v>
      </c>
      <c r="D330">
        <f>VLOOKUP(B330,'[8]shown_tract_jail_rP_gP_pall (14'!$A$1:$C$409,3,0)</f>
        <v>5.6300000000000003E-2</v>
      </c>
      <c r="E330">
        <f>VLOOKUP(B330,[9]shown_tract_teenbirth_rP_gF_pal!$A$1:$C$391,3,0)</f>
        <v>0.54910000000000003</v>
      </c>
      <c r="F330">
        <f>VLOOKUP(B330,'[10]shown_tract_poor_share2016 (2)'!$A$1:$C$391,3,0)</f>
        <v>0.53800000000000003</v>
      </c>
      <c r="G330">
        <f>VLOOKUP(B330,'[11]shown_tract_nonwhite_share2010 '!$A$1:$C$391,3,0)</f>
        <v>0.96740000000000004</v>
      </c>
      <c r="H330">
        <f>VLOOKUP(B330,'[12]shown_tract_median_rent2016 (2)'!$A$1:$C$391,3,0)</f>
        <v>830</v>
      </c>
      <c r="I330">
        <f>STANDARDIZE(D330,D$14,D$15)</f>
        <v>0.90311439157834383</v>
      </c>
      <c r="J330">
        <f>STANDARDIZE(E330,E$14,E$15)</f>
        <v>1.383405187969112</v>
      </c>
      <c r="K330">
        <f>STANDARDIZE(F330,F$14,F$15)</f>
        <v>2.6485388536345265</v>
      </c>
      <c r="L330">
        <f>STANDARDIZE(G330,G$14,G$15)</f>
        <v>1.1461535291734142</v>
      </c>
      <c r="M330">
        <f>STANDARDIZE(H330,H$14,H$15)</f>
        <v>-0.65491447351593002</v>
      </c>
      <c r="N330">
        <f>SUMXMY2($I$6:$M$6,I330:M330)</f>
        <v>11.292741170726227</v>
      </c>
      <c r="O330">
        <f>SUMXMY2($I$7:$M$7,I330:M330)</f>
        <v>31.965659022523901</v>
      </c>
      <c r="P330">
        <f>SUMXMY2($I$8:$M$8,I330:M330)</f>
        <v>2.4903374534649418</v>
      </c>
      <c r="Q330">
        <f>SUMXMY2($I$9:$M$9,I330:M330)</f>
        <v>20.788845068286673</v>
      </c>
      <c r="R330">
        <f t="shared" si="10"/>
        <v>2.4903374534649418</v>
      </c>
      <c r="S330">
        <f t="shared" si="11"/>
        <v>3</v>
      </c>
    </row>
    <row r="331" spans="1:19" x14ac:dyDescent="0.2">
      <c r="A331">
        <v>315</v>
      </c>
      <c r="B331">
        <v>24510180100</v>
      </c>
      <c r="C331" t="s">
        <v>111</v>
      </c>
      <c r="D331">
        <f>VLOOKUP(B331,'[8]shown_tract_jail_rP_gP_pall (14'!$A$1:$C$409,3,0)</f>
        <v>0.1033</v>
      </c>
      <c r="E331">
        <f>VLOOKUP(B331,[9]shown_tract_teenbirth_rP_gF_pal!$A$1:$C$391,3,0)</f>
        <v>0.44450000000000001</v>
      </c>
      <c r="F331">
        <f>VLOOKUP(B331,'[10]shown_tract_poor_share2016 (2)'!$A$1:$C$391,3,0)</f>
        <v>0.58599999999999997</v>
      </c>
      <c r="G331">
        <f>VLOOKUP(B331,'[11]shown_tract_nonwhite_share2010 '!$A$1:$C$391,3,0)</f>
        <v>0.99180000000000001</v>
      </c>
      <c r="H331">
        <f>VLOOKUP(B331,'[12]shown_tract_median_rent2016 (2)'!$A$1:$C$391,3,0)</f>
        <v>484</v>
      </c>
      <c r="I331">
        <f>STANDARDIZE(D331,D$14,D$15)</f>
        <v>2.7921253644831316</v>
      </c>
      <c r="J331">
        <f>STANDARDIZE(E331,E$14,E$15)</f>
        <v>0.74751144218541199</v>
      </c>
      <c r="K331">
        <f>STANDARDIZE(F331,F$14,F$15)</f>
        <v>3.0165970308476413</v>
      </c>
      <c r="L331">
        <f>STANDARDIZE(G331,G$14,G$15)</f>
        <v>1.2186172002180626</v>
      </c>
      <c r="M331">
        <f>STANDARDIZE(H331,H$14,H$15)</f>
        <v>-1.6643203686498673</v>
      </c>
      <c r="N331">
        <f>SUMXMY2($I$6:$M$6,I331:M331)</f>
        <v>22.710621838929896</v>
      </c>
      <c r="O331">
        <f>SUMXMY2($I$7:$M$7,I331:M331)</f>
        <v>45.551721731433851</v>
      </c>
      <c r="P331">
        <f>SUMXMY2($I$8:$M$8,I331:M331)</f>
        <v>7.6515174611564127</v>
      </c>
      <c r="Q331">
        <f>SUMXMY2($I$9:$M$9,I331:M331)</f>
        <v>31.858842575574503</v>
      </c>
      <c r="R331">
        <f t="shared" si="10"/>
        <v>7.6515174611564127</v>
      </c>
      <c r="S331">
        <f t="shared" si="11"/>
        <v>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shown_tract_kfr_rP_gP_pall (7)</vt:lpstr>
      <vt:lpstr>Sheet1</vt:lpstr>
      <vt:lpstr>look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Kim</dc:creator>
  <cp:lastModifiedBy>Michelle Kim</cp:lastModifiedBy>
  <dcterms:created xsi:type="dcterms:W3CDTF">2020-10-17T04:15:26Z</dcterms:created>
  <dcterms:modified xsi:type="dcterms:W3CDTF">2020-10-20T04:14:32Z</dcterms:modified>
</cp:coreProperties>
</file>