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chellesykim/Desktop/"/>
    </mc:Choice>
  </mc:AlternateContent>
  <xr:revisionPtr revIDLastSave="0" documentId="8_{52108FB9-7FD8-BD4E-BAD6-D9CC5CB5AEE3}" xr6:coauthVersionLast="45" xr6:coauthVersionMax="45" xr10:uidLastSave="{00000000-0000-0000-0000-000000000000}"/>
  <bookViews>
    <workbookView xWindow="0" yWindow="0" windowWidth="28800" windowHeight="18000" activeTab="3" xr2:uid="{00000000-000D-0000-FFFF-FFFF00000000}"/>
  </bookViews>
  <sheets>
    <sheet name="Baltimore-Incarceration" sheetId="2" r:id="rId1"/>
    <sheet name="Washington, DC-Incarceration" sheetId="5" r:id="rId2"/>
    <sheet name="Combined Linear Graph" sheetId="10" r:id="rId3"/>
    <sheet name="Pivot Table" sheetId="7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0" hidden="1">'Baltimore-Incarceration'!$A$1:$H$1</definedName>
    <definedName name="_xlnm._FilterDatabase" localSheetId="1" hidden="1">'Washington, DC-Incarceration'!$A$1:$E$1</definedName>
  </definedNames>
  <calcPr calcId="191029"/>
  <pivotCaches>
    <pivotCache cacheId="90" r:id="rId11"/>
    <pivotCache cacheId="9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5" l="1"/>
  <c r="G2" i="5"/>
  <c r="H2" i="5"/>
  <c r="F3" i="5"/>
  <c r="G3" i="5"/>
  <c r="H3" i="5"/>
  <c r="F4" i="5"/>
  <c r="G4" i="5"/>
  <c r="H4" i="5"/>
  <c r="F5" i="5"/>
  <c r="G5" i="5"/>
  <c r="H5" i="5"/>
  <c r="F6" i="5"/>
  <c r="G6" i="5"/>
  <c r="H6" i="5"/>
  <c r="F7" i="5"/>
  <c r="G7" i="5"/>
  <c r="H7" i="5"/>
  <c r="F8" i="5"/>
  <c r="G8" i="5"/>
  <c r="H8" i="5"/>
  <c r="F9" i="5"/>
  <c r="G9" i="5"/>
  <c r="H9" i="5"/>
  <c r="F10" i="5"/>
  <c r="G10" i="5"/>
  <c r="H10" i="5"/>
  <c r="F11" i="5"/>
  <c r="G11" i="5"/>
  <c r="H11" i="5"/>
  <c r="F12" i="5"/>
  <c r="G12" i="5"/>
  <c r="H12" i="5"/>
  <c r="F13" i="5"/>
  <c r="G13" i="5"/>
  <c r="H13" i="5"/>
  <c r="F14" i="5"/>
  <c r="G14" i="5"/>
  <c r="H14" i="5"/>
  <c r="F15" i="5"/>
  <c r="G15" i="5"/>
  <c r="H15" i="5"/>
  <c r="F16" i="5"/>
  <c r="G16" i="5"/>
  <c r="H16" i="5"/>
  <c r="F17" i="5"/>
  <c r="G17" i="5"/>
  <c r="H17" i="5"/>
  <c r="F18" i="5"/>
  <c r="G18" i="5"/>
  <c r="H18" i="5"/>
  <c r="F19" i="5"/>
  <c r="G19" i="5"/>
  <c r="H19" i="5"/>
  <c r="F20" i="5"/>
  <c r="G20" i="5"/>
  <c r="H20" i="5"/>
  <c r="F21" i="5"/>
  <c r="G21" i="5"/>
  <c r="H21" i="5"/>
  <c r="F22" i="5"/>
  <c r="G22" i="5"/>
  <c r="H22" i="5"/>
  <c r="F23" i="5"/>
  <c r="G23" i="5"/>
  <c r="H23" i="5"/>
  <c r="F24" i="5"/>
  <c r="G24" i="5"/>
  <c r="H24" i="5"/>
  <c r="F25" i="5"/>
  <c r="G25" i="5"/>
  <c r="H25" i="5"/>
  <c r="F26" i="5"/>
  <c r="G26" i="5"/>
  <c r="H26" i="5"/>
  <c r="F27" i="5"/>
  <c r="G27" i="5"/>
  <c r="H27" i="5"/>
  <c r="F28" i="5"/>
  <c r="G28" i="5"/>
  <c r="H28" i="5"/>
  <c r="F29" i="5"/>
  <c r="G29" i="5"/>
  <c r="H29" i="5"/>
  <c r="F30" i="5"/>
  <c r="G30" i="5"/>
  <c r="H30" i="5"/>
  <c r="F31" i="5"/>
  <c r="G31" i="5"/>
  <c r="H31" i="5"/>
  <c r="F32" i="5"/>
  <c r="G32" i="5"/>
  <c r="H32" i="5"/>
  <c r="F33" i="5"/>
  <c r="G33" i="5"/>
  <c r="H33" i="5"/>
  <c r="F34" i="5"/>
  <c r="G34" i="5"/>
  <c r="H34" i="5"/>
  <c r="F35" i="5"/>
  <c r="G35" i="5"/>
  <c r="H35" i="5"/>
  <c r="F36" i="5"/>
  <c r="G36" i="5"/>
  <c r="H36" i="5"/>
  <c r="F37" i="5"/>
  <c r="G37" i="5"/>
  <c r="H37" i="5"/>
  <c r="F38" i="5"/>
  <c r="G38" i="5"/>
  <c r="H38" i="5"/>
  <c r="F39" i="5"/>
  <c r="G39" i="5"/>
  <c r="H39" i="5"/>
  <c r="F40" i="5"/>
  <c r="G40" i="5"/>
  <c r="H40" i="5"/>
  <c r="F41" i="5"/>
  <c r="G41" i="5"/>
  <c r="H41" i="5"/>
  <c r="F42" i="5"/>
  <c r="G42" i="5"/>
  <c r="H42" i="5"/>
  <c r="F43" i="5"/>
  <c r="G43" i="5"/>
  <c r="H43" i="5"/>
  <c r="F44" i="5"/>
  <c r="G44" i="5"/>
  <c r="H44" i="5"/>
  <c r="F45" i="5"/>
  <c r="G45" i="5"/>
  <c r="H45" i="5"/>
  <c r="F46" i="5"/>
  <c r="G46" i="5"/>
  <c r="H46" i="5"/>
  <c r="F47" i="5"/>
  <c r="G47" i="5"/>
  <c r="H47" i="5"/>
  <c r="F48" i="5"/>
  <c r="G48" i="5"/>
  <c r="H48" i="5"/>
  <c r="F49" i="5"/>
  <c r="G49" i="5"/>
  <c r="H49" i="5"/>
  <c r="F50" i="5"/>
  <c r="G50" i="5"/>
  <c r="H50" i="5"/>
  <c r="F51" i="5"/>
  <c r="G51" i="5"/>
  <c r="H51" i="5"/>
  <c r="F52" i="5"/>
  <c r="G52" i="5"/>
  <c r="H52" i="5"/>
  <c r="F53" i="5"/>
  <c r="G53" i="5"/>
  <c r="H53" i="5"/>
  <c r="F54" i="5"/>
  <c r="G54" i="5"/>
  <c r="H54" i="5"/>
  <c r="F55" i="5"/>
  <c r="G55" i="5"/>
  <c r="H55" i="5"/>
  <c r="F56" i="5"/>
  <c r="G56" i="5"/>
  <c r="H56" i="5"/>
  <c r="F57" i="5"/>
  <c r="G57" i="5"/>
  <c r="H57" i="5"/>
  <c r="F58" i="5"/>
  <c r="G58" i="5"/>
  <c r="H58" i="5"/>
  <c r="F59" i="5"/>
  <c r="G59" i="5"/>
  <c r="H59" i="5"/>
  <c r="F60" i="5"/>
  <c r="G60" i="5"/>
  <c r="H60" i="5"/>
  <c r="F61" i="5"/>
  <c r="G61" i="5"/>
  <c r="H61" i="5"/>
  <c r="F62" i="5"/>
  <c r="G62" i="5"/>
  <c r="H62" i="5"/>
  <c r="F63" i="5"/>
  <c r="G63" i="5"/>
  <c r="H63" i="5"/>
  <c r="F64" i="5"/>
  <c r="G64" i="5"/>
  <c r="H64" i="5"/>
  <c r="F65" i="5"/>
  <c r="G65" i="5"/>
  <c r="H65" i="5"/>
  <c r="F66" i="5"/>
  <c r="G66" i="5"/>
  <c r="H66" i="5"/>
  <c r="F67" i="5"/>
  <c r="G67" i="5"/>
  <c r="H67" i="5"/>
  <c r="F68" i="5"/>
  <c r="G68" i="5"/>
  <c r="H68" i="5"/>
  <c r="F69" i="5"/>
  <c r="G69" i="5"/>
  <c r="H69" i="5"/>
  <c r="F70" i="5"/>
  <c r="G70" i="5"/>
  <c r="H70" i="5"/>
  <c r="F71" i="5"/>
  <c r="G71" i="5"/>
  <c r="H71" i="5"/>
  <c r="F72" i="5"/>
  <c r="G72" i="5"/>
  <c r="H72" i="5"/>
  <c r="F73" i="5"/>
  <c r="G73" i="5"/>
  <c r="H73" i="5"/>
  <c r="F74" i="5"/>
  <c r="G74" i="5"/>
  <c r="H74" i="5"/>
  <c r="F75" i="5"/>
  <c r="G75" i="5"/>
  <c r="H75" i="5"/>
  <c r="F76" i="5"/>
  <c r="G76" i="5"/>
  <c r="H76" i="5"/>
  <c r="F77" i="5"/>
  <c r="G77" i="5"/>
  <c r="H77" i="5"/>
  <c r="F78" i="5"/>
  <c r="G78" i="5"/>
  <c r="H78" i="5"/>
  <c r="F79" i="5"/>
  <c r="G79" i="5"/>
  <c r="H79" i="5"/>
  <c r="F80" i="5"/>
  <c r="G80" i="5"/>
  <c r="H80" i="5"/>
  <c r="F81" i="5"/>
  <c r="G81" i="5"/>
  <c r="H81" i="5"/>
  <c r="F82" i="5"/>
  <c r="G82" i="5"/>
  <c r="H82" i="5"/>
  <c r="F83" i="5"/>
  <c r="G83" i="5"/>
  <c r="H83" i="5"/>
  <c r="F84" i="5"/>
  <c r="G84" i="5"/>
  <c r="H84" i="5"/>
  <c r="F85" i="5"/>
  <c r="G85" i="5"/>
  <c r="H85" i="5"/>
  <c r="F86" i="5"/>
  <c r="G86" i="5"/>
  <c r="H86" i="5"/>
  <c r="F87" i="5"/>
  <c r="G87" i="5"/>
  <c r="H87" i="5"/>
  <c r="F88" i="5"/>
  <c r="G88" i="5"/>
  <c r="H88" i="5"/>
  <c r="F89" i="5"/>
  <c r="G89" i="5"/>
  <c r="H89" i="5"/>
  <c r="F90" i="5"/>
  <c r="G90" i="5"/>
  <c r="H90" i="5"/>
  <c r="F91" i="5"/>
  <c r="G91" i="5"/>
  <c r="H91" i="5"/>
  <c r="F92" i="5"/>
  <c r="G92" i="5"/>
  <c r="H92" i="5"/>
  <c r="F93" i="5"/>
  <c r="G93" i="5"/>
  <c r="H93" i="5"/>
  <c r="F94" i="5"/>
  <c r="G94" i="5"/>
  <c r="H94" i="5"/>
  <c r="F95" i="5"/>
  <c r="G95" i="5"/>
  <c r="H95" i="5"/>
  <c r="F96" i="5"/>
  <c r="G96" i="5"/>
  <c r="H96" i="5"/>
  <c r="F97" i="5"/>
  <c r="G97" i="5"/>
  <c r="H97" i="5"/>
  <c r="F98" i="5"/>
  <c r="G98" i="5"/>
  <c r="H98" i="5"/>
  <c r="F99" i="5"/>
  <c r="G99" i="5"/>
  <c r="H99" i="5"/>
  <c r="F100" i="5"/>
  <c r="G100" i="5"/>
  <c r="H100" i="5"/>
  <c r="F101" i="5"/>
  <c r="G101" i="5"/>
  <c r="H101" i="5"/>
  <c r="F102" i="5"/>
  <c r="G102" i="5"/>
  <c r="H102" i="5"/>
  <c r="F103" i="5"/>
  <c r="G103" i="5"/>
  <c r="H103" i="5"/>
  <c r="F104" i="5"/>
  <c r="G104" i="5"/>
  <c r="H104" i="5"/>
  <c r="F105" i="5"/>
  <c r="G105" i="5"/>
  <c r="H105" i="5"/>
  <c r="F106" i="5"/>
  <c r="G106" i="5"/>
  <c r="H106" i="5"/>
  <c r="F107" i="5"/>
  <c r="G107" i="5"/>
  <c r="H107" i="5"/>
  <c r="F108" i="5"/>
  <c r="G108" i="5"/>
  <c r="H108" i="5"/>
  <c r="F109" i="5"/>
  <c r="G109" i="5"/>
  <c r="H109" i="5"/>
  <c r="F110" i="5"/>
  <c r="G110" i="5"/>
  <c r="H110" i="5"/>
  <c r="F111" i="5"/>
  <c r="G111" i="5"/>
  <c r="H111" i="5"/>
  <c r="F112" i="5"/>
  <c r="G112" i="5"/>
  <c r="H112" i="5"/>
  <c r="F113" i="5"/>
  <c r="G113" i="5"/>
  <c r="H113" i="5"/>
  <c r="F114" i="5"/>
  <c r="G114" i="5"/>
  <c r="H114" i="5"/>
  <c r="F115" i="5"/>
  <c r="G115" i="5"/>
  <c r="H115" i="5"/>
  <c r="F116" i="5"/>
  <c r="G116" i="5"/>
  <c r="H116" i="5"/>
  <c r="F117" i="5"/>
  <c r="G117" i="5"/>
  <c r="H117" i="5"/>
  <c r="F118" i="5"/>
  <c r="G118" i="5"/>
  <c r="H118" i="5"/>
  <c r="F119" i="5"/>
  <c r="G119" i="5"/>
  <c r="H119" i="5"/>
  <c r="F120" i="5"/>
  <c r="G120" i="5"/>
  <c r="H120" i="5"/>
  <c r="F121" i="5"/>
  <c r="G121" i="5"/>
  <c r="H121" i="5"/>
  <c r="F122" i="5"/>
  <c r="G122" i="5"/>
  <c r="H122" i="5"/>
  <c r="F123" i="5"/>
  <c r="G123" i="5"/>
  <c r="H123" i="5"/>
  <c r="F124" i="5"/>
  <c r="G124" i="5"/>
  <c r="H124" i="5"/>
  <c r="F125" i="5"/>
  <c r="G125" i="5"/>
  <c r="H125" i="5"/>
  <c r="F126" i="5"/>
  <c r="G126" i="5"/>
  <c r="H126" i="5"/>
  <c r="F127" i="5"/>
  <c r="G127" i="5"/>
  <c r="H127" i="5"/>
  <c r="F128" i="5"/>
  <c r="G128" i="5"/>
  <c r="H128" i="5"/>
  <c r="F129" i="5"/>
  <c r="G129" i="5"/>
  <c r="H129" i="5"/>
  <c r="F130" i="5"/>
  <c r="G130" i="5"/>
  <c r="H130" i="5"/>
  <c r="F131" i="5"/>
  <c r="G131" i="5"/>
  <c r="H131" i="5"/>
  <c r="F132" i="5"/>
  <c r="G132" i="5"/>
  <c r="H132" i="5"/>
  <c r="F133" i="5"/>
  <c r="G133" i="5"/>
  <c r="H133" i="5"/>
  <c r="F134" i="5"/>
  <c r="G134" i="5"/>
  <c r="H134" i="5"/>
  <c r="F135" i="5"/>
  <c r="G135" i="5"/>
  <c r="H135" i="5"/>
  <c r="F136" i="5"/>
  <c r="G136" i="5"/>
  <c r="H136" i="5"/>
  <c r="F137" i="5"/>
  <c r="G137" i="5"/>
  <c r="H137" i="5"/>
  <c r="F138" i="5"/>
  <c r="G138" i="5"/>
  <c r="H138" i="5"/>
  <c r="F139" i="5"/>
  <c r="G139" i="5"/>
  <c r="H139" i="5"/>
  <c r="F140" i="5"/>
  <c r="G140" i="5"/>
  <c r="H140" i="5"/>
  <c r="F141" i="5"/>
  <c r="G141" i="5"/>
  <c r="H141" i="5"/>
  <c r="F142" i="5"/>
  <c r="G142" i="5"/>
  <c r="H142" i="5"/>
  <c r="F143" i="5"/>
  <c r="G143" i="5"/>
  <c r="H143" i="5"/>
  <c r="F144" i="5"/>
  <c r="G144" i="5"/>
  <c r="H144" i="5"/>
  <c r="F145" i="5"/>
  <c r="G145" i="5"/>
  <c r="H145" i="5"/>
  <c r="F146" i="5"/>
  <c r="G146" i="5"/>
  <c r="H146" i="5"/>
  <c r="F147" i="5"/>
  <c r="G147" i="5"/>
  <c r="H147" i="5"/>
  <c r="F148" i="5"/>
  <c r="G148" i="5"/>
  <c r="H148" i="5"/>
  <c r="F149" i="5"/>
  <c r="G149" i="5"/>
  <c r="H149" i="5"/>
  <c r="F150" i="5"/>
  <c r="G150" i="5"/>
  <c r="H150" i="5"/>
  <c r="F151" i="5"/>
  <c r="G151" i="5"/>
  <c r="H151" i="5"/>
  <c r="F152" i="5"/>
  <c r="G152" i="5"/>
  <c r="H152" i="5"/>
  <c r="F153" i="5"/>
  <c r="G153" i="5"/>
  <c r="H153" i="5"/>
  <c r="F154" i="5"/>
  <c r="G154" i="5"/>
  <c r="H154" i="5"/>
  <c r="F155" i="5"/>
  <c r="G155" i="5"/>
  <c r="H155" i="5"/>
  <c r="F156" i="5"/>
  <c r="G156" i="5"/>
  <c r="H156" i="5"/>
  <c r="F157" i="5"/>
  <c r="G157" i="5"/>
  <c r="H157" i="5"/>
  <c r="F158" i="5"/>
  <c r="G158" i="5"/>
  <c r="H158" i="5"/>
  <c r="F159" i="5"/>
  <c r="G159" i="5"/>
  <c r="H159" i="5"/>
  <c r="F160" i="5"/>
  <c r="G160" i="5"/>
  <c r="H160" i="5"/>
  <c r="F161" i="5"/>
  <c r="G161" i="5"/>
  <c r="H161" i="5"/>
  <c r="F162" i="5"/>
  <c r="G162" i="5"/>
  <c r="H162" i="5"/>
  <c r="F163" i="5"/>
  <c r="G163" i="5"/>
  <c r="H163" i="5"/>
  <c r="F164" i="5"/>
  <c r="G164" i="5"/>
  <c r="H164" i="5"/>
  <c r="F165" i="5"/>
  <c r="G165" i="5"/>
  <c r="H165" i="5"/>
  <c r="F166" i="5"/>
  <c r="G166" i="5"/>
  <c r="H166" i="5"/>
  <c r="F167" i="5"/>
  <c r="G167" i="5"/>
  <c r="H167" i="5"/>
  <c r="F168" i="5"/>
  <c r="G168" i="5"/>
  <c r="H168" i="5"/>
  <c r="F169" i="5"/>
  <c r="G169" i="5"/>
  <c r="H169" i="5"/>
  <c r="F170" i="5"/>
  <c r="G170" i="5"/>
  <c r="H170" i="5"/>
  <c r="F171" i="5"/>
  <c r="G171" i="5"/>
  <c r="H171" i="5"/>
  <c r="F172" i="5"/>
  <c r="G172" i="5"/>
  <c r="H172" i="5"/>
  <c r="F173" i="5"/>
  <c r="G173" i="5"/>
  <c r="H173" i="5"/>
  <c r="F174" i="5"/>
  <c r="G174" i="5"/>
  <c r="H174" i="5"/>
  <c r="F175" i="5"/>
  <c r="G175" i="5"/>
  <c r="H175" i="5"/>
  <c r="F176" i="5"/>
  <c r="G176" i="5"/>
  <c r="H176" i="5"/>
  <c r="F177" i="5"/>
  <c r="G177" i="5"/>
  <c r="H177" i="5"/>
  <c r="F178" i="5"/>
  <c r="G178" i="5"/>
  <c r="H178" i="5"/>
  <c r="F179" i="5"/>
  <c r="G179" i="5"/>
  <c r="H179" i="5"/>
  <c r="F180" i="5"/>
  <c r="G180" i="5"/>
  <c r="H180" i="5"/>
  <c r="C140" i="7"/>
  <c r="Q4" i="5" l="1"/>
  <c r="Q5" i="5"/>
  <c r="Q3" i="5"/>
  <c r="Q9" i="5" a="1"/>
  <c r="Q9" i="5" s="1"/>
  <c r="N4" i="5"/>
  <c r="K3" i="5"/>
  <c r="K4" i="5"/>
  <c r="N8" i="5" a="1"/>
  <c r="N8" i="5" s="1"/>
  <c r="K5" i="5"/>
  <c r="K8" i="5" a="1"/>
  <c r="K8" i="5" s="1"/>
  <c r="N5" i="5"/>
  <c r="N3" i="5"/>
  <c r="Q5" i="2"/>
  <c r="N5" i="2"/>
  <c r="K5" i="2"/>
  <c r="Q9" i="2" a="1"/>
  <c r="Q9" i="2" s="1"/>
  <c r="N9" i="2" a="1"/>
  <c r="N9" i="2" s="1"/>
  <c r="K9" i="2" a="1"/>
  <c r="K9" i="2" s="1"/>
  <c r="Q4" i="2"/>
  <c r="Q3" i="2"/>
  <c r="N4" i="2"/>
  <c r="N3" i="2"/>
  <c r="K4" i="2"/>
  <c r="K3" i="2"/>
  <c r="H4" i="2"/>
  <c r="H3" i="2"/>
  <c r="H8" i="2"/>
  <c r="H6" i="2"/>
  <c r="H7" i="2"/>
  <c r="H13" i="2"/>
  <c r="H39" i="2"/>
  <c r="H12" i="2"/>
  <c r="H17" i="2"/>
  <c r="H14" i="2"/>
  <c r="H23" i="2"/>
  <c r="H40" i="2"/>
  <c r="H11" i="2"/>
  <c r="H16" i="2"/>
  <c r="H30" i="2"/>
  <c r="H33" i="2"/>
  <c r="H25" i="2"/>
  <c r="H20" i="2"/>
  <c r="H35" i="2"/>
  <c r="H58" i="2"/>
  <c r="H22" i="2"/>
  <c r="H106" i="2"/>
  <c r="H34" i="2"/>
  <c r="H55" i="2"/>
  <c r="H9" i="2"/>
  <c r="H41" i="2"/>
  <c r="H10" i="2"/>
  <c r="H15" i="2"/>
  <c r="H24" i="2"/>
  <c r="H93" i="2"/>
  <c r="H28" i="2"/>
  <c r="H81" i="2"/>
  <c r="H26" i="2"/>
  <c r="H60" i="2"/>
  <c r="H69" i="2"/>
  <c r="H38" i="2"/>
  <c r="H46" i="2"/>
  <c r="H44" i="2"/>
  <c r="H86" i="2"/>
  <c r="H54" i="2"/>
  <c r="H75" i="2"/>
  <c r="H42" i="2"/>
  <c r="H59" i="2"/>
  <c r="H66" i="2"/>
  <c r="H53" i="2"/>
  <c r="H37" i="2"/>
  <c r="H90" i="2"/>
  <c r="H84" i="2"/>
  <c r="H36" i="2"/>
  <c r="H49" i="2"/>
  <c r="H63" i="2"/>
  <c r="H77" i="2"/>
  <c r="H147" i="2"/>
  <c r="H72" i="2"/>
  <c r="H144" i="2"/>
  <c r="H74" i="2"/>
  <c r="H50" i="2"/>
  <c r="H67" i="2"/>
  <c r="H57" i="2"/>
  <c r="H29" i="2"/>
  <c r="H18" i="2"/>
  <c r="H82" i="2"/>
  <c r="H48" i="2"/>
  <c r="H62" i="2"/>
  <c r="H64" i="2"/>
  <c r="H101" i="2"/>
  <c r="H116" i="2"/>
  <c r="H102" i="2"/>
  <c r="H43" i="2"/>
  <c r="H92" i="2"/>
  <c r="H61" i="2"/>
  <c r="H19" i="2"/>
  <c r="H80" i="2"/>
  <c r="H107" i="2"/>
  <c r="H51" i="2"/>
  <c r="H65" i="2"/>
  <c r="H115" i="2"/>
  <c r="H45" i="2"/>
  <c r="H91" i="2"/>
  <c r="H104" i="2"/>
  <c r="H79" i="2"/>
  <c r="H76" i="2"/>
  <c r="H120" i="2"/>
  <c r="H98" i="2"/>
  <c r="H89" i="2"/>
  <c r="H21" i="2"/>
  <c r="H133" i="2"/>
  <c r="H87" i="2"/>
  <c r="H131" i="2"/>
  <c r="H85" i="2"/>
  <c r="H125" i="2"/>
  <c r="H100" i="2"/>
  <c r="H109" i="2"/>
  <c r="H83" i="2"/>
  <c r="H138" i="2"/>
  <c r="H121" i="2"/>
  <c r="H130" i="2"/>
  <c r="H123" i="2"/>
  <c r="H117" i="2"/>
  <c r="H32" i="2"/>
  <c r="H96" i="2"/>
  <c r="H151" i="2"/>
  <c r="H143" i="2"/>
  <c r="H112" i="2"/>
  <c r="H47" i="2"/>
  <c r="H88" i="2"/>
  <c r="H52" i="2"/>
  <c r="H196" i="2"/>
  <c r="H154" i="2"/>
  <c r="H135" i="2"/>
  <c r="H68" i="2"/>
  <c r="H162" i="2"/>
  <c r="H95" i="2"/>
  <c r="H99" i="2"/>
  <c r="H142" i="2"/>
  <c r="H152" i="2"/>
  <c r="H155" i="2"/>
  <c r="H105" i="2"/>
  <c r="H128" i="2"/>
  <c r="H118" i="2"/>
  <c r="H110" i="2"/>
  <c r="H73" i="2"/>
  <c r="H136" i="2"/>
  <c r="H122" i="2"/>
  <c r="H78" i="2"/>
  <c r="H108" i="2"/>
  <c r="H173" i="2"/>
  <c r="H103" i="2"/>
  <c r="H145" i="2"/>
  <c r="H141" i="2"/>
  <c r="H124" i="2"/>
  <c r="H97" i="2"/>
  <c r="H132" i="2"/>
  <c r="H140" i="2"/>
  <c r="H157" i="2"/>
  <c r="H180" i="2"/>
  <c r="H134" i="2"/>
  <c r="H94" i="2"/>
  <c r="H169" i="2"/>
  <c r="H129" i="2"/>
  <c r="H139" i="2"/>
  <c r="H159" i="2"/>
  <c r="H149" i="2"/>
  <c r="H150" i="2"/>
  <c r="H170" i="2"/>
  <c r="H163" i="2"/>
  <c r="H174" i="2"/>
  <c r="H185" i="2"/>
  <c r="H146" i="2"/>
  <c r="H164" i="2"/>
  <c r="H71" i="2"/>
  <c r="H27" i="2"/>
  <c r="H165" i="2"/>
  <c r="H111" i="2"/>
  <c r="H127" i="2"/>
  <c r="H153" i="2"/>
  <c r="H158" i="2"/>
  <c r="H113" i="2"/>
  <c r="H114" i="2"/>
  <c r="H148" i="2"/>
  <c r="H119" i="2"/>
  <c r="H161" i="2"/>
  <c r="H137" i="2"/>
  <c r="H126" i="2"/>
  <c r="H31" i="2"/>
  <c r="H172" i="2"/>
  <c r="H166" i="2"/>
  <c r="H168" i="2"/>
  <c r="H186" i="2"/>
  <c r="H181" i="2"/>
  <c r="H56" i="2"/>
  <c r="H175" i="2"/>
  <c r="H156" i="2"/>
  <c r="H187" i="2"/>
  <c r="H167" i="2"/>
  <c r="H190" i="2"/>
  <c r="H171" i="2"/>
  <c r="H160" i="2"/>
  <c r="H179" i="2"/>
  <c r="H182" i="2"/>
  <c r="H5" i="2"/>
  <c r="H70" i="2"/>
  <c r="H177" i="2"/>
  <c r="H192" i="2"/>
  <c r="H188" i="2"/>
  <c r="H197" i="2"/>
  <c r="H195" i="2"/>
  <c r="H184" i="2"/>
  <c r="H194" i="2"/>
  <c r="H176" i="2"/>
  <c r="H183" i="2"/>
  <c r="H189" i="2"/>
  <c r="H178" i="2"/>
  <c r="H193" i="2"/>
  <c r="H191" i="2"/>
  <c r="H198" i="2"/>
  <c r="H2" i="2"/>
  <c r="G4" i="2"/>
  <c r="G3" i="2"/>
  <c r="G8" i="2"/>
  <c r="G6" i="2"/>
  <c r="G7" i="2"/>
  <c r="G13" i="2"/>
  <c r="G39" i="2"/>
  <c r="G12" i="2"/>
  <c r="G17" i="2"/>
  <c r="G14" i="2"/>
  <c r="G23" i="2"/>
  <c r="G40" i="2"/>
  <c r="G11" i="2"/>
  <c r="G16" i="2"/>
  <c r="G30" i="2"/>
  <c r="G33" i="2"/>
  <c r="G25" i="2"/>
  <c r="G20" i="2"/>
  <c r="G35" i="2"/>
  <c r="G58" i="2"/>
  <c r="G22" i="2"/>
  <c r="G106" i="2"/>
  <c r="G34" i="2"/>
  <c r="G55" i="2"/>
  <c r="G9" i="2"/>
  <c r="G41" i="2"/>
  <c r="G10" i="2"/>
  <c r="G15" i="2"/>
  <c r="G24" i="2"/>
  <c r="G93" i="2"/>
  <c r="G28" i="2"/>
  <c r="G81" i="2"/>
  <c r="G26" i="2"/>
  <c r="G60" i="2"/>
  <c r="G69" i="2"/>
  <c r="G38" i="2"/>
  <c r="G46" i="2"/>
  <c r="G44" i="2"/>
  <c r="G86" i="2"/>
  <c r="G54" i="2"/>
  <c r="G75" i="2"/>
  <c r="G42" i="2"/>
  <c r="G59" i="2"/>
  <c r="G66" i="2"/>
  <c r="G53" i="2"/>
  <c r="G37" i="2"/>
  <c r="G90" i="2"/>
  <c r="G84" i="2"/>
  <c r="G36" i="2"/>
  <c r="G49" i="2"/>
  <c r="G63" i="2"/>
  <c r="G77" i="2"/>
  <c r="G147" i="2"/>
  <c r="G72" i="2"/>
  <c r="G144" i="2"/>
  <c r="G74" i="2"/>
  <c r="G50" i="2"/>
  <c r="G67" i="2"/>
  <c r="G57" i="2"/>
  <c r="G29" i="2"/>
  <c r="G18" i="2"/>
  <c r="G82" i="2"/>
  <c r="G48" i="2"/>
  <c r="G62" i="2"/>
  <c r="G64" i="2"/>
  <c r="G101" i="2"/>
  <c r="G116" i="2"/>
  <c r="G102" i="2"/>
  <c r="G43" i="2"/>
  <c r="G92" i="2"/>
  <c r="G61" i="2"/>
  <c r="G19" i="2"/>
  <c r="G80" i="2"/>
  <c r="G107" i="2"/>
  <c r="G51" i="2"/>
  <c r="G65" i="2"/>
  <c r="G115" i="2"/>
  <c r="G45" i="2"/>
  <c r="G91" i="2"/>
  <c r="G104" i="2"/>
  <c r="G79" i="2"/>
  <c r="G76" i="2"/>
  <c r="G120" i="2"/>
  <c r="G98" i="2"/>
  <c r="G89" i="2"/>
  <c r="G21" i="2"/>
  <c r="G133" i="2"/>
  <c r="G87" i="2"/>
  <c r="G131" i="2"/>
  <c r="G85" i="2"/>
  <c r="G125" i="2"/>
  <c r="G100" i="2"/>
  <c r="G109" i="2"/>
  <c r="G83" i="2"/>
  <c r="G138" i="2"/>
  <c r="G121" i="2"/>
  <c r="G130" i="2"/>
  <c r="G123" i="2"/>
  <c r="G117" i="2"/>
  <c r="G32" i="2"/>
  <c r="G96" i="2"/>
  <c r="G151" i="2"/>
  <c r="G143" i="2"/>
  <c r="G112" i="2"/>
  <c r="G47" i="2"/>
  <c r="G88" i="2"/>
  <c r="G52" i="2"/>
  <c r="G196" i="2"/>
  <c r="G154" i="2"/>
  <c r="G135" i="2"/>
  <c r="G68" i="2"/>
  <c r="G162" i="2"/>
  <c r="G95" i="2"/>
  <c r="G99" i="2"/>
  <c r="G142" i="2"/>
  <c r="G152" i="2"/>
  <c r="G155" i="2"/>
  <c r="G105" i="2"/>
  <c r="G128" i="2"/>
  <c r="G118" i="2"/>
  <c r="G110" i="2"/>
  <c r="G73" i="2"/>
  <c r="G136" i="2"/>
  <c r="G122" i="2"/>
  <c r="G78" i="2"/>
  <c r="G108" i="2"/>
  <c r="G173" i="2"/>
  <c r="G103" i="2"/>
  <c r="G145" i="2"/>
  <c r="G141" i="2"/>
  <c r="G124" i="2"/>
  <c r="G97" i="2"/>
  <c r="G132" i="2"/>
  <c r="G140" i="2"/>
  <c r="G157" i="2"/>
  <c r="G180" i="2"/>
  <c r="G134" i="2"/>
  <c r="G94" i="2"/>
  <c r="G169" i="2"/>
  <c r="G129" i="2"/>
  <c r="G139" i="2"/>
  <c r="G159" i="2"/>
  <c r="G149" i="2"/>
  <c r="G150" i="2"/>
  <c r="G170" i="2"/>
  <c r="G163" i="2"/>
  <c r="G174" i="2"/>
  <c r="G185" i="2"/>
  <c r="G146" i="2"/>
  <c r="G164" i="2"/>
  <c r="G71" i="2"/>
  <c r="G27" i="2"/>
  <c r="G165" i="2"/>
  <c r="G111" i="2"/>
  <c r="G127" i="2"/>
  <c r="G153" i="2"/>
  <c r="G158" i="2"/>
  <c r="G113" i="2"/>
  <c r="G114" i="2"/>
  <c r="G148" i="2"/>
  <c r="G119" i="2"/>
  <c r="G161" i="2"/>
  <c r="G137" i="2"/>
  <c r="G126" i="2"/>
  <c r="G31" i="2"/>
  <c r="G172" i="2"/>
  <c r="G166" i="2"/>
  <c r="G168" i="2"/>
  <c r="G186" i="2"/>
  <c r="G181" i="2"/>
  <c r="G56" i="2"/>
  <c r="G175" i="2"/>
  <c r="G156" i="2"/>
  <c r="G187" i="2"/>
  <c r="G167" i="2"/>
  <c r="G190" i="2"/>
  <c r="G171" i="2"/>
  <c r="G160" i="2"/>
  <c r="G179" i="2"/>
  <c r="G182" i="2"/>
  <c r="G5" i="2"/>
  <c r="G70" i="2"/>
  <c r="G177" i="2"/>
  <c r="G192" i="2"/>
  <c r="G188" i="2"/>
  <c r="G197" i="2"/>
  <c r="G195" i="2"/>
  <c r="G184" i="2"/>
  <c r="G194" i="2"/>
  <c r="G176" i="2"/>
  <c r="G183" i="2"/>
  <c r="G189" i="2"/>
  <c r="G178" i="2"/>
  <c r="G193" i="2"/>
  <c r="G191" i="2"/>
  <c r="G198" i="2"/>
  <c r="G2" i="2"/>
  <c r="F4" i="2"/>
  <c r="F3" i="2"/>
  <c r="F8" i="2"/>
  <c r="F6" i="2"/>
  <c r="F7" i="2"/>
  <c r="F13" i="2"/>
  <c r="F39" i="2"/>
  <c r="F12" i="2"/>
  <c r="F17" i="2"/>
  <c r="F14" i="2"/>
  <c r="F23" i="2"/>
  <c r="F40" i="2"/>
  <c r="F11" i="2"/>
  <c r="F16" i="2"/>
  <c r="F30" i="2"/>
  <c r="F33" i="2"/>
  <c r="F25" i="2"/>
  <c r="F20" i="2"/>
  <c r="F35" i="2"/>
  <c r="F58" i="2"/>
  <c r="F22" i="2"/>
  <c r="F106" i="2"/>
  <c r="F34" i="2"/>
  <c r="F55" i="2"/>
  <c r="F9" i="2"/>
  <c r="F41" i="2"/>
  <c r="F10" i="2"/>
  <c r="F15" i="2"/>
  <c r="F24" i="2"/>
  <c r="F93" i="2"/>
  <c r="F28" i="2"/>
  <c r="F81" i="2"/>
  <c r="F26" i="2"/>
  <c r="F60" i="2"/>
  <c r="F69" i="2"/>
  <c r="F38" i="2"/>
  <c r="F46" i="2"/>
  <c r="F44" i="2"/>
  <c r="F86" i="2"/>
  <c r="F54" i="2"/>
  <c r="F75" i="2"/>
  <c r="F42" i="2"/>
  <c r="F59" i="2"/>
  <c r="F66" i="2"/>
  <c r="F53" i="2"/>
  <c r="F37" i="2"/>
  <c r="F90" i="2"/>
  <c r="F84" i="2"/>
  <c r="F36" i="2"/>
  <c r="F49" i="2"/>
  <c r="F63" i="2"/>
  <c r="F77" i="2"/>
  <c r="F147" i="2"/>
  <c r="F72" i="2"/>
  <c r="F144" i="2"/>
  <c r="F74" i="2"/>
  <c r="F50" i="2"/>
  <c r="F67" i="2"/>
  <c r="F57" i="2"/>
  <c r="F29" i="2"/>
  <c r="F18" i="2"/>
  <c r="F82" i="2"/>
  <c r="F48" i="2"/>
  <c r="F62" i="2"/>
  <c r="F64" i="2"/>
  <c r="F101" i="2"/>
  <c r="F116" i="2"/>
  <c r="F102" i="2"/>
  <c r="F43" i="2"/>
  <c r="F92" i="2"/>
  <c r="F61" i="2"/>
  <c r="F19" i="2"/>
  <c r="F80" i="2"/>
  <c r="F107" i="2"/>
  <c r="F51" i="2"/>
  <c r="F65" i="2"/>
  <c r="F115" i="2"/>
  <c r="F45" i="2"/>
  <c r="F91" i="2"/>
  <c r="F104" i="2"/>
  <c r="F79" i="2"/>
  <c r="F76" i="2"/>
  <c r="F120" i="2"/>
  <c r="F98" i="2"/>
  <c r="F89" i="2"/>
  <c r="F21" i="2"/>
  <c r="F133" i="2"/>
  <c r="F87" i="2"/>
  <c r="F131" i="2"/>
  <c r="F85" i="2"/>
  <c r="F125" i="2"/>
  <c r="F100" i="2"/>
  <c r="F109" i="2"/>
  <c r="F83" i="2"/>
  <c r="F138" i="2"/>
  <c r="F121" i="2"/>
  <c r="F130" i="2"/>
  <c r="F123" i="2"/>
  <c r="F117" i="2"/>
  <c r="F32" i="2"/>
  <c r="F96" i="2"/>
  <c r="F151" i="2"/>
  <c r="F143" i="2"/>
  <c r="F112" i="2"/>
  <c r="F47" i="2"/>
  <c r="F88" i="2"/>
  <c r="F52" i="2"/>
  <c r="F196" i="2"/>
  <c r="F154" i="2"/>
  <c r="F135" i="2"/>
  <c r="F68" i="2"/>
  <c r="F162" i="2"/>
  <c r="F95" i="2"/>
  <c r="F99" i="2"/>
  <c r="F142" i="2"/>
  <c r="F152" i="2"/>
  <c r="F155" i="2"/>
  <c r="F105" i="2"/>
  <c r="F128" i="2"/>
  <c r="F118" i="2"/>
  <c r="F110" i="2"/>
  <c r="F73" i="2"/>
  <c r="F136" i="2"/>
  <c r="F122" i="2"/>
  <c r="F78" i="2"/>
  <c r="F108" i="2"/>
  <c r="F173" i="2"/>
  <c r="F103" i="2"/>
  <c r="F145" i="2"/>
  <c r="F141" i="2"/>
  <c r="F124" i="2"/>
  <c r="F97" i="2"/>
  <c r="F132" i="2"/>
  <c r="F140" i="2"/>
  <c r="F157" i="2"/>
  <c r="F180" i="2"/>
  <c r="F134" i="2"/>
  <c r="F94" i="2"/>
  <c r="F169" i="2"/>
  <c r="F129" i="2"/>
  <c r="F139" i="2"/>
  <c r="F159" i="2"/>
  <c r="F149" i="2"/>
  <c r="F150" i="2"/>
  <c r="F170" i="2"/>
  <c r="F163" i="2"/>
  <c r="F174" i="2"/>
  <c r="F185" i="2"/>
  <c r="F146" i="2"/>
  <c r="F164" i="2"/>
  <c r="F71" i="2"/>
  <c r="F27" i="2"/>
  <c r="F165" i="2"/>
  <c r="F111" i="2"/>
  <c r="F127" i="2"/>
  <c r="F153" i="2"/>
  <c r="F158" i="2"/>
  <c r="F113" i="2"/>
  <c r="F114" i="2"/>
  <c r="F148" i="2"/>
  <c r="F119" i="2"/>
  <c r="F161" i="2"/>
  <c r="F137" i="2"/>
  <c r="F126" i="2"/>
  <c r="F31" i="2"/>
  <c r="F172" i="2"/>
  <c r="F166" i="2"/>
  <c r="F168" i="2"/>
  <c r="F186" i="2"/>
  <c r="F181" i="2"/>
  <c r="F56" i="2"/>
  <c r="F175" i="2"/>
  <c r="F156" i="2"/>
  <c r="F187" i="2"/>
  <c r="F167" i="2"/>
  <c r="F190" i="2"/>
  <c r="F171" i="2"/>
  <c r="F160" i="2"/>
  <c r="F179" i="2"/>
  <c r="F182" i="2"/>
  <c r="F5" i="2"/>
  <c r="F70" i="2"/>
  <c r="F177" i="2"/>
  <c r="F192" i="2"/>
  <c r="F188" i="2"/>
  <c r="F197" i="2"/>
  <c r="F195" i="2"/>
  <c r="F184" i="2"/>
  <c r="F194" i="2"/>
  <c r="F176" i="2"/>
  <c r="F183" i="2"/>
  <c r="F189" i="2"/>
  <c r="F178" i="2"/>
  <c r="F193" i="2"/>
  <c r="F191" i="2"/>
  <c r="F198" i="2"/>
  <c r="F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<sst xmlns="http://schemas.openxmlformats.org/spreadsheetml/2006/main" count="1391" uniqueCount="223">
  <si>
    <t>tract</t>
  </si>
  <si>
    <t>Name</t>
  </si>
  <si>
    <t>Greenmount West</t>
  </si>
  <si>
    <t xml:space="preserve"> Baltimore</t>
  </si>
  <si>
    <t xml:space="preserve"> MD</t>
  </si>
  <si>
    <t>Broadway East</t>
  </si>
  <si>
    <t>Northwest Washington</t>
  </si>
  <si>
    <t xml:space="preserve"> Washington</t>
  </si>
  <si>
    <t xml:space="preserve"> DC</t>
  </si>
  <si>
    <t>Poppleton</t>
  </si>
  <si>
    <t>Sandtown-Winchester</t>
  </si>
  <si>
    <t>Shipley Hill</t>
  </si>
  <si>
    <t>Oliver</t>
  </si>
  <si>
    <t>Cherry Hill</t>
  </si>
  <si>
    <t>Johnson Square</t>
  </si>
  <si>
    <t>Lexington</t>
  </si>
  <si>
    <t>Madison - Eastend</t>
  </si>
  <si>
    <t>Franklin Square</t>
  </si>
  <si>
    <t>Westport</t>
  </si>
  <si>
    <t>Gay Street</t>
  </si>
  <si>
    <t>Bloomingdale</t>
  </si>
  <si>
    <t>Northeast Washington</t>
  </si>
  <si>
    <t>Saint Joseph's</t>
  </si>
  <si>
    <t>Berea</t>
  </si>
  <si>
    <t>Druid Heights</t>
  </si>
  <si>
    <t>Upton</t>
  </si>
  <si>
    <t>Barclay</t>
  </si>
  <si>
    <t>Rosemont</t>
  </si>
  <si>
    <t>Downtown</t>
  </si>
  <si>
    <t>Reservoir Hill</t>
  </si>
  <si>
    <t>Pratt Monroe</t>
  </si>
  <si>
    <t>Penn North</t>
  </si>
  <si>
    <t>Old Goucher</t>
  </si>
  <si>
    <t>West Forest Park</t>
  </si>
  <si>
    <t>Mount Clare</t>
  </si>
  <si>
    <t>O'Donnell Heights</t>
  </si>
  <si>
    <t>Woodbrook</t>
  </si>
  <si>
    <t>Edmondson</t>
  </si>
  <si>
    <t>Frankford</t>
  </si>
  <si>
    <t>Harford - Echodale - Perring Parkway</t>
  </si>
  <si>
    <t>Edgecomb</t>
  </si>
  <si>
    <t>Pigtown</t>
  </si>
  <si>
    <t>Harwood</t>
  </si>
  <si>
    <t>East Baltimore Midway</t>
  </si>
  <si>
    <t>Edgewood</t>
  </si>
  <si>
    <t>Eckington</t>
  </si>
  <si>
    <t>Darley Park</t>
  </si>
  <si>
    <t>Butchers Hill</t>
  </si>
  <si>
    <t>Coldstream - Homestead - Montebello</t>
  </si>
  <si>
    <t>Belair - Edison</t>
  </si>
  <si>
    <t>McCulloh Homes</t>
  </si>
  <si>
    <t>Cedonia</t>
  </si>
  <si>
    <t>NW Community Action</t>
  </si>
  <si>
    <t>Coppin Heights</t>
  </si>
  <si>
    <t>Pleasant View Gardens</t>
  </si>
  <si>
    <t>Park Circle</t>
  </si>
  <si>
    <t>Hollins Market</t>
  </si>
  <si>
    <t>Carver / Langston</t>
  </si>
  <si>
    <t>Milton - Montford</t>
  </si>
  <si>
    <t>Arlington</t>
  </si>
  <si>
    <t>Bentalou-Smallwood</t>
  </si>
  <si>
    <t>Rognel Heights</t>
  </si>
  <si>
    <t>Patterson Park</t>
  </si>
  <si>
    <t>Gwynn Oak</t>
  </si>
  <si>
    <t>Central Park Heights</t>
  </si>
  <si>
    <t>Harlem Park</t>
  </si>
  <si>
    <t>Midtown Edmondson</t>
  </si>
  <si>
    <t>Winston - Govans</t>
  </si>
  <si>
    <t>Bolton Hill</t>
  </si>
  <si>
    <t>Windsor Hills</t>
  </si>
  <si>
    <t>Hanlon Longwood</t>
  </si>
  <si>
    <t>Mill Hill</t>
  </si>
  <si>
    <t>Irvington</t>
  </si>
  <si>
    <t>Yale Heights</t>
  </si>
  <si>
    <t>Parkside</t>
  </si>
  <si>
    <t>Bridgeview-Greenlawn</t>
  </si>
  <si>
    <t>Lincoln Heights</t>
  </si>
  <si>
    <t>Columbia Heights</t>
  </si>
  <si>
    <t>Ednor Gardens - Lakeside</t>
  </si>
  <si>
    <t>Brooklyn</t>
  </si>
  <si>
    <t>Better Waverly</t>
  </si>
  <si>
    <t>Walbrook</t>
  </si>
  <si>
    <t>Lower Central NE</t>
  </si>
  <si>
    <t>16th Street Heights</t>
  </si>
  <si>
    <t>Upper Fells Point</t>
  </si>
  <si>
    <t>Mondawmin</t>
  </si>
  <si>
    <t>Mayfair</t>
  </si>
  <si>
    <t>Brentwood</t>
  </si>
  <si>
    <t>Beechfield</t>
  </si>
  <si>
    <t>Curtis Bay</t>
  </si>
  <si>
    <t>Dorchester</t>
  </si>
  <si>
    <t>Glen</t>
  </si>
  <si>
    <t>New Northwood</t>
  </si>
  <si>
    <t>Howard University</t>
  </si>
  <si>
    <t>Baltimore Highlands</t>
  </si>
  <si>
    <t>Perring Loch</t>
  </si>
  <si>
    <t>Ramblewood</t>
  </si>
  <si>
    <t>Perkins Homes</t>
  </si>
  <si>
    <t>Mosher</t>
  </si>
  <si>
    <t>Hillen</t>
  </si>
  <si>
    <t>Kingman Park</t>
  </si>
  <si>
    <t>Claremont - Freedom</t>
  </si>
  <si>
    <t>Fort Lincoln</t>
  </si>
  <si>
    <t>Mid-Govans</t>
  </si>
  <si>
    <t>South Baltimore</t>
  </si>
  <si>
    <t>Brightwood Park</t>
  </si>
  <si>
    <t>Lakeland</t>
  </si>
  <si>
    <t>Reisterstown Station</t>
  </si>
  <si>
    <t>Langston Hughes</t>
  </si>
  <si>
    <t>Garwyn Oaks</t>
  </si>
  <si>
    <t>Windsor Mill</t>
  </si>
  <si>
    <t>Canton</t>
  </si>
  <si>
    <t>Cedmont</t>
  </si>
  <si>
    <t>Remington</t>
  </si>
  <si>
    <t>Brightwood</t>
  </si>
  <si>
    <t>East Arlington</t>
  </si>
  <si>
    <t>Riverside</t>
  </si>
  <si>
    <t>Near Northeast</t>
  </si>
  <si>
    <t>Locust Point</t>
  </si>
  <si>
    <t>Little Italy</t>
  </si>
  <si>
    <t>Morrell Park</t>
  </si>
  <si>
    <t>Loch Raven</t>
  </si>
  <si>
    <t>Grant Park</t>
  </si>
  <si>
    <t>Fifteenth Street</t>
  </si>
  <si>
    <t>Armistead Gardens</t>
  </si>
  <si>
    <t>Joseph Lee</t>
  </si>
  <si>
    <t>Michigan Park</t>
  </si>
  <si>
    <t>Manor Park</t>
  </si>
  <si>
    <t>Hampden</t>
  </si>
  <si>
    <t>Glenham-Belford</t>
  </si>
  <si>
    <t>Burleith-Leighton</t>
  </si>
  <si>
    <t>Kenilworth</t>
  </si>
  <si>
    <t>Arcadia</t>
  </si>
  <si>
    <t>Woodring</t>
  </si>
  <si>
    <t>Allendale</t>
  </si>
  <si>
    <t>Lauraville</t>
  </si>
  <si>
    <t>Idlewood</t>
  </si>
  <si>
    <t>Lake Walker</t>
  </si>
  <si>
    <t>Riverside Park</t>
  </si>
  <si>
    <t>Waltherson</t>
  </si>
  <si>
    <t>Medford - Broening</t>
  </si>
  <si>
    <t>Mount Pleasant</t>
  </si>
  <si>
    <t>Woodberry</t>
  </si>
  <si>
    <t>Fallstaff</t>
  </si>
  <si>
    <t>Brookland</t>
  </si>
  <si>
    <t>Westgate</t>
  </si>
  <si>
    <t>Violetville</t>
  </si>
  <si>
    <t>Radnor - Winston</t>
  </si>
  <si>
    <t>North Harford Road</t>
  </si>
  <si>
    <t>Medfield</t>
  </si>
  <si>
    <t>Logan Circle</t>
  </si>
  <si>
    <t>Forest Hills</t>
  </si>
  <si>
    <t>Evergreen</t>
  </si>
  <si>
    <t>Georgetown</t>
  </si>
  <si>
    <t>Cheswolde</t>
  </si>
  <si>
    <t>Mid-Charles</t>
  </si>
  <si>
    <t>Homeland</t>
  </si>
  <si>
    <t>Naval Observatory</t>
  </si>
  <si>
    <t>Fells Point</t>
  </si>
  <si>
    <t>Adams Morgan</t>
  </si>
  <si>
    <t>Cathedral Heights</t>
  </si>
  <si>
    <t>Tuscany - Canterbury</t>
  </si>
  <si>
    <t>Lanier Heights</t>
  </si>
  <si>
    <t>Cross Country</t>
  </si>
  <si>
    <t>American University Park</t>
  </si>
  <si>
    <t>Roland Park</t>
  </si>
  <si>
    <t>Cross Keys</t>
  </si>
  <si>
    <t>Mount Washington</t>
  </si>
  <si>
    <t>Cold Springs</t>
  </si>
  <si>
    <t>Southeast Washington</t>
  </si>
  <si>
    <t>Penn - Fallsway</t>
  </si>
  <si>
    <t>City</t>
  </si>
  <si>
    <t>State</t>
  </si>
  <si>
    <t>Row Labels</t>
  </si>
  <si>
    <t>Grand Total</t>
  </si>
  <si>
    <t>Average of incarceration-75</t>
  </si>
  <si>
    <t>Average of incarceration-50</t>
  </si>
  <si>
    <t>Average of incarceration-25</t>
  </si>
  <si>
    <t>min</t>
  </si>
  <si>
    <t>max</t>
  </si>
  <si>
    <t xml:space="preserve">min </t>
  </si>
  <si>
    <t>&gt;0.16</t>
  </si>
  <si>
    <t>Skew</t>
  </si>
  <si>
    <t xml:space="preserve">skew </t>
  </si>
  <si>
    <t>skew</t>
  </si>
  <si>
    <t>Southwest Washington</t>
  </si>
  <si>
    <t>Barry Farm</t>
  </si>
  <si>
    <t>Capitol Riverfront</t>
  </si>
  <si>
    <t>Marshall Heights</t>
  </si>
  <si>
    <t>Congress Heights</t>
  </si>
  <si>
    <t>Barney Circle</t>
  </si>
  <si>
    <t>Fairlawn</t>
  </si>
  <si>
    <t>Historic Anacostia</t>
  </si>
  <si>
    <t>Hill East</t>
  </si>
  <si>
    <t>Fort Dupont</t>
  </si>
  <si>
    <t>Douglass</t>
  </si>
  <si>
    <t>Benning Ridge</t>
  </si>
  <si>
    <t>Shipley</t>
  </si>
  <si>
    <t>Bellevue</t>
  </si>
  <si>
    <t>Penn Branch</t>
  </si>
  <si>
    <t>Capitol Hill</t>
  </si>
  <si>
    <t xml:space="preserve">Average of incarceration-all </t>
  </si>
  <si>
    <t>Average of Incarceration_Rate_rP_gP_pall</t>
  </si>
  <si>
    <t>75</t>
  </si>
  <si>
    <t>50</t>
  </si>
  <si>
    <t>25</t>
  </si>
  <si>
    <t>incarceration- 75</t>
  </si>
  <si>
    <t>incarceration- 50</t>
  </si>
  <si>
    <t>Incarceration-25</t>
  </si>
  <si>
    <t>Range</t>
  </si>
  <si>
    <t>Neighborhood</t>
  </si>
  <si>
    <t>Number of neighborhoods</t>
  </si>
  <si>
    <t xml:space="preserve">Range </t>
  </si>
  <si>
    <t>incarceration- 75th percentile parent income</t>
  </si>
  <si>
    <t>incarceration- 50th percentile parent income</t>
  </si>
  <si>
    <t>incarceration-25th percentile parent income</t>
  </si>
  <si>
    <t>incarceration-all parent income</t>
  </si>
  <si>
    <t>Incarceration-all parent income</t>
  </si>
  <si>
    <t>incarceration- 25</t>
  </si>
  <si>
    <t>Number of Neighborhoods</t>
  </si>
  <si>
    <t>Parent Income Percentile</t>
  </si>
  <si>
    <t>Average Incarceration Rate in Baltimore</t>
  </si>
  <si>
    <t>Average Incarceration Rate in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</si>
</sst>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theme="8"/>
        <bgColor theme="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/>
    <xf numFmtId="0" fontId="0" fillId="0" borderId="0" xfId="0" applyFont="1"/>
    <xf numFmtId="9" fontId="0" fillId="0" borderId="0" xfId="1" applyFont="1"/>
    <xf numFmtId="0" fontId="0" fillId="0" borderId="0" xfId="1" applyNumberFormat="1" applyFont="1"/>
    <xf numFmtId="0" fontId="16" fillId="33" borderId="10" xfId="0" applyNumberFormat="1" applyFont="1" applyFill="1" applyBorder="1"/>
    <xf numFmtId="0" fontId="13" fillId="34" borderId="11" xfId="0" applyFont="1" applyFill="1" applyBorder="1"/>
    <xf numFmtId="0" fontId="16" fillId="35" borderId="12" xfId="0" applyFont="1" applyFill="1" applyBorder="1"/>
    <xf numFmtId="0" fontId="17" fillId="36" borderId="0" xfId="0" applyFont="1" applyFill="1"/>
    <xf numFmtId="0" fontId="0" fillId="37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35" borderId="0" xfId="0" applyFont="1" applyFill="1" applyAlignment="1">
      <alignment wrapText="1"/>
    </xf>
    <xf numFmtId="0" fontId="13" fillId="38" borderId="11" xfId="0" applyFont="1" applyFill="1" applyBorder="1"/>
    <xf numFmtId="0" fontId="13" fillId="39" borderId="11" xfId="0" applyFont="1" applyFill="1" applyBorder="1"/>
    <xf numFmtId="0" fontId="0" fillId="40" borderId="0" xfId="0" applyFont="1" applyFill="1" applyAlignment="1">
      <alignment wrapText="1"/>
    </xf>
    <xf numFmtId="0" fontId="13" fillId="41" borderId="11" xfId="0" applyFont="1" applyFill="1" applyBorder="1"/>
    <xf numFmtId="0" fontId="0" fillId="42" borderId="0" xfId="0" applyFill="1"/>
    <xf numFmtId="0" fontId="0" fillId="43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</a:t>
            </a:r>
            <a:r>
              <a:rPr lang="en-US" b="1" baseline="0"/>
              <a:t>r of Neighborhoods in Baltimore and its Incarceration Rate of </a:t>
            </a:r>
            <a:r>
              <a:rPr lang="en-US" b="1" i="1" baseline="0"/>
              <a:t>75th Percentile Parent Income</a:t>
            </a:r>
            <a:endParaRPr lang="en-US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'Baltimore-Incarceration'!$J$9:$J$26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'Baltimore-Incarceration'!$K$9:$K$26</c:f>
              <c:numCache>
                <c:formatCode>General</c:formatCode>
                <c:ptCount val="18"/>
                <c:pt idx="0">
                  <c:v>32</c:v>
                </c:pt>
                <c:pt idx="1">
                  <c:v>46</c:v>
                </c:pt>
                <c:pt idx="2">
                  <c:v>27</c:v>
                </c:pt>
                <c:pt idx="3">
                  <c:v>31</c:v>
                </c:pt>
                <c:pt idx="4">
                  <c:v>25</c:v>
                </c:pt>
                <c:pt idx="5">
                  <c:v>12</c:v>
                </c:pt>
                <c:pt idx="6">
                  <c:v>8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49-9A4C-B3DB-220A45721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2"/>
        <c:overlap val="100"/>
        <c:axId val="572763727"/>
        <c:axId val="548125935"/>
      </c:barChart>
      <c:catAx>
        <c:axId val="572763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Incarceration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25935"/>
        <c:crosses val="autoZero"/>
        <c:auto val="1"/>
        <c:lblAlgn val="ctr"/>
        <c:lblOffset val="100"/>
        <c:noMultiLvlLbl val="0"/>
      </c:catAx>
      <c:valAx>
        <c:axId val="54812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Neighborhoods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63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Number of Neighborhoods in Baltimore and its Incarceration Rate of </a:t>
            </a:r>
            <a:r>
              <a:rPr lang="en-US" sz="1400" b="1" i="1" baseline="0">
                <a:effectLst/>
              </a:rPr>
              <a:t>50th Percentile Parent Income</a:t>
            </a:r>
            <a:endParaRPr lang="en-US" sz="1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'Baltimore-Incarceration'!$M$9:$M$26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'Baltimore-Incarceration'!$N$9:$N$26</c:f>
              <c:numCache>
                <c:formatCode>General</c:formatCode>
                <c:ptCount val="18"/>
                <c:pt idx="0">
                  <c:v>13</c:v>
                </c:pt>
                <c:pt idx="1">
                  <c:v>20</c:v>
                </c:pt>
                <c:pt idx="2">
                  <c:v>38</c:v>
                </c:pt>
                <c:pt idx="3">
                  <c:v>36</c:v>
                </c:pt>
                <c:pt idx="4">
                  <c:v>32</c:v>
                </c:pt>
                <c:pt idx="5">
                  <c:v>26</c:v>
                </c:pt>
                <c:pt idx="6">
                  <c:v>14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1-2E49-AF7D-7C9A5A95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563263"/>
        <c:axId val="571889519"/>
      </c:barChart>
      <c:catAx>
        <c:axId val="571563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Incarceration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89519"/>
        <c:crosses val="autoZero"/>
        <c:auto val="1"/>
        <c:lblAlgn val="ctr"/>
        <c:lblOffset val="100"/>
        <c:noMultiLvlLbl val="0"/>
      </c:catAx>
      <c:valAx>
        <c:axId val="571889519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Neighborhoods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63263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Incarceration</a:t>
            </a:r>
            <a:r>
              <a:rPr lang="en-US" sz="1600" b="1" baseline="0"/>
              <a:t> Rate Trend for Each Parent Income Percentile</a:t>
            </a:r>
          </a:p>
        </c:rich>
      </c:tx>
      <c:layout>
        <c:manualLayout>
          <c:xMode val="edge"/>
          <c:yMode val="edge"/>
          <c:x val="0.18405431959233792"/>
          <c:y val="5.7892507592693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193569553805772E-2"/>
          <c:y val="0.16645960921551473"/>
          <c:w val="0.90287510936132986"/>
          <c:h val="0.56307669874599009"/>
        </c:manualLayout>
      </c:layout>
      <c:lineChart>
        <c:grouping val="standard"/>
        <c:varyColors val="0"/>
        <c:ser>
          <c:idx val="0"/>
          <c:order val="0"/>
          <c:tx>
            <c:v>Incarceration-75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'Baltimore-Incarceration'!$J$9:$J$26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'Baltimore-Incarceration'!$K$9:$K$26</c:f>
              <c:numCache>
                <c:formatCode>General</c:formatCode>
                <c:ptCount val="18"/>
                <c:pt idx="0">
                  <c:v>32</c:v>
                </c:pt>
                <c:pt idx="1">
                  <c:v>46</c:v>
                </c:pt>
                <c:pt idx="2">
                  <c:v>27</c:v>
                </c:pt>
                <c:pt idx="3">
                  <c:v>31</c:v>
                </c:pt>
                <c:pt idx="4">
                  <c:v>25</c:v>
                </c:pt>
                <c:pt idx="5">
                  <c:v>12</c:v>
                </c:pt>
                <c:pt idx="6">
                  <c:v>8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E8-5843-A767-74427DD29C12}"/>
            </c:ext>
          </c:extLst>
        </c:ser>
        <c:ser>
          <c:idx val="1"/>
          <c:order val="1"/>
          <c:tx>
            <c:v>Incarceration-50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'Baltimore-Incarceration'!$J$9:$J$26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'Baltimore-Incarceration'!$N$9:$N$26</c:f>
              <c:numCache>
                <c:formatCode>General</c:formatCode>
                <c:ptCount val="18"/>
                <c:pt idx="0">
                  <c:v>13</c:v>
                </c:pt>
                <c:pt idx="1">
                  <c:v>20</c:v>
                </c:pt>
                <c:pt idx="2">
                  <c:v>38</c:v>
                </c:pt>
                <c:pt idx="3">
                  <c:v>36</c:v>
                </c:pt>
                <c:pt idx="4">
                  <c:v>32</c:v>
                </c:pt>
                <c:pt idx="5">
                  <c:v>26</c:v>
                </c:pt>
                <c:pt idx="6">
                  <c:v>14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E8-5843-A767-74427DD29C12}"/>
            </c:ext>
          </c:extLst>
        </c:ser>
        <c:ser>
          <c:idx val="2"/>
          <c:order val="2"/>
          <c:tx>
            <c:v>Incarceration-25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'Baltimore-Incarceration'!$J$9:$J$26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'Baltimore-Incarceration'!$Q$9:$Q$26</c:f>
              <c:numCache>
                <c:formatCode>General</c:formatCode>
                <c:ptCount val="18"/>
                <c:pt idx="0">
                  <c:v>10</c:v>
                </c:pt>
                <c:pt idx="1">
                  <c:v>6</c:v>
                </c:pt>
                <c:pt idx="2">
                  <c:v>11</c:v>
                </c:pt>
                <c:pt idx="3">
                  <c:v>17</c:v>
                </c:pt>
                <c:pt idx="4">
                  <c:v>24</c:v>
                </c:pt>
                <c:pt idx="5">
                  <c:v>27</c:v>
                </c:pt>
                <c:pt idx="6">
                  <c:v>45</c:v>
                </c:pt>
                <c:pt idx="7">
                  <c:v>19</c:v>
                </c:pt>
                <c:pt idx="8">
                  <c:v>19</c:v>
                </c:pt>
                <c:pt idx="9">
                  <c:v>6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E8-5843-A767-74427DD29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591007"/>
        <c:axId val="548363583"/>
      </c:lineChart>
      <c:catAx>
        <c:axId val="571591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Incarceration</a:t>
                </a:r>
                <a:r>
                  <a:rPr lang="en-US" b="1" baseline="0"/>
                  <a:t> Rate</a:t>
                </a:r>
              </a:p>
            </c:rich>
          </c:tx>
          <c:layout>
            <c:manualLayout>
              <c:xMode val="edge"/>
              <c:yMode val="edge"/>
              <c:x val="0.46410873160987948"/>
              <c:y val="0.83431603052735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363583"/>
        <c:crosses val="autoZero"/>
        <c:auto val="1"/>
        <c:lblAlgn val="ctr"/>
        <c:lblOffset val="100"/>
        <c:noMultiLvlLbl val="0"/>
      </c:catAx>
      <c:valAx>
        <c:axId val="54836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Neighborhoods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9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Number of Neighborhoods in Baltimore and its Incarceration Rate of </a:t>
            </a:r>
            <a:r>
              <a:rPr lang="en-US" sz="1400" b="1" i="1" baseline="0">
                <a:effectLst/>
              </a:rPr>
              <a:t>25th Percentile Parent Income</a:t>
            </a:r>
            <a:endParaRPr lang="en-US" sz="1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strRef>
              <c:f>'Baltimore-Incarceration'!$P$9:$P$26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'Baltimore-Incarceration'!$Q$9:$Q$26</c:f>
              <c:numCache>
                <c:formatCode>General</c:formatCode>
                <c:ptCount val="18"/>
                <c:pt idx="0">
                  <c:v>10</c:v>
                </c:pt>
                <c:pt idx="1">
                  <c:v>6</c:v>
                </c:pt>
                <c:pt idx="2">
                  <c:v>11</c:v>
                </c:pt>
                <c:pt idx="3">
                  <c:v>17</c:v>
                </c:pt>
                <c:pt idx="4">
                  <c:v>24</c:v>
                </c:pt>
                <c:pt idx="5">
                  <c:v>27</c:v>
                </c:pt>
                <c:pt idx="6">
                  <c:v>45</c:v>
                </c:pt>
                <c:pt idx="7">
                  <c:v>19</c:v>
                </c:pt>
                <c:pt idx="8">
                  <c:v>19</c:v>
                </c:pt>
                <c:pt idx="9">
                  <c:v>6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36-D648-8C20-16BFE1CC7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563263"/>
        <c:axId val="571889519"/>
      </c:barChart>
      <c:catAx>
        <c:axId val="571563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Incarceration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89519"/>
        <c:crosses val="autoZero"/>
        <c:auto val="1"/>
        <c:lblAlgn val="ctr"/>
        <c:lblOffset val="100"/>
        <c:noMultiLvlLbl val="0"/>
      </c:catAx>
      <c:valAx>
        <c:axId val="571889519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Neighborhoods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63263"/>
        <c:crosses val="autoZero"/>
        <c:crossBetween val="between"/>
        <c:minorUnit val="5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</a:t>
            </a:r>
            <a:r>
              <a:rPr lang="en-US" b="1" baseline="0"/>
              <a:t>r of Neighborhoods in Washington, DC and its Incarceration Rate of </a:t>
            </a:r>
            <a:r>
              <a:rPr lang="en-US" b="1" i="1" baseline="0"/>
              <a:t>75th Percentile Parent Income</a:t>
            </a:r>
            <a:endParaRPr lang="en-US" b="1" i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rgbClr val="FFFF00"/>
            </a:solidFill>
          </c:spPr>
          <c:invertIfNegative val="0"/>
          <c:cat>
            <c:strRef>
              <c:f>'Washington, DC-Incarceration'!$J$8:$J$25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'Washington, DC-Incarceration'!$K$8:$K$25</c:f>
              <c:numCache>
                <c:formatCode>General</c:formatCode>
                <c:ptCount val="18"/>
                <c:pt idx="0">
                  <c:v>25</c:v>
                </c:pt>
                <c:pt idx="1">
                  <c:v>44</c:v>
                </c:pt>
                <c:pt idx="2">
                  <c:v>43</c:v>
                </c:pt>
                <c:pt idx="3">
                  <c:v>25</c:v>
                </c:pt>
                <c:pt idx="4">
                  <c:v>17</c:v>
                </c:pt>
                <c:pt idx="5">
                  <c:v>10</c:v>
                </c:pt>
                <c:pt idx="6">
                  <c:v>2</c:v>
                </c:pt>
                <c:pt idx="7">
                  <c:v>8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DF-CE4C-A628-E176C6995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2"/>
        <c:overlap val="100"/>
        <c:axId val="572763727"/>
        <c:axId val="548125935"/>
      </c:barChart>
      <c:catAx>
        <c:axId val="572763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Incarceration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25935"/>
        <c:crosses val="autoZero"/>
        <c:auto val="1"/>
        <c:lblAlgn val="ctr"/>
        <c:lblOffset val="100"/>
        <c:noMultiLvlLbl val="0"/>
      </c:catAx>
      <c:valAx>
        <c:axId val="54812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Neighborhoods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63727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</a:t>
            </a:r>
            <a:r>
              <a:rPr lang="en-US" b="1" baseline="0"/>
              <a:t>r of Neighborhoods in Washington, DC and its Incarceration Rate of </a:t>
            </a:r>
            <a:r>
              <a:rPr lang="en-US" b="1" i="1" baseline="0"/>
              <a:t>50th Percentile Parent Income</a:t>
            </a:r>
            <a:endParaRPr lang="en-US" b="1" i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'Washington, DC-Incarceration'!$M$8:$M$25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'Washington, DC-Incarceration'!$N$8:$N$25</c:f>
              <c:numCache>
                <c:formatCode>General</c:formatCode>
                <c:ptCount val="18"/>
                <c:pt idx="0">
                  <c:v>13</c:v>
                </c:pt>
                <c:pt idx="1">
                  <c:v>29</c:v>
                </c:pt>
                <c:pt idx="2">
                  <c:v>33</c:v>
                </c:pt>
                <c:pt idx="3">
                  <c:v>37</c:v>
                </c:pt>
                <c:pt idx="4">
                  <c:v>30</c:v>
                </c:pt>
                <c:pt idx="5">
                  <c:v>15</c:v>
                </c:pt>
                <c:pt idx="6">
                  <c:v>10</c:v>
                </c:pt>
                <c:pt idx="7">
                  <c:v>5</c:v>
                </c:pt>
                <c:pt idx="8">
                  <c:v>6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33-A24A-996A-80B2EEC35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2"/>
        <c:overlap val="100"/>
        <c:axId val="572763727"/>
        <c:axId val="548125935"/>
      </c:barChart>
      <c:catAx>
        <c:axId val="572763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Incarceration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25935"/>
        <c:crosses val="autoZero"/>
        <c:auto val="1"/>
        <c:lblAlgn val="ctr"/>
        <c:lblOffset val="100"/>
        <c:noMultiLvlLbl val="0"/>
      </c:catAx>
      <c:valAx>
        <c:axId val="548125935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Neighborhoods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63727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Number of Neighborhoods in Washington, DC and its Incarceration Rate of </a:t>
            </a:r>
            <a:r>
              <a:rPr lang="en-US" sz="1400" b="1" i="1" baseline="0">
                <a:effectLst/>
              </a:rPr>
              <a:t>25th Percentile Parent Income</a:t>
            </a:r>
            <a:endParaRPr lang="en-US" sz="1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cat>
            <c:strRef>
              <c:f>'Washington, DC-Incarceration'!$P$9:$P$26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'Washington, DC-Incarceration'!$Q$9:$Q$26</c:f>
              <c:numCache>
                <c:formatCode>General</c:formatCode>
                <c:ptCount val="18"/>
                <c:pt idx="0">
                  <c:v>11</c:v>
                </c:pt>
                <c:pt idx="1">
                  <c:v>16</c:v>
                </c:pt>
                <c:pt idx="2">
                  <c:v>17</c:v>
                </c:pt>
                <c:pt idx="3">
                  <c:v>19</c:v>
                </c:pt>
                <c:pt idx="4">
                  <c:v>24</c:v>
                </c:pt>
                <c:pt idx="5">
                  <c:v>29</c:v>
                </c:pt>
                <c:pt idx="6">
                  <c:v>24</c:v>
                </c:pt>
                <c:pt idx="7">
                  <c:v>16</c:v>
                </c:pt>
                <c:pt idx="8">
                  <c:v>8</c:v>
                </c:pt>
                <c:pt idx="9">
                  <c:v>8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B4-5A40-BF7F-6D817CAFD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563263"/>
        <c:axId val="571889519"/>
      </c:barChart>
      <c:catAx>
        <c:axId val="571563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Incarceration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89519"/>
        <c:crosses val="autoZero"/>
        <c:auto val="1"/>
        <c:lblAlgn val="ctr"/>
        <c:lblOffset val="100"/>
        <c:noMultiLvlLbl val="0"/>
      </c:catAx>
      <c:valAx>
        <c:axId val="571889519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Neighborhoods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63263"/>
        <c:crosses val="autoZero"/>
        <c:crossBetween val="between"/>
        <c:minorUnit val="5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Incarceration</a:t>
            </a:r>
            <a:r>
              <a:rPr lang="en-US" sz="1600" b="1" baseline="0"/>
              <a:t> Rate Trend for Each Parent Income Percentile</a:t>
            </a:r>
          </a:p>
        </c:rich>
      </c:tx>
      <c:layout>
        <c:manualLayout>
          <c:xMode val="edge"/>
          <c:yMode val="edge"/>
          <c:x val="0.18405431959233792"/>
          <c:y val="5.78925075926935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193569553805772E-2"/>
          <c:y val="0.16645960921551473"/>
          <c:w val="0.90287510936132986"/>
          <c:h val="0.56307669874599009"/>
        </c:manualLayout>
      </c:layout>
      <c:lineChart>
        <c:grouping val="standard"/>
        <c:varyColors val="0"/>
        <c:ser>
          <c:idx val="3"/>
          <c:order val="0"/>
          <c:tx>
            <c:v>Incarceration-75</c:v>
          </c:tx>
          <c:spPr>
            <a:ln w="38100">
              <a:solidFill>
                <a:srgbClr val="FFFF00"/>
              </a:solidFill>
            </a:ln>
          </c:spPr>
          <c:marker>
            <c:symbol val="none"/>
          </c:marker>
          <c:cat>
            <c:strRef>
              <c:f>'Washington, DC-Incarceration'!$J$8:$J$25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'Washington, DC-Incarceration'!$K$8:$K$25</c:f>
              <c:numCache>
                <c:formatCode>General</c:formatCode>
                <c:ptCount val="18"/>
                <c:pt idx="0">
                  <c:v>25</c:v>
                </c:pt>
                <c:pt idx="1">
                  <c:v>44</c:v>
                </c:pt>
                <c:pt idx="2">
                  <c:v>43</c:v>
                </c:pt>
                <c:pt idx="3">
                  <c:v>25</c:v>
                </c:pt>
                <c:pt idx="4">
                  <c:v>17</c:v>
                </c:pt>
                <c:pt idx="5">
                  <c:v>10</c:v>
                </c:pt>
                <c:pt idx="6">
                  <c:v>2</c:v>
                </c:pt>
                <c:pt idx="7">
                  <c:v>8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7C2-5049-B51F-ED47E989DCC1}"/>
            </c:ext>
          </c:extLst>
        </c:ser>
        <c:ser>
          <c:idx val="4"/>
          <c:order val="1"/>
          <c:tx>
            <c:v>Incarceration-50</c:v>
          </c:tx>
          <c:spPr>
            <a:ln w="38100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'Washington, DC-Incarceration'!$J$8:$J$25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'Washington, DC-Incarceration'!$N$8:$N$25</c:f>
              <c:numCache>
                <c:formatCode>General</c:formatCode>
                <c:ptCount val="18"/>
                <c:pt idx="0">
                  <c:v>13</c:v>
                </c:pt>
                <c:pt idx="1">
                  <c:v>29</c:v>
                </c:pt>
                <c:pt idx="2">
                  <c:v>33</c:v>
                </c:pt>
                <c:pt idx="3">
                  <c:v>37</c:v>
                </c:pt>
                <c:pt idx="4">
                  <c:v>30</c:v>
                </c:pt>
                <c:pt idx="5">
                  <c:v>15</c:v>
                </c:pt>
                <c:pt idx="6">
                  <c:v>10</c:v>
                </c:pt>
                <c:pt idx="7">
                  <c:v>5</c:v>
                </c:pt>
                <c:pt idx="8">
                  <c:v>6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7C2-5049-B51F-ED47E989DCC1}"/>
            </c:ext>
          </c:extLst>
        </c:ser>
        <c:ser>
          <c:idx val="5"/>
          <c:order val="2"/>
          <c:tx>
            <c:v>Incarceration-25</c:v>
          </c:tx>
          <c:spPr>
            <a:ln w="381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'Washington, DC-Incarceration'!$J$8:$J$25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'Washington, DC-Incarceration'!$Q$9:$Q$26</c:f>
              <c:numCache>
                <c:formatCode>General</c:formatCode>
                <c:ptCount val="18"/>
                <c:pt idx="0">
                  <c:v>11</c:v>
                </c:pt>
                <c:pt idx="1">
                  <c:v>16</c:v>
                </c:pt>
                <c:pt idx="2">
                  <c:v>17</c:v>
                </c:pt>
                <c:pt idx="3">
                  <c:v>19</c:v>
                </c:pt>
                <c:pt idx="4">
                  <c:v>24</c:v>
                </c:pt>
                <c:pt idx="5">
                  <c:v>29</c:v>
                </c:pt>
                <c:pt idx="6">
                  <c:v>24</c:v>
                </c:pt>
                <c:pt idx="7">
                  <c:v>16</c:v>
                </c:pt>
                <c:pt idx="8">
                  <c:v>8</c:v>
                </c:pt>
                <c:pt idx="9">
                  <c:v>8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7C2-5049-B51F-ED47E989D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591007"/>
        <c:axId val="548363583"/>
      </c:lineChart>
      <c:catAx>
        <c:axId val="571591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Incarceration</a:t>
                </a:r>
                <a:r>
                  <a:rPr lang="en-US" b="1" baseline="0"/>
                  <a:t> Rate</a:t>
                </a:r>
              </a:p>
            </c:rich>
          </c:tx>
          <c:layout>
            <c:manualLayout>
              <c:xMode val="edge"/>
              <c:yMode val="edge"/>
              <c:x val="0.46410873160987948"/>
              <c:y val="0.83431603052735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363583"/>
        <c:crosses val="autoZero"/>
        <c:auto val="1"/>
        <c:lblAlgn val="ctr"/>
        <c:lblOffset val="100"/>
        <c:noMultiLvlLbl val="0"/>
      </c:catAx>
      <c:valAx>
        <c:axId val="54836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Neighborhoods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9100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Incarceration</a:t>
            </a:r>
            <a:r>
              <a:rPr lang="en-US" b="1" baseline="0"/>
              <a:t> Rate for each parent income in both DC and BAL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BAL-75</c:v>
          </c:tx>
          <c:spPr>
            <a:ln w="285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'Combined Linear Graph'!$A$1:$A$18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'Combined Linear Graph'!$B$1:$B$18</c:f>
              <c:numCache>
                <c:formatCode>General</c:formatCode>
                <c:ptCount val="18"/>
                <c:pt idx="0">
                  <c:v>32</c:v>
                </c:pt>
                <c:pt idx="1">
                  <c:v>46</c:v>
                </c:pt>
                <c:pt idx="2">
                  <c:v>27</c:v>
                </c:pt>
                <c:pt idx="3">
                  <c:v>31</c:v>
                </c:pt>
                <c:pt idx="4">
                  <c:v>25</c:v>
                </c:pt>
                <c:pt idx="5">
                  <c:v>12</c:v>
                </c:pt>
                <c:pt idx="6">
                  <c:v>8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9-BD49-99EE-F70BF69546E0}"/>
            </c:ext>
          </c:extLst>
        </c:ser>
        <c:ser>
          <c:idx val="1"/>
          <c:order val="1"/>
          <c:tx>
            <c:v>BAL-50</c:v>
          </c:tx>
          <c:spPr>
            <a:ln w="2857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cat>
            <c:strRef>
              <c:f>'Combined Linear Graph'!$A$1:$A$18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'Combined Linear Graph'!$C$1:$C$18</c:f>
              <c:numCache>
                <c:formatCode>General</c:formatCode>
                <c:ptCount val="18"/>
                <c:pt idx="0">
                  <c:v>13</c:v>
                </c:pt>
                <c:pt idx="1">
                  <c:v>20</c:v>
                </c:pt>
                <c:pt idx="2">
                  <c:v>38</c:v>
                </c:pt>
                <c:pt idx="3">
                  <c:v>36</c:v>
                </c:pt>
                <c:pt idx="4">
                  <c:v>32</c:v>
                </c:pt>
                <c:pt idx="5">
                  <c:v>26</c:v>
                </c:pt>
                <c:pt idx="6">
                  <c:v>14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29-BD49-99EE-F70BF69546E0}"/>
            </c:ext>
          </c:extLst>
        </c:ser>
        <c:ser>
          <c:idx val="2"/>
          <c:order val="2"/>
          <c:tx>
            <c:v>BAL-25</c:v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'Combined Linear Graph'!$A$1:$A$18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'Combined Linear Graph'!$D$1:$D$18</c:f>
              <c:numCache>
                <c:formatCode>General</c:formatCode>
                <c:ptCount val="18"/>
                <c:pt idx="0">
                  <c:v>10</c:v>
                </c:pt>
                <c:pt idx="1">
                  <c:v>6</c:v>
                </c:pt>
                <c:pt idx="2">
                  <c:v>11</c:v>
                </c:pt>
                <c:pt idx="3">
                  <c:v>17</c:v>
                </c:pt>
                <c:pt idx="4">
                  <c:v>24</c:v>
                </c:pt>
                <c:pt idx="5">
                  <c:v>27</c:v>
                </c:pt>
                <c:pt idx="6">
                  <c:v>45</c:v>
                </c:pt>
                <c:pt idx="7">
                  <c:v>19</c:v>
                </c:pt>
                <c:pt idx="8">
                  <c:v>19</c:v>
                </c:pt>
                <c:pt idx="9">
                  <c:v>6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29-BD49-99EE-F70BF69546E0}"/>
            </c:ext>
          </c:extLst>
        </c:ser>
        <c:ser>
          <c:idx val="3"/>
          <c:order val="3"/>
          <c:tx>
            <c:v>DC-75</c:v>
          </c:tx>
          <c:spPr>
            <a:ln w="28575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'Combined Linear Graph'!$A$1:$A$18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'Combined Linear Graph'!$E$1:$E$18</c:f>
              <c:numCache>
                <c:formatCode>General</c:formatCode>
                <c:ptCount val="18"/>
                <c:pt idx="0">
                  <c:v>25</c:v>
                </c:pt>
                <c:pt idx="1">
                  <c:v>44</c:v>
                </c:pt>
                <c:pt idx="2">
                  <c:v>43</c:v>
                </c:pt>
                <c:pt idx="3">
                  <c:v>25</c:v>
                </c:pt>
                <c:pt idx="4">
                  <c:v>17</c:v>
                </c:pt>
                <c:pt idx="5">
                  <c:v>10</c:v>
                </c:pt>
                <c:pt idx="6">
                  <c:v>2</c:v>
                </c:pt>
                <c:pt idx="7">
                  <c:v>8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29-BD49-99EE-F70BF69546E0}"/>
            </c:ext>
          </c:extLst>
        </c:ser>
        <c:ser>
          <c:idx val="4"/>
          <c:order val="4"/>
          <c:tx>
            <c:v>DC-50</c:v>
          </c:tx>
          <c:spPr>
            <a:ln w="28575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cat>
            <c:strRef>
              <c:f>'Combined Linear Graph'!$A$1:$A$18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'Combined Linear Graph'!$F$1:$F$18</c:f>
              <c:numCache>
                <c:formatCode>General</c:formatCode>
                <c:ptCount val="18"/>
                <c:pt idx="0">
                  <c:v>13</c:v>
                </c:pt>
                <c:pt idx="1">
                  <c:v>29</c:v>
                </c:pt>
                <c:pt idx="2">
                  <c:v>33</c:v>
                </c:pt>
                <c:pt idx="3">
                  <c:v>37</c:v>
                </c:pt>
                <c:pt idx="4">
                  <c:v>30</c:v>
                </c:pt>
                <c:pt idx="5">
                  <c:v>15</c:v>
                </c:pt>
                <c:pt idx="6">
                  <c:v>10</c:v>
                </c:pt>
                <c:pt idx="7">
                  <c:v>5</c:v>
                </c:pt>
                <c:pt idx="8">
                  <c:v>6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29-BD49-99EE-F70BF69546E0}"/>
            </c:ext>
          </c:extLst>
        </c:ser>
        <c:ser>
          <c:idx val="5"/>
          <c:order val="5"/>
          <c:tx>
            <c:v>DC-25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'Combined Linear Graph'!$A$1:$A$18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'Combined Linear Graph'!$G$1:$G$18</c:f>
              <c:numCache>
                <c:formatCode>General</c:formatCode>
                <c:ptCount val="18"/>
                <c:pt idx="0">
                  <c:v>11</c:v>
                </c:pt>
                <c:pt idx="1">
                  <c:v>16</c:v>
                </c:pt>
                <c:pt idx="2">
                  <c:v>17</c:v>
                </c:pt>
                <c:pt idx="3">
                  <c:v>19</c:v>
                </c:pt>
                <c:pt idx="4">
                  <c:v>24</c:v>
                </c:pt>
                <c:pt idx="5">
                  <c:v>29</c:v>
                </c:pt>
                <c:pt idx="6">
                  <c:v>24</c:v>
                </c:pt>
                <c:pt idx="7">
                  <c:v>16</c:v>
                </c:pt>
                <c:pt idx="8">
                  <c:v>8</c:v>
                </c:pt>
                <c:pt idx="9">
                  <c:v>8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29-BD49-99EE-F70BF6954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938591"/>
        <c:axId val="479850607"/>
      </c:lineChart>
      <c:catAx>
        <c:axId val="506938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Incarceration</a:t>
                </a:r>
                <a:r>
                  <a:rPr lang="en-US" b="1" baseline="0"/>
                  <a:t> Rate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50607"/>
        <c:crosses val="autoZero"/>
        <c:auto val="1"/>
        <c:lblAlgn val="ctr"/>
        <c:lblOffset val="100"/>
        <c:noMultiLvlLbl val="0"/>
      </c:catAx>
      <c:valAx>
        <c:axId val="47985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Neighborhoods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93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Parent</a:t>
            </a:r>
            <a:r>
              <a:rPr lang="en-US" b="1" baseline="0"/>
              <a:t> Income Percentile and Average Incarceration Rate in Baltimore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Table'!$H$59:$J$59</c:f>
              <c:strCache>
                <c:ptCount val="3"/>
                <c:pt idx="0">
                  <c:v>75</c:v>
                </c:pt>
                <c:pt idx="1">
                  <c:v>50</c:v>
                </c:pt>
                <c:pt idx="2">
                  <c:v>25</c:v>
                </c:pt>
              </c:strCache>
            </c:strRef>
          </c:cat>
          <c:val>
            <c:numRef>
              <c:f>'Pivot Table'!$H$60:$J$60</c:f>
              <c:numCache>
                <c:formatCode>General</c:formatCode>
                <c:ptCount val="3"/>
                <c:pt idx="0">
                  <c:v>1.9417318435754193E-2</c:v>
                </c:pt>
                <c:pt idx="1">
                  <c:v>2.589664804469273E-2</c:v>
                </c:pt>
                <c:pt idx="2">
                  <c:v>4.1084357541899416E-2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B4-7E4B-A782-7036654CA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681615"/>
        <c:axId val="458466095"/>
      </c:lineChart>
      <c:catAx>
        <c:axId val="478681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Parent Income 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466095"/>
        <c:crosses val="autoZero"/>
        <c:auto val="1"/>
        <c:lblAlgn val="ctr"/>
        <c:lblOffset val="100"/>
        <c:noMultiLvlLbl val="0"/>
      </c:catAx>
      <c:valAx>
        <c:axId val="458466095"/>
        <c:scaling>
          <c:orientation val="minMax"/>
          <c:max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</a:t>
                </a:r>
                <a:r>
                  <a:rPr lang="en-US" b="1" baseline="0"/>
                  <a:t> Incarceration Rate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681615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Parent</a:t>
            </a:r>
            <a:r>
              <a:rPr lang="en-US" b="1" baseline="0"/>
              <a:t> Income Percentile and Average Incarceration Rate in Washington, DC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2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 Table'!$H$63:$J$63</c:f>
              <c:strCache>
                <c:ptCount val="3"/>
                <c:pt idx="0">
                  <c:v>75</c:v>
                </c:pt>
                <c:pt idx="1">
                  <c:v>50</c:v>
                </c:pt>
                <c:pt idx="2">
                  <c:v>25</c:v>
                </c:pt>
              </c:strCache>
            </c:strRef>
          </c:cat>
          <c:val>
            <c:numRef>
              <c:f>'Pivot Table'!$H$64:$J$64</c:f>
              <c:numCache>
                <c:formatCode>General</c:formatCode>
                <c:ptCount val="3"/>
                <c:pt idx="0">
                  <c:v>2.3412183E-2</c:v>
                </c:pt>
                <c:pt idx="1">
                  <c:v>3.1005075999999999E-2</c:v>
                </c:pt>
                <c:pt idx="2">
                  <c:v>4.8942131999999999E-2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96-374B-A19F-BDA0BFD6E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681615"/>
        <c:axId val="458466095"/>
      </c:lineChart>
      <c:catAx>
        <c:axId val="478681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Parent Income 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466095"/>
        <c:crosses val="autoZero"/>
        <c:auto val="1"/>
        <c:lblAlgn val="ctr"/>
        <c:lblOffset val="100"/>
        <c:noMultiLvlLbl val="0"/>
      </c:catAx>
      <c:valAx>
        <c:axId val="458466095"/>
        <c:scaling>
          <c:orientation val="minMax"/>
          <c:max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</a:t>
                </a:r>
                <a:r>
                  <a:rPr lang="en-US" b="1" baseline="0"/>
                  <a:t> Incarceration Rate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681615"/>
        <c:crosses val="autoZero"/>
        <c:crossBetween val="between"/>
        <c:majorUnit val="1.0000000000000002E-2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5903</xdr:colOff>
      <xdr:row>27</xdr:row>
      <xdr:rowOff>28296</xdr:rowOff>
    </xdr:from>
    <xdr:to>
      <xdr:col>14</xdr:col>
      <xdr:colOff>16933</xdr:colOff>
      <xdr:row>42</xdr:row>
      <xdr:rowOff>169333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DF8294-51E7-2846-99CC-F444ECBFE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28184</xdr:colOff>
      <xdr:row>43</xdr:row>
      <xdr:rowOff>117419</xdr:rowOff>
    </xdr:from>
    <xdr:to>
      <xdr:col>13</xdr:col>
      <xdr:colOff>1676399</xdr:colOff>
      <xdr:row>59</xdr:row>
      <xdr:rowOff>135467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DDDDBC-A65E-344A-BBBE-23C1757E4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435922</xdr:colOff>
      <xdr:row>37</xdr:row>
      <xdr:rowOff>119870</xdr:rowOff>
    </xdr:from>
    <xdr:to>
      <xdr:col>22</xdr:col>
      <xdr:colOff>406400</xdr:colOff>
      <xdr:row>63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046F8A-5795-CA47-9994-DADD07FA1C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16932</xdr:colOff>
      <xdr:row>60</xdr:row>
      <xdr:rowOff>52918</xdr:rowOff>
    </xdr:from>
    <xdr:to>
      <xdr:col>13</xdr:col>
      <xdr:colOff>1676399</xdr:colOff>
      <xdr:row>75</xdr:row>
      <xdr:rowOff>169333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134F76-1C28-0445-9C58-2B1C369F5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14819</xdr:colOff>
      <xdr:row>29</xdr:row>
      <xdr:rowOff>196850</xdr:rowOff>
    </xdr:from>
    <xdr:to>
      <xdr:col>13</xdr:col>
      <xdr:colOff>1456267</xdr:colOff>
      <xdr:row>45</xdr:row>
      <xdr:rowOff>135466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DB1B05-0AF5-7F4A-BEDA-CC0699D55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35984</xdr:colOff>
      <xdr:row>47</xdr:row>
      <xdr:rowOff>40213</xdr:rowOff>
    </xdr:from>
    <xdr:to>
      <xdr:col>13</xdr:col>
      <xdr:colOff>1507068</xdr:colOff>
      <xdr:row>64</xdr:row>
      <xdr:rowOff>50798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5B1663-A8F3-BB42-A62A-E69E56D91B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6349</xdr:colOff>
      <xdr:row>65</xdr:row>
      <xdr:rowOff>23284</xdr:rowOff>
    </xdr:from>
    <xdr:to>
      <xdr:col>13</xdr:col>
      <xdr:colOff>1524000</xdr:colOff>
      <xdr:row>83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6D7C9C-5D51-1F48-B40A-17D1CCFC3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26331</xdr:colOff>
      <xdr:row>45</xdr:row>
      <xdr:rowOff>84665</xdr:rowOff>
    </xdr:from>
    <xdr:to>
      <xdr:col>21</xdr:col>
      <xdr:colOff>216693</xdr:colOff>
      <xdr:row>65</xdr:row>
      <xdr:rowOff>67732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87A62F-2FCA-BB47-BA30-991F5EE188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0</xdr:row>
      <xdr:rowOff>0</xdr:rowOff>
    </xdr:from>
    <xdr:to>
      <xdr:col>15</xdr:col>
      <xdr:colOff>88900</xdr:colOff>
      <xdr:row>19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1E576C-67DC-0147-9E94-FD7852495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973666</xdr:colOff>
      <xdr:row>65</xdr:row>
      <xdr:rowOff>203197</xdr:rowOff>
    </xdr:from>
    <xdr:to>
      <xdr:col>7</xdr:col>
      <xdr:colOff>2751666</xdr:colOff>
      <xdr:row>83</xdr:row>
      <xdr:rowOff>16932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0AEA1D-4EC9-4B4D-B8C8-43B9DEFD5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296334</xdr:colOff>
      <xdr:row>65</xdr:row>
      <xdr:rowOff>169333</xdr:rowOff>
    </xdr:from>
    <xdr:to>
      <xdr:col>10</xdr:col>
      <xdr:colOff>1769534</xdr:colOff>
      <xdr:row>83</xdr:row>
      <xdr:rowOff>16933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238129-880F-3546-AE1F-933D8A26DC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ellesykim/Library/Containers/com.microsoft.Excel/Data/Downloads/shown_tract_jail_rP_gP_p75%20(1)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ellesykim/Library/Containers/com.microsoft.Excel/Data/Downloads/shown_tract_jail_rP_gP_p50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ellesykim/Library/Containers/com.microsoft.Excel/Data/Downloads/shown_tract_jail_rP_gP_p25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ellesykim/Library/Containers/com.microsoft.Excel/Data/Downloads/shown_tract_jail_rP_gP_p75%20(2)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ellesykim/Library/Containers/com.microsoft.Excel/Data/Downloads/shown_tract_jail_rP_gP_p50%20(1)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ellesykim/Library/Containers/com.microsoft.Excel/Data/Downloads/shown_tract_jail_rP_gP_p25%20(2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tract_jail_rP_gP_p75 (1)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Incarceration_Rate_rP_gP_p75</v>
          </cell>
        </row>
        <row r="2">
          <cell r="A2">
            <v>24510120500</v>
          </cell>
          <cell r="B2" t="str">
            <v>Greenmount West, Baltimore, MD</v>
          </cell>
          <cell r="C2">
            <v>0.14860000000000001</v>
          </cell>
        </row>
        <row r="3">
          <cell r="A3">
            <v>24510180100</v>
          </cell>
          <cell r="B3" t="str">
            <v>Poppleton, Baltimore, MD</v>
          </cell>
          <cell r="C3">
            <v>0.12709999999999999</v>
          </cell>
        </row>
        <row r="4">
          <cell r="A4">
            <v>24510070400</v>
          </cell>
          <cell r="B4" t="str">
            <v>Gay Street, Baltimore, MD</v>
          </cell>
          <cell r="C4">
            <v>0.1066</v>
          </cell>
        </row>
        <row r="5">
          <cell r="A5">
            <v>24510070200</v>
          </cell>
          <cell r="B5" t="str">
            <v>Madison - Eastend, Baltimore, MD</v>
          </cell>
          <cell r="C5">
            <v>0.1028</v>
          </cell>
        </row>
        <row r="6">
          <cell r="A6">
            <v>24510170300</v>
          </cell>
          <cell r="B6" t="str">
            <v>Upton, Baltimore, MD</v>
          </cell>
          <cell r="C6">
            <v>9.5399999999999999E-2</v>
          </cell>
        </row>
        <row r="7">
          <cell r="A7">
            <v>24510200400</v>
          </cell>
          <cell r="B7" t="str">
            <v>Shipley Hill, Baltimore, MD</v>
          </cell>
          <cell r="C7">
            <v>9.3100000000000002E-2</v>
          </cell>
        </row>
        <row r="8">
          <cell r="A8">
            <v>24510130100</v>
          </cell>
          <cell r="B8" t="str">
            <v>Reservoir Hill, Baltimore, MD</v>
          </cell>
          <cell r="C8">
            <v>8.5199999999999998E-2</v>
          </cell>
        </row>
        <row r="9">
          <cell r="A9">
            <v>24510160100</v>
          </cell>
          <cell r="B9" t="str">
            <v>Harlem Park, Baltimore, MD</v>
          </cell>
          <cell r="C9">
            <v>8.4099999999999994E-2</v>
          </cell>
        </row>
        <row r="10">
          <cell r="A10">
            <v>24510080800</v>
          </cell>
          <cell r="B10" t="str">
            <v>Broadway East, Baltimore, MD</v>
          </cell>
          <cell r="C10">
            <v>8.1199999999999994E-2</v>
          </cell>
        </row>
        <row r="11">
          <cell r="A11">
            <v>24510160200</v>
          </cell>
          <cell r="B11" t="str">
            <v>Sandtown-Winchester, Baltimore, MD</v>
          </cell>
          <cell r="C11">
            <v>7.8200000000000006E-2</v>
          </cell>
        </row>
        <row r="12">
          <cell r="A12">
            <v>24510080400</v>
          </cell>
          <cell r="B12" t="str">
            <v>Broadway East, Baltimore, MD</v>
          </cell>
          <cell r="C12">
            <v>7.6300000000000007E-2</v>
          </cell>
        </row>
        <row r="13">
          <cell r="A13">
            <v>24510160801</v>
          </cell>
          <cell r="B13" t="str">
            <v>Edmondson, Baltimore, MD</v>
          </cell>
          <cell r="C13">
            <v>7.4999999999999997E-2</v>
          </cell>
        </row>
        <row r="14">
          <cell r="A14">
            <v>24510150300</v>
          </cell>
          <cell r="B14" t="str">
            <v>Coppin Heights, Baltimore, MD</v>
          </cell>
          <cell r="C14">
            <v>6.9099999999999995E-2</v>
          </cell>
        </row>
        <row r="15">
          <cell r="A15">
            <v>24510160700</v>
          </cell>
          <cell r="B15" t="str">
            <v>Rosemont, Baltimore, MD</v>
          </cell>
          <cell r="C15">
            <v>6.6600000000000006E-2</v>
          </cell>
        </row>
        <row r="16">
          <cell r="A16">
            <v>24510190100</v>
          </cell>
          <cell r="B16" t="str">
            <v>Franklin Square, Baltimore, MD</v>
          </cell>
          <cell r="C16">
            <v>6.5299999999999997E-2</v>
          </cell>
        </row>
        <row r="17">
          <cell r="A17">
            <v>24510200800</v>
          </cell>
          <cell r="B17" t="str">
            <v>Irvington, Baltimore, MD</v>
          </cell>
          <cell r="C17">
            <v>6.3899999999999998E-2</v>
          </cell>
        </row>
        <row r="18">
          <cell r="A18">
            <v>24510260604</v>
          </cell>
          <cell r="B18" t="str">
            <v>O'Donnell Heights, Baltimore, MD</v>
          </cell>
          <cell r="C18">
            <v>5.7799999999999997E-2</v>
          </cell>
        </row>
        <row r="19">
          <cell r="A19">
            <v>24510080700</v>
          </cell>
          <cell r="B19" t="str">
            <v>Broadway East, Baltimore, MD</v>
          </cell>
          <cell r="C19">
            <v>5.74E-2</v>
          </cell>
        </row>
        <row r="20">
          <cell r="A20">
            <v>24510200702</v>
          </cell>
          <cell r="B20" t="str">
            <v>Saint Joseph's, Baltimore, MD</v>
          </cell>
          <cell r="C20">
            <v>5.6300000000000003E-2</v>
          </cell>
        </row>
        <row r="21">
          <cell r="A21">
            <v>24510090800</v>
          </cell>
          <cell r="B21" t="str">
            <v>East Baltimore Midway, Baltimore, MD</v>
          </cell>
          <cell r="C21">
            <v>5.4899999999999997E-2</v>
          </cell>
        </row>
        <row r="22">
          <cell r="A22">
            <v>24005401102</v>
          </cell>
          <cell r="B22" t="str">
            <v>Gwynn Oak, Woodlawn, MD</v>
          </cell>
          <cell r="C22">
            <v>5.4899999999999997E-2</v>
          </cell>
        </row>
        <row r="23">
          <cell r="A23">
            <v>24510151300</v>
          </cell>
          <cell r="B23" t="str">
            <v>Central Park Heights, Baltimore, MD</v>
          </cell>
          <cell r="C23">
            <v>5.2600000000000001E-2</v>
          </cell>
        </row>
        <row r="24">
          <cell r="A24">
            <v>24510140300</v>
          </cell>
          <cell r="B24" t="str">
            <v>Druid Heights, Baltimore, MD</v>
          </cell>
          <cell r="C24">
            <v>5.0999999999999997E-2</v>
          </cell>
        </row>
        <row r="25">
          <cell r="A25">
            <v>24510110100</v>
          </cell>
          <cell r="B25" t="str">
            <v>Downtown, Baltimore, MD</v>
          </cell>
          <cell r="C25">
            <v>5.0099999999999999E-2</v>
          </cell>
        </row>
        <row r="26">
          <cell r="A26">
            <v>24510160802</v>
          </cell>
          <cell r="B26" t="str">
            <v>Edmondson, Baltimore, MD</v>
          </cell>
          <cell r="C26">
            <v>5.0099999999999999E-2</v>
          </cell>
        </row>
        <row r="27">
          <cell r="A27">
            <v>24510200200</v>
          </cell>
          <cell r="B27" t="str">
            <v>Lexington, Baltimore, MD</v>
          </cell>
          <cell r="C27">
            <v>4.9799999999999997E-2</v>
          </cell>
        </row>
        <row r="28">
          <cell r="A28">
            <v>24510260402</v>
          </cell>
          <cell r="B28" t="str">
            <v>Frankford, Baltimore, MD</v>
          </cell>
          <cell r="C28">
            <v>4.9599999999999998E-2</v>
          </cell>
        </row>
        <row r="29">
          <cell r="A29">
            <v>24510170100</v>
          </cell>
          <cell r="B29" t="str">
            <v>Downtown, Baltimore, MD</v>
          </cell>
          <cell r="C29">
            <v>4.8000000000000001E-2</v>
          </cell>
        </row>
        <row r="30">
          <cell r="A30">
            <v>24510060300</v>
          </cell>
          <cell r="B30" t="str">
            <v>Butchers Hill, Baltimore, MD</v>
          </cell>
          <cell r="C30">
            <v>4.7800000000000002E-2</v>
          </cell>
        </row>
        <row r="31">
          <cell r="A31">
            <v>24510130300</v>
          </cell>
          <cell r="B31" t="str">
            <v>Penn North, Baltimore, MD</v>
          </cell>
          <cell r="C31">
            <v>4.7600000000000003E-2</v>
          </cell>
        </row>
        <row r="32">
          <cell r="A32">
            <v>24510200300</v>
          </cell>
          <cell r="B32" t="str">
            <v>Bentalou-Smallwood, Baltimore, MD</v>
          </cell>
          <cell r="C32">
            <v>4.7199999999999999E-2</v>
          </cell>
        </row>
        <row r="33">
          <cell r="A33">
            <v>24510271700</v>
          </cell>
          <cell r="B33" t="str">
            <v>Central Park Heights, Baltimore, MD</v>
          </cell>
          <cell r="C33">
            <v>4.5199999999999997E-2</v>
          </cell>
        </row>
        <row r="34">
          <cell r="A34">
            <v>24005420402</v>
          </cell>
          <cell r="B34" t="str">
            <v>Dundalk, MD</v>
          </cell>
          <cell r="C34">
            <v>4.4200000000000003E-2</v>
          </cell>
        </row>
        <row r="35">
          <cell r="A35">
            <v>24510271001</v>
          </cell>
          <cell r="B35" t="str">
            <v>Baltimore, MD</v>
          </cell>
          <cell r="C35">
            <v>4.36E-2</v>
          </cell>
        </row>
        <row r="36">
          <cell r="A36">
            <v>24510100100</v>
          </cell>
          <cell r="B36" t="str">
            <v>Johnson Square, Baltimore, MD</v>
          </cell>
          <cell r="C36">
            <v>4.2900000000000001E-2</v>
          </cell>
        </row>
        <row r="37">
          <cell r="A37">
            <v>24510150100</v>
          </cell>
          <cell r="B37" t="str">
            <v>Sandtown-Winchester, Baltimore, MD</v>
          </cell>
          <cell r="C37">
            <v>4.2900000000000001E-2</v>
          </cell>
        </row>
        <row r="38">
          <cell r="A38">
            <v>24510260202</v>
          </cell>
          <cell r="B38" t="str">
            <v>Parkside, Baltimore, MD</v>
          </cell>
          <cell r="C38">
            <v>4.2700000000000002E-2</v>
          </cell>
        </row>
        <row r="39">
          <cell r="A39">
            <v>24510260301</v>
          </cell>
          <cell r="B39" t="str">
            <v>Belair - Edison, Baltimore, MD</v>
          </cell>
          <cell r="C39">
            <v>4.1099999999999998E-2</v>
          </cell>
        </row>
        <row r="40">
          <cell r="A40">
            <v>24510170200</v>
          </cell>
          <cell r="B40" t="str">
            <v>McCulloh Homes, Baltimore, MD</v>
          </cell>
          <cell r="C40">
            <v>4.0899999999999999E-2</v>
          </cell>
        </row>
        <row r="41">
          <cell r="A41">
            <v>24510200600</v>
          </cell>
          <cell r="B41" t="str">
            <v>Baltimore, MD</v>
          </cell>
          <cell r="C41">
            <v>4.0099999999999997E-2</v>
          </cell>
        </row>
        <row r="42">
          <cell r="A42">
            <v>24005420302</v>
          </cell>
          <cell r="B42" t="str">
            <v>Dundalk, MD</v>
          </cell>
          <cell r="C42">
            <v>3.9399999999999998E-2</v>
          </cell>
        </row>
        <row r="43">
          <cell r="A43">
            <v>24510280301</v>
          </cell>
          <cell r="B43" t="str">
            <v>Gwynn Oak, Baltimore, MD</v>
          </cell>
          <cell r="C43">
            <v>3.9E-2</v>
          </cell>
        </row>
        <row r="44">
          <cell r="A44">
            <v>24510260203</v>
          </cell>
          <cell r="B44" t="str">
            <v>Frankford, Baltimore, MD</v>
          </cell>
          <cell r="C44">
            <v>3.73E-2</v>
          </cell>
        </row>
        <row r="45">
          <cell r="A45">
            <v>24510240300</v>
          </cell>
          <cell r="B45" t="str">
            <v>Riverside, Baltimore, MD</v>
          </cell>
          <cell r="C45">
            <v>3.6999999999999998E-2</v>
          </cell>
        </row>
        <row r="46">
          <cell r="A46">
            <v>24005402404</v>
          </cell>
          <cell r="B46" t="str">
            <v>Gwynn Oak, Lochearn, MD</v>
          </cell>
          <cell r="C46">
            <v>3.6799999999999999E-2</v>
          </cell>
        </row>
        <row r="47">
          <cell r="A47">
            <v>24510270903</v>
          </cell>
          <cell r="B47" t="str">
            <v>Hillen, Baltimore, MD</v>
          </cell>
          <cell r="C47">
            <v>3.6600000000000001E-2</v>
          </cell>
        </row>
        <row r="48">
          <cell r="A48">
            <v>24510140200</v>
          </cell>
          <cell r="B48" t="str">
            <v>Upton, Baltimore, MD</v>
          </cell>
          <cell r="C48">
            <v>3.6299999999999999E-2</v>
          </cell>
        </row>
        <row r="49">
          <cell r="A49">
            <v>24510150702</v>
          </cell>
          <cell r="B49" t="str">
            <v>Walbrook, Baltimore, MD</v>
          </cell>
          <cell r="C49">
            <v>3.5700000000000003E-2</v>
          </cell>
        </row>
        <row r="50">
          <cell r="A50">
            <v>24510120600</v>
          </cell>
          <cell r="B50" t="str">
            <v>Old Goucher, Baltimore, MD</v>
          </cell>
          <cell r="C50">
            <v>3.5000000000000003E-2</v>
          </cell>
        </row>
        <row r="51">
          <cell r="A51">
            <v>24510090700</v>
          </cell>
          <cell r="B51" t="str">
            <v>Coldstream - Homestead - Montebello, Baltimore, MD</v>
          </cell>
          <cell r="C51">
            <v>3.5000000000000003E-2</v>
          </cell>
        </row>
        <row r="52">
          <cell r="A52">
            <v>24510270805</v>
          </cell>
          <cell r="B52" t="str">
            <v>Mid-Govans, Baltimore, MD</v>
          </cell>
          <cell r="C52">
            <v>3.4700000000000002E-2</v>
          </cell>
        </row>
        <row r="53">
          <cell r="A53">
            <v>24510150600</v>
          </cell>
          <cell r="B53" t="str">
            <v>NW Community Action, Baltimore, MD</v>
          </cell>
          <cell r="C53">
            <v>3.4599999999999999E-2</v>
          </cell>
        </row>
        <row r="54">
          <cell r="A54">
            <v>24510230200</v>
          </cell>
          <cell r="B54" t="str">
            <v>South Baltimore, Baltimore, MD</v>
          </cell>
          <cell r="C54">
            <v>3.39E-2</v>
          </cell>
        </row>
        <row r="55">
          <cell r="A55">
            <v>24510230100</v>
          </cell>
          <cell r="B55" t="str">
            <v>Baltimore, MD</v>
          </cell>
          <cell r="C55">
            <v>3.3599999999999998E-2</v>
          </cell>
        </row>
        <row r="56">
          <cell r="A56">
            <v>24003750102</v>
          </cell>
          <cell r="B56" t="str">
            <v>Baltimore, MD</v>
          </cell>
          <cell r="C56">
            <v>3.3500000000000002E-2</v>
          </cell>
        </row>
        <row r="57">
          <cell r="A57">
            <v>24510080302</v>
          </cell>
          <cell r="B57" t="str">
            <v>Berea, Baltimore, MD</v>
          </cell>
          <cell r="C57">
            <v>3.3399999999999999E-2</v>
          </cell>
        </row>
        <row r="58">
          <cell r="A58">
            <v>24005402307</v>
          </cell>
          <cell r="B58" t="str">
            <v>Pikesville, MD</v>
          </cell>
          <cell r="C58">
            <v>3.3099999999999997E-2</v>
          </cell>
        </row>
        <row r="59">
          <cell r="A59">
            <v>24510090600</v>
          </cell>
          <cell r="B59" t="str">
            <v>Coldstream - Homestead - Montebello, Baltimore, MD</v>
          </cell>
          <cell r="C59">
            <v>3.2899999999999999E-2</v>
          </cell>
        </row>
        <row r="60">
          <cell r="A60">
            <v>24510090500</v>
          </cell>
          <cell r="B60" t="str">
            <v>Better Waverly, Baltimore, MD</v>
          </cell>
          <cell r="C60">
            <v>3.2800000000000003E-2</v>
          </cell>
        </row>
        <row r="61">
          <cell r="A61">
            <v>24510010100</v>
          </cell>
          <cell r="B61" t="str">
            <v>Canton, Baltimore, MD</v>
          </cell>
          <cell r="C61">
            <v>3.2399999999999998E-2</v>
          </cell>
        </row>
        <row r="62">
          <cell r="A62">
            <v>24510260700</v>
          </cell>
          <cell r="B62" t="str">
            <v>Fifteenth Street, Baltimore, MD</v>
          </cell>
          <cell r="C62">
            <v>3.2300000000000002E-2</v>
          </cell>
        </row>
        <row r="63">
          <cell r="A63">
            <v>24510230300</v>
          </cell>
          <cell r="B63" t="str">
            <v>South Baltimore, Baltimore, MD</v>
          </cell>
          <cell r="C63">
            <v>3.2099999999999997E-2</v>
          </cell>
        </row>
        <row r="64">
          <cell r="A64">
            <v>24510280200</v>
          </cell>
          <cell r="B64" t="str">
            <v>Gwynn Oak, Baltimore, MD</v>
          </cell>
          <cell r="C64">
            <v>3.1099999999999999E-2</v>
          </cell>
        </row>
        <row r="65">
          <cell r="A65">
            <v>24005403201</v>
          </cell>
          <cell r="B65" t="str">
            <v>Gwynn Oak, Lochearn, MD</v>
          </cell>
          <cell r="C65">
            <v>3.1099999999999999E-2</v>
          </cell>
        </row>
        <row r="66">
          <cell r="A66">
            <v>24510151000</v>
          </cell>
          <cell r="B66" t="str">
            <v>Dorchester, Baltimore, MD</v>
          </cell>
          <cell r="C66">
            <v>3.1E-2</v>
          </cell>
        </row>
        <row r="67">
          <cell r="A67">
            <v>24510280500</v>
          </cell>
          <cell r="B67" t="str">
            <v>Pleasant View Gardens, Baltimore, MD</v>
          </cell>
          <cell r="C67">
            <v>3.0800000000000001E-2</v>
          </cell>
        </row>
        <row r="68">
          <cell r="A68">
            <v>24005450400</v>
          </cell>
          <cell r="B68" t="str">
            <v>Essex, MD</v>
          </cell>
          <cell r="C68">
            <v>3.0700000000000002E-2</v>
          </cell>
        </row>
        <row r="69">
          <cell r="A69">
            <v>24510250301</v>
          </cell>
          <cell r="B69" t="str">
            <v>Westport, Baltimore, MD</v>
          </cell>
          <cell r="C69">
            <v>3.04E-2</v>
          </cell>
        </row>
        <row r="70">
          <cell r="A70">
            <v>24510030200</v>
          </cell>
          <cell r="B70" t="str">
            <v>Little Italy, Baltimore, MD</v>
          </cell>
          <cell r="C70">
            <v>3.0300000000000001E-2</v>
          </cell>
        </row>
        <row r="71">
          <cell r="A71">
            <v>24510090100</v>
          </cell>
          <cell r="B71" t="str">
            <v>Ednor Gardens - Lakeside, Baltimore, MD</v>
          </cell>
          <cell r="C71">
            <v>3.0099999999999998E-2</v>
          </cell>
        </row>
        <row r="72">
          <cell r="A72">
            <v>24510090400</v>
          </cell>
          <cell r="B72" t="str">
            <v>Better Waverly, Baltimore, MD</v>
          </cell>
          <cell r="C72">
            <v>3.0099999999999998E-2</v>
          </cell>
        </row>
        <row r="73">
          <cell r="A73">
            <v>24510260403</v>
          </cell>
          <cell r="B73" t="str">
            <v>Cedonia, Baltimore, MD</v>
          </cell>
          <cell r="C73">
            <v>3.0099999999999998E-2</v>
          </cell>
        </row>
        <row r="74">
          <cell r="A74">
            <v>24510270803</v>
          </cell>
          <cell r="B74" t="str">
            <v>Loch Raven, Baltimore, MD</v>
          </cell>
          <cell r="C74">
            <v>2.98E-2</v>
          </cell>
        </row>
        <row r="75">
          <cell r="A75">
            <v>24510090900</v>
          </cell>
          <cell r="B75" t="str">
            <v>Oliver, Baltimore, MD</v>
          </cell>
          <cell r="C75">
            <v>2.9700000000000001E-2</v>
          </cell>
        </row>
        <row r="76">
          <cell r="A76">
            <v>24510130200</v>
          </cell>
          <cell r="B76" t="str">
            <v>Reservoir Hill, Baltimore, MD</v>
          </cell>
          <cell r="C76">
            <v>2.9499999999999998E-2</v>
          </cell>
        </row>
        <row r="77">
          <cell r="A77">
            <v>24005452000</v>
          </cell>
          <cell r="B77" t="str">
            <v>Sparrows Point, MD</v>
          </cell>
          <cell r="C77">
            <v>2.9499999999999998E-2</v>
          </cell>
        </row>
        <row r="78">
          <cell r="A78">
            <v>24510120400</v>
          </cell>
          <cell r="B78" t="str">
            <v>Barclay, Baltimore, MD</v>
          </cell>
          <cell r="C78">
            <v>2.9399999999999999E-2</v>
          </cell>
        </row>
        <row r="79">
          <cell r="A79">
            <v>24510271801</v>
          </cell>
          <cell r="B79" t="str">
            <v>Arlington, Baltimore, MD</v>
          </cell>
          <cell r="C79">
            <v>2.92E-2</v>
          </cell>
        </row>
        <row r="80">
          <cell r="A80">
            <v>24510271600</v>
          </cell>
          <cell r="B80" t="str">
            <v>Edgecomb, Baltimore, MD</v>
          </cell>
          <cell r="C80">
            <v>2.8899999999999999E-2</v>
          </cell>
        </row>
        <row r="81">
          <cell r="A81">
            <v>24510080301</v>
          </cell>
          <cell r="B81" t="str">
            <v>Berea, Baltimore, MD</v>
          </cell>
          <cell r="C81">
            <v>2.7300000000000001E-2</v>
          </cell>
        </row>
        <row r="82">
          <cell r="A82">
            <v>24005402305</v>
          </cell>
          <cell r="B82" t="str">
            <v>Lochearn, Pikesville, MD</v>
          </cell>
          <cell r="C82">
            <v>2.7199999999999998E-2</v>
          </cell>
        </row>
        <row r="83">
          <cell r="A83">
            <v>24510080200</v>
          </cell>
          <cell r="B83" t="str">
            <v>Broadway East, Baltimore, MD</v>
          </cell>
          <cell r="C83">
            <v>2.7099999999999999E-2</v>
          </cell>
        </row>
        <row r="84">
          <cell r="A84">
            <v>24510260201</v>
          </cell>
          <cell r="B84" t="str">
            <v>Frankford, Baltimore, MD</v>
          </cell>
          <cell r="C84">
            <v>2.6800000000000001E-2</v>
          </cell>
        </row>
        <row r="85">
          <cell r="A85">
            <v>24510200500</v>
          </cell>
          <cell r="B85" t="str">
            <v>Mill Hill, Baltimore, MD</v>
          </cell>
          <cell r="C85">
            <v>2.6100000000000002E-2</v>
          </cell>
        </row>
        <row r="86">
          <cell r="A86">
            <v>24510060400</v>
          </cell>
          <cell r="B86" t="str">
            <v>Baltimore, MD</v>
          </cell>
          <cell r="C86">
            <v>2.6100000000000002E-2</v>
          </cell>
        </row>
        <row r="87">
          <cell r="A87">
            <v>24510250500</v>
          </cell>
          <cell r="B87" t="str">
            <v>Curtis Bay, Baltimore, MD</v>
          </cell>
          <cell r="C87">
            <v>2.5899999999999999E-2</v>
          </cell>
        </row>
        <row r="88">
          <cell r="A88">
            <v>24005420401</v>
          </cell>
          <cell r="B88" t="str">
            <v>Dundalk, MD</v>
          </cell>
          <cell r="C88">
            <v>2.5700000000000001E-2</v>
          </cell>
        </row>
        <row r="89">
          <cell r="A89">
            <v>24510060100</v>
          </cell>
          <cell r="B89" t="str">
            <v>Patterson Park, Baltimore, MD</v>
          </cell>
          <cell r="C89">
            <v>2.5600000000000001E-2</v>
          </cell>
        </row>
        <row r="90">
          <cell r="A90">
            <v>24005402503</v>
          </cell>
          <cell r="B90" t="str">
            <v>Randallstown, MD</v>
          </cell>
          <cell r="C90">
            <v>2.5499999999999998E-2</v>
          </cell>
        </row>
        <row r="91">
          <cell r="A91">
            <v>24005401302</v>
          </cell>
          <cell r="B91" t="str">
            <v>Gwynn Oak, Baltimore, MD</v>
          </cell>
          <cell r="C91">
            <v>2.5499999999999998E-2</v>
          </cell>
        </row>
        <row r="92">
          <cell r="A92">
            <v>24510130400</v>
          </cell>
          <cell r="B92" t="str">
            <v>Woodbrook, Baltimore, MD</v>
          </cell>
          <cell r="C92">
            <v>2.5399999999999999E-2</v>
          </cell>
        </row>
        <row r="93">
          <cell r="A93">
            <v>24510280302</v>
          </cell>
          <cell r="B93" t="str">
            <v>West Forest Park, Baltimore, MD</v>
          </cell>
          <cell r="C93">
            <v>2.53E-2</v>
          </cell>
        </row>
        <row r="94">
          <cell r="A94">
            <v>24510260404</v>
          </cell>
          <cell r="B94" t="str">
            <v>Baltimore Highlands, Baltimore, MD</v>
          </cell>
          <cell r="C94">
            <v>2.52E-2</v>
          </cell>
        </row>
        <row r="95">
          <cell r="A95">
            <v>24510240100</v>
          </cell>
          <cell r="B95" t="str">
            <v>Locust Point, Baltimore, MD</v>
          </cell>
          <cell r="C95">
            <v>2.47E-2</v>
          </cell>
        </row>
        <row r="96">
          <cell r="A96">
            <v>24510280402</v>
          </cell>
          <cell r="B96" t="str">
            <v>Rognel Heights, Baltimore, MD</v>
          </cell>
          <cell r="C96">
            <v>2.46E-2</v>
          </cell>
        </row>
        <row r="97">
          <cell r="A97">
            <v>24005451401</v>
          </cell>
          <cell r="B97" t="str">
            <v>Middle River, MD</v>
          </cell>
          <cell r="C97">
            <v>2.4E-2</v>
          </cell>
        </row>
        <row r="98">
          <cell r="A98">
            <v>24510270901</v>
          </cell>
          <cell r="B98" t="str">
            <v>New Northwood, Baltimore, MD</v>
          </cell>
          <cell r="C98">
            <v>2.3900000000000001E-2</v>
          </cell>
        </row>
        <row r="99">
          <cell r="A99">
            <v>24510271900</v>
          </cell>
          <cell r="B99" t="str">
            <v>Glen, Baltimore, MD</v>
          </cell>
          <cell r="C99">
            <v>2.3400000000000001E-2</v>
          </cell>
        </row>
        <row r="100">
          <cell r="A100">
            <v>24510270802</v>
          </cell>
          <cell r="B100" t="str">
            <v>Ramblewood, Baltimore, MD</v>
          </cell>
          <cell r="C100">
            <v>2.3300000000000001E-2</v>
          </cell>
        </row>
        <row r="101">
          <cell r="A101">
            <v>24510090200</v>
          </cell>
          <cell r="B101" t="str">
            <v>Ednor Gardens - Lakeside, Baltimore, MD</v>
          </cell>
          <cell r="C101">
            <v>2.3199999999999998E-2</v>
          </cell>
        </row>
        <row r="102">
          <cell r="A102">
            <v>24005400701</v>
          </cell>
          <cell r="B102" t="str">
            <v>Catonsville, MD</v>
          </cell>
          <cell r="C102">
            <v>2.3199999999999998E-2</v>
          </cell>
        </row>
        <row r="103">
          <cell r="A103">
            <v>24510250102</v>
          </cell>
          <cell r="B103" t="str">
            <v>Yale Heights, Baltimore, MD</v>
          </cell>
          <cell r="C103">
            <v>2.23E-2</v>
          </cell>
        </row>
        <row r="104">
          <cell r="A104">
            <v>24005430300</v>
          </cell>
          <cell r="B104" t="str">
            <v>Lansdowne - Baltimore Highlands, Halethorpe, MD</v>
          </cell>
          <cell r="C104">
            <v>2.23E-2</v>
          </cell>
        </row>
        <row r="105">
          <cell r="A105">
            <v>24005402303</v>
          </cell>
          <cell r="B105" t="str">
            <v>Windsor Mill, Baltimore, MD</v>
          </cell>
          <cell r="C105">
            <v>2.2200000000000001E-2</v>
          </cell>
        </row>
        <row r="106">
          <cell r="A106">
            <v>24005401507</v>
          </cell>
          <cell r="B106" t="str">
            <v>Windsor Mill, Baltimore, MD</v>
          </cell>
          <cell r="C106">
            <v>2.2200000000000001E-2</v>
          </cell>
        </row>
        <row r="107">
          <cell r="A107">
            <v>24005440300</v>
          </cell>
          <cell r="B107" t="str">
            <v>Nottingham, MD</v>
          </cell>
          <cell r="C107">
            <v>2.2100000000000002E-2</v>
          </cell>
        </row>
        <row r="108">
          <cell r="A108">
            <v>24510010400</v>
          </cell>
          <cell r="B108" t="str">
            <v>Canton, Baltimore, MD</v>
          </cell>
          <cell r="C108">
            <v>2.2100000000000002E-2</v>
          </cell>
        </row>
        <row r="109">
          <cell r="A109">
            <v>24510260900</v>
          </cell>
          <cell r="B109" t="str">
            <v>Baltimore, MD</v>
          </cell>
          <cell r="C109">
            <v>2.18E-2</v>
          </cell>
        </row>
        <row r="110">
          <cell r="A110">
            <v>24005451701</v>
          </cell>
          <cell r="B110" t="str">
            <v>Middle River, MD</v>
          </cell>
          <cell r="C110">
            <v>2.1700000000000001E-2</v>
          </cell>
        </row>
        <row r="111">
          <cell r="A111">
            <v>24510060200</v>
          </cell>
          <cell r="B111" t="str">
            <v>Baltimore, MD</v>
          </cell>
          <cell r="C111">
            <v>2.1700000000000001E-2</v>
          </cell>
        </row>
        <row r="112">
          <cell r="A112">
            <v>24005402302</v>
          </cell>
          <cell r="B112" t="str">
            <v>Windsor Mill, Milford Mill, MD</v>
          </cell>
          <cell r="C112">
            <v>2.1399999999999999E-2</v>
          </cell>
        </row>
        <row r="113">
          <cell r="A113">
            <v>24005402306</v>
          </cell>
          <cell r="B113" t="str">
            <v>Windsor Mill, Baltimore, MD</v>
          </cell>
          <cell r="C113">
            <v>2.1000000000000001E-2</v>
          </cell>
        </row>
        <row r="114">
          <cell r="A114">
            <v>24510260302</v>
          </cell>
          <cell r="B114" t="str">
            <v>Belair - Edison, Baltimore, MD</v>
          </cell>
          <cell r="C114">
            <v>2.0799999999999999E-2</v>
          </cell>
        </row>
        <row r="115">
          <cell r="A115">
            <v>24005402405</v>
          </cell>
          <cell r="B115" t="str">
            <v>Gwynn Oak, Baltimore, MD</v>
          </cell>
          <cell r="C115">
            <v>2.07E-2</v>
          </cell>
        </row>
        <row r="116">
          <cell r="A116">
            <v>24005402304</v>
          </cell>
          <cell r="B116" t="str">
            <v>Gwynn Oak, Baltimore, MD</v>
          </cell>
          <cell r="C116">
            <v>2.0500000000000001E-2</v>
          </cell>
        </row>
        <row r="117">
          <cell r="A117">
            <v>24510200100</v>
          </cell>
          <cell r="B117" t="str">
            <v>Lexington, Baltimore, MD</v>
          </cell>
          <cell r="C117">
            <v>2.0199999999999999E-2</v>
          </cell>
        </row>
        <row r="118">
          <cell r="A118">
            <v>24005402604</v>
          </cell>
          <cell r="B118" t="str">
            <v>Randallstown, MD</v>
          </cell>
          <cell r="C118">
            <v>2.0199999999999999E-2</v>
          </cell>
        </row>
        <row r="119">
          <cell r="A119">
            <v>24005420303</v>
          </cell>
          <cell r="B119" t="str">
            <v>Dundalk, MD</v>
          </cell>
          <cell r="C119">
            <v>1.9900000000000001E-2</v>
          </cell>
        </row>
        <row r="120">
          <cell r="A120">
            <v>24005400800</v>
          </cell>
          <cell r="B120" t="str">
            <v>Catonsville, MD</v>
          </cell>
          <cell r="C120">
            <v>1.9699999999999999E-2</v>
          </cell>
        </row>
        <row r="121">
          <cell r="A121">
            <v>24510130600</v>
          </cell>
          <cell r="B121" t="str">
            <v>Hampden, Baltimore, MD</v>
          </cell>
          <cell r="C121">
            <v>1.9699999999999999E-2</v>
          </cell>
        </row>
        <row r="122">
          <cell r="A122">
            <v>24005421300</v>
          </cell>
          <cell r="B122" t="str">
            <v>Dundalk, MD</v>
          </cell>
          <cell r="C122">
            <v>1.9599999999999999E-2</v>
          </cell>
        </row>
        <row r="123">
          <cell r="A123">
            <v>24510271002</v>
          </cell>
          <cell r="B123" t="str">
            <v>Winston - Govans, Baltimore, MD</v>
          </cell>
          <cell r="C123">
            <v>1.95E-2</v>
          </cell>
        </row>
        <row r="124">
          <cell r="A124">
            <v>24005491600</v>
          </cell>
          <cell r="B124" t="str">
            <v>Parkville, MD</v>
          </cell>
          <cell r="C124">
            <v>1.9400000000000001E-2</v>
          </cell>
        </row>
        <row r="125">
          <cell r="A125">
            <v>24005421000</v>
          </cell>
          <cell r="B125" t="str">
            <v>Dundalk, MD</v>
          </cell>
          <cell r="C125">
            <v>1.9300000000000001E-2</v>
          </cell>
        </row>
        <row r="126">
          <cell r="A126">
            <v>24005492401</v>
          </cell>
          <cell r="B126" t="str">
            <v>Owings Mills, MD</v>
          </cell>
          <cell r="C126">
            <v>1.9199999999999998E-2</v>
          </cell>
        </row>
        <row r="127">
          <cell r="A127">
            <v>24005402603</v>
          </cell>
          <cell r="B127" t="str">
            <v>Randallstown, MD</v>
          </cell>
          <cell r="C127">
            <v>1.9E-2</v>
          </cell>
        </row>
        <row r="128">
          <cell r="A128">
            <v>24005402505</v>
          </cell>
          <cell r="B128" t="str">
            <v>Randallstown, MD</v>
          </cell>
          <cell r="C128">
            <v>1.9E-2</v>
          </cell>
        </row>
        <row r="129">
          <cell r="A129">
            <v>24005421200</v>
          </cell>
          <cell r="B129" t="str">
            <v>Dundalk, MD</v>
          </cell>
          <cell r="C129">
            <v>1.89E-2</v>
          </cell>
        </row>
        <row r="130">
          <cell r="A130">
            <v>24510090300</v>
          </cell>
          <cell r="B130" t="str">
            <v>Ednor Gardens - Lakeside, Baltimore, MD</v>
          </cell>
          <cell r="C130">
            <v>1.8800000000000001E-2</v>
          </cell>
        </row>
        <row r="131">
          <cell r="A131">
            <v>24510270402</v>
          </cell>
          <cell r="B131" t="str">
            <v>Glenham-Belford, Baltimore, MD</v>
          </cell>
          <cell r="C131">
            <v>1.8700000000000001E-2</v>
          </cell>
        </row>
        <row r="132">
          <cell r="A132">
            <v>24510150900</v>
          </cell>
          <cell r="B132" t="str">
            <v>Windsor Hills, Baltimore, MD</v>
          </cell>
          <cell r="C132">
            <v>1.8599999999999998E-2</v>
          </cell>
        </row>
        <row r="133">
          <cell r="A133">
            <v>24510270702</v>
          </cell>
          <cell r="B133" t="str">
            <v>Harford - Echodale - Perring Parkway, Baltimore, MD</v>
          </cell>
          <cell r="C133">
            <v>1.8499999999999999E-2</v>
          </cell>
        </row>
        <row r="134">
          <cell r="A134">
            <v>24003750202</v>
          </cell>
          <cell r="B134" t="str">
            <v>Brooklyn Park, MD</v>
          </cell>
          <cell r="C134">
            <v>1.84E-2</v>
          </cell>
        </row>
        <row r="135">
          <cell r="A135">
            <v>24510260102</v>
          </cell>
          <cell r="B135" t="str">
            <v>Frankford, Baltimore, MD</v>
          </cell>
          <cell r="C135">
            <v>1.84E-2</v>
          </cell>
        </row>
        <row r="136">
          <cell r="A136">
            <v>24005400702</v>
          </cell>
          <cell r="B136" t="str">
            <v>Baltimore, MD</v>
          </cell>
          <cell r="C136">
            <v>1.8100000000000002E-2</v>
          </cell>
        </row>
        <row r="137">
          <cell r="A137">
            <v>24005451000</v>
          </cell>
          <cell r="B137" t="str">
            <v>Essex, MD</v>
          </cell>
          <cell r="C137">
            <v>1.78E-2</v>
          </cell>
        </row>
        <row r="138">
          <cell r="A138">
            <v>24510180300</v>
          </cell>
          <cell r="B138" t="str">
            <v>Hollins Market, Baltimore, MD</v>
          </cell>
          <cell r="C138">
            <v>1.77E-2</v>
          </cell>
        </row>
        <row r="139">
          <cell r="A139">
            <v>24005401200</v>
          </cell>
          <cell r="B139" t="str">
            <v>Woodlawn, MD</v>
          </cell>
          <cell r="C139">
            <v>1.7600000000000001E-2</v>
          </cell>
        </row>
        <row r="140">
          <cell r="A140">
            <v>24510160500</v>
          </cell>
          <cell r="B140" t="str">
            <v>Bridgeview-Greenlawn, Baltimore, MD</v>
          </cell>
          <cell r="C140">
            <v>1.7399999999999999E-2</v>
          </cell>
        </row>
        <row r="141">
          <cell r="A141">
            <v>24005451801</v>
          </cell>
          <cell r="B141" t="str">
            <v>Middle River, MD</v>
          </cell>
          <cell r="C141">
            <v>1.72E-2</v>
          </cell>
        </row>
        <row r="142">
          <cell r="A142">
            <v>24003750300</v>
          </cell>
          <cell r="B142" t="str">
            <v>Linthicum Heights, MD</v>
          </cell>
          <cell r="C142">
            <v>1.72E-2</v>
          </cell>
        </row>
        <row r="143">
          <cell r="A143">
            <v>24005491500</v>
          </cell>
          <cell r="B143" t="str">
            <v>Parkville, MD</v>
          </cell>
          <cell r="C143">
            <v>1.6400000000000001E-2</v>
          </cell>
        </row>
        <row r="144">
          <cell r="A144">
            <v>24027606707</v>
          </cell>
          <cell r="B144" t="str">
            <v>Columbia, MD</v>
          </cell>
          <cell r="C144">
            <v>1.6400000000000001E-2</v>
          </cell>
        </row>
        <row r="145">
          <cell r="A145">
            <v>24510250101</v>
          </cell>
          <cell r="B145" t="str">
            <v>Beechfield, Baltimore, MD</v>
          </cell>
          <cell r="C145">
            <v>1.6199999999999999E-2</v>
          </cell>
        </row>
        <row r="146">
          <cell r="A146">
            <v>24005402504</v>
          </cell>
          <cell r="B146" t="str">
            <v>Randallstown, MD</v>
          </cell>
          <cell r="C146">
            <v>1.6E-2</v>
          </cell>
        </row>
        <row r="147">
          <cell r="A147">
            <v>24005441000</v>
          </cell>
          <cell r="B147" t="str">
            <v>Baltimore, MD</v>
          </cell>
          <cell r="C147">
            <v>1.5900000000000001E-2</v>
          </cell>
        </row>
        <row r="148">
          <cell r="A148">
            <v>24005491201</v>
          </cell>
          <cell r="B148" t="str">
            <v>Towson, MD</v>
          </cell>
          <cell r="C148">
            <v>1.5900000000000001E-2</v>
          </cell>
        </row>
        <row r="149">
          <cell r="A149">
            <v>24005440701</v>
          </cell>
          <cell r="B149" t="str">
            <v>Rosedale, MD</v>
          </cell>
          <cell r="C149">
            <v>1.5800000000000002E-2</v>
          </cell>
        </row>
        <row r="150">
          <cell r="A150">
            <v>24005492300</v>
          </cell>
          <cell r="B150" t="str">
            <v>Essex, MD</v>
          </cell>
          <cell r="C150">
            <v>1.5800000000000002E-2</v>
          </cell>
        </row>
        <row r="151">
          <cell r="A151">
            <v>24005452100</v>
          </cell>
          <cell r="B151" t="str">
            <v>Sparrows Point, MD</v>
          </cell>
          <cell r="C151">
            <v>1.5800000000000002E-2</v>
          </cell>
        </row>
        <row r="152">
          <cell r="A152">
            <v>24510280102</v>
          </cell>
          <cell r="B152" t="str">
            <v>Gwynn Oak, Baltimore, MD</v>
          </cell>
          <cell r="C152">
            <v>1.55E-2</v>
          </cell>
        </row>
        <row r="153">
          <cell r="A153">
            <v>24005450503</v>
          </cell>
          <cell r="B153" t="str">
            <v>Essex, MD</v>
          </cell>
          <cell r="C153">
            <v>1.5100000000000001E-2</v>
          </cell>
        </row>
        <row r="154">
          <cell r="A154">
            <v>24005452400</v>
          </cell>
          <cell r="B154" t="str">
            <v>Dundalk, MD</v>
          </cell>
          <cell r="C154">
            <v>1.49E-2</v>
          </cell>
        </row>
        <row r="155">
          <cell r="A155">
            <v>24027601108</v>
          </cell>
          <cell r="B155" t="str">
            <v>Ellicott City, MD</v>
          </cell>
          <cell r="C155">
            <v>1.4800000000000001E-2</v>
          </cell>
        </row>
        <row r="156">
          <cell r="A156">
            <v>24005450504</v>
          </cell>
          <cell r="B156" t="str">
            <v>Essex, MD</v>
          </cell>
          <cell r="C156">
            <v>1.44E-2</v>
          </cell>
        </row>
        <row r="157">
          <cell r="A157">
            <v>24510080102</v>
          </cell>
          <cell r="B157" t="str">
            <v>Belair - Edison, Baltimore, MD</v>
          </cell>
          <cell r="C157">
            <v>1.43E-2</v>
          </cell>
        </row>
        <row r="158">
          <cell r="A158">
            <v>24005451802</v>
          </cell>
          <cell r="B158" t="str">
            <v>Middle River, MD</v>
          </cell>
          <cell r="C158">
            <v>1.4200000000000001E-2</v>
          </cell>
        </row>
        <row r="159">
          <cell r="A159">
            <v>24510150200</v>
          </cell>
          <cell r="B159" t="str">
            <v>Sandtown-Winchester, Baltimore, MD</v>
          </cell>
          <cell r="C159">
            <v>1.4200000000000001E-2</v>
          </cell>
        </row>
        <row r="160">
          <cell r="A160">
            <v>24005402406</v>
          </cell>
          <cell r="B160" t="str">
            <v>Windsor Mill, Milford Mill, MD</v>
          </cell>
          <cell r="C160">
            <v>1.4E-2</v>
          </cell>
        </row>
        <row r="161">
          <cell r="A161">
            <v>24510250205</v>
          </cell>
          <cell r="B161" t="str">
            <v>Lakeland, Baltimore, MD</v>
          </cell>
          <cell r="C161">
            <v>1.3899999999999999E-2</v>
          </cell>
        </row>
        <row r="162">
          <cell r="A162">
            <v>24510250303</v>
          </cell>
          <cell r="B162" t="str">
            <v>Morrell Park, Baltimore, MD</v>
          </cell>
          <cell r="C162">
            <v>1.37E-2</v>
          </cell>
        </row>
        <row r="163">
          <cell r="A163">
            <v>24005430200</v>
          </cell>
          <cell r="B163" t="str">
            <v>Lansdowne - Baltimore Highlands, Lansdowne, MD</v>
          </cell>
          <cell r="C163">
            <v>1.37E-2</v>
          </cell>
        </row>
        <row r="164">
          <cell r="A164">
            <v>24510070100</v>
          </cell>
          <cell r="B164" t="str">
            <v>Baltimore, MD</v>
          </cell>
          <cell r="C164">
            <v>1.34E-2</v>
          </cell>
        </row>
        <row r="165">
          <cell r="A165">
            <v>24005420200</v>
          </cell>
          <cell r="B165" t="str">
            <v>Dundalk, MD</v>
          </cell>
          <cell r="C165">
            <v>1.3299999999999999E-2</v>
          </cell>
        </row>
        <row r="166">
          <cell r="A166">
            <v>24510210200</v>
          </cell>
          <cell r="B166" t="str">
            <v>Pigtown, Baltimore, MD</v>
          </cell>
          <cell r="C166">
            <v>1.32E-2</v>
          </cell>
        </row>
        <row r="167">
          <cell r="A167">
            <v>24005451300</v>
          </cell>
          <cell r="B167" t="str">
            <v>Middle River, MD</v>
          </cell>
          <cell r="C167">
            <v>1.2999999999999999E-2</v>
          </cell>
        </row>
        <row r="168">
          <cell r="A168">
            <v>24510180200</v>
          </cell>
          <cell r="B168" t="str">
            <v>Poppleton, Baltimore, MD</v>
          </cell>
          <cell r="C168">
            <v>1.29E-2</v>
          </cell>
        </row>
        <row r="169">
          <cell r="A169">
            <v>24005451803</v>
          </cell>
          <cell r="B169" t="str">
            <v>Middle River, MD</v>
          </cell>
          <cell r="C169">
            <v>1.2800000000000001E-2</v>
          </cell>
        </row>
        <row r="170">
          <cell r="A170">
            <v>24027606901</v>
          </cell>
          <cell r="B170" t="str">
            <v>Savage, Jessup, MD</v>
          </cell>
          <cell r="C170">
            <v>1.2500000000000001E-2</v>
          </cell>
        </row>
        <row r="171">
          <cell r="A171">
            <v>24005451600</v>
          </cell>
          <cell r="B171" t="str">
            <v>Middle River, MD</v>
          </cell>
          <cell r="C171">
            <v>1.2500000000000001E-2</v>
          </cell>
        </row>
        <row r="172">
          <cell r="A172">
            <v>24510270102</v>
          </cell>
          <cell r="B172" t="str">
            <v>Waltherson, Baltimore, MD</v>
          </cell>
          <cell r="C172">
            <v>1.24E-2</v>
          </cell>
        </row>
        <row r="173">
          <cell r="A173">
            <v>24510240400</v>
          </cell>
          <cell r="B173" t="str">
            <v>Riverside Park, Baltimore, MD</v>
          </cell>
          <cell r="C173">
            <v>1.24E-2</v>
          </cell>
        </row>
        <row r="174">
          <cell r="A174">
            <v>24510280401</v>
          </cell>
          <cell r="B174" t="str">
            <v>Baltimore, MD</v>
          </cell>
          <cell r="C174">
            <v>1.24E-2</v>
          </cell>
        </row>
        <row r="175">
          <cell r="A175">
            <v>24005400100</v>
          </cell>
          <cell r="B175" t="str">
            <v>Catonsville, MD</v>
          </cell>
          <cell r="C175">
            <v>1.1900000000000001E-2</v>
          </cell>
        </row>
        <row r="176">
          <cell r="A176">
            <v>24510271400</v>
          </cell>
          <cell r="B176" t="str">
            <v>Evergreen, Baltimore, MD</v>
          </cell>
          <cell r="C176">
            <v>1.1900000000000001E-2</v>
          </cell>
        </row>
        <row r="177">
          <cell r="A177">
            <v>24003750804</v>
          </cell>
          <cell r="B177" t="str">
            <v>Glen Burnie, MD</v>
          </cell>
          <cell r="C177">
            <v>1.1900000000000001E-2</v>
          </cell>
        </row>
        <row r="178">
          <cell r="A178">
            <v>24510270600</v>
          </cell>
          <cell r="B178" t="str">
            <v>Harford - Echodale - Perring Parkway, Baltimore, MD</v>
          </cell>
          <cell r="C178">
            <v>1.1900000000000001E-2</v>
          </cell>
        </row>
        <row r="179">
          <cell r="A179">
            <v>24005420100</v>
          </cell>
          <cell r="B179" t="str">
            <v>Dundalk, MD</v>
          </cell>
          <cell r="C179">
            <v>1.18E-2</v>
          </cell>
        </row>
        <row r="180">
          <cell r="A180">
            <v>24005430700</v>
          </cell>
          <cell r="B180" t="str">
            <v>Halethorpe, MD</v>
          </cell>
          <cell r="C180">
            <v>1.18E-2</v>
          </cell>
        </row>
        <row r="181">
          <cell r="A181">
            <v>24005440702</v>
          </cell>
          <cell r="B181" t="str">
            <v>Rosedale, MD</v>
          </cell>
          <cell r="C181">
            <v>1.1599999999999999E-2</v>
          </cell>
        </row>
        <row r="182">
          <cell r="A182">
            <v>24027601204</v>
          </cell>
          <cell r="B182" t="str">
            <v>Elkridge, MD</v>
          </cell>
          <cell r="C182">
            <v>1.1599999999999999E-2</v>
          </cell>
        </row>
        <row r="183">
          <cell r="A183">
            <v>24510260501</v>
          </cell>
          <cell r="B183" t="str">
            <v>Joseph Lee, Baltimore, MD</v>
          </cell>
          <cell r="C183">
            <v>1.15E-2</v>
          </cell>
        </row>
        <row r="184">
          <cell r="A184">
            <v>24003731309</v>
          </cell>
          <cell r="B184" t="str">
            <v>Riviera Beach, MD</v>
          </cell>
          <cell r="C184">
            <v>1.14E-2</v>
          </cell>
        </row>
        <row r="185">
          <cell r="A185">
            <v>24005450200</v>
          </cell>
          <cell r="B185" t="str">
            <v>Essex, MD</v>
          </cell>
          <cell r="C185">
            <v>1.14E-2</v>
          </cell>
        </row>
        <row r="186">
          <cell r="A186">
            <v>24005450300</v>
          </cell>
          <cell r="B186" t="str">
            <v>Essex, MD</v>
          </cell>
          <cell r="C186">
            <v>1.12E-2</v>
          </cell>
        </row>
        <row r="187">
          <cell r="A187">
            <v>24003751200</v>
          </cell>
          <cell r="B187" t="str">
            <v>Linthicum Heights, MD</v>
          </cell>
          <cell r="C187">
            <v>1.11E-2</v>
          </cell>
        </row>
        <row r="188">
          <cell r="A188">
            <v>24510270502</v>
          </cell>
          <cell r="B188" t="str">
            <v>North Harford Road, Baltimore, MD</v>
          </cell>
          <cell r="C188">
            <v>1.0999999999999999E-2</v>
          </cell>
        </row>
        <row r="189">
          <cell r="A189">
            <v>24027601203</v>
          </cell>
          <cell r="B189" t="str">
            <v>Elkridge, MD</v>
          </cell>
          <cell r="C189">
            <v>1.09E-2</v>
          </cell>
        </row>
        <row r="190">
          <cell r="A190">
            <v>24003730203</v>
          </cell>
          <cell r="B190" t="str">
            <v>Glen Burnie, MD</v>
          </cell>
          <cell r="C190">
            <v>1.09E-2</v>
          </cell>
        </row>
        <row r="191">
          <cell r="A191">
            <v>24510160600</v>
          </cell>
          <cell r="B191" t="str">
            <v>Mosher, Baltimore, MD</v>
          </cell>
          <cell r="C191">
            <v>1.0699999999999999E-2</v>
          </cell>
        </row>
        <row r="192">
          <cell r="A192">
            <v>24003750201</v>
          </cell>
          <cell r="B192" t="str">
            <v>Brooklyn, Baltimore, MD</v>
          </cell>
          <cell r="C192">
            <v>1.06E-2</v>
          </cell>
        </row>
        <row r="193">
          <cell r="A193">
            <v>24005401504</v>
          </cell>
          <cell r="B193" t="str">
            <v>Catonsville, MD</v>
          </cell>
          <cell r="C193">
            <v>1.0500000000000001E-2</v>
          </cell>
        </row>
        <row r="194">
          <cell r="A194">
            <v>24005400500</v>
          </cell>
          <cell r="B194" t="str">
            <v>Catonsville, MD</v>
          </cell>
          <cell r="C194">
            <v>1.04E-2</v>
          </cell>
        </row>
        <row r="195">
          <cell r="A195">
            <v>24005403702</v>
          </cell>
          <cell r="B195" t="str">
            <v>Pikesville, MD</v>
          </cell>
          <cell r="C195">
            <v>1.03E-2</v>
          </cell>
        </row>
        <row r="196">
          <cell r="A196">
            <v>24510151100</v>
          </cell>
          <cell r="B196" t="str">
            <v>East Arlington, Baltimore, MD</v>
          </cell>
          <cell r="C196">
            <v>1.0200000000000001E-2</v>
          </cell>
        </row>
        <row r="197">
          <cell r="A197">
            <v>24510130805</v>
          </cell>
          <cell r="B197" t="str">
            <v>Cold Springs, Baltimore, MD</v>
          </cell>
          <cell r="C197">
            <v>1.0200000000000001E-2</v>
          </cell>
        </row>
        <row r="198">
          <cell r="A198">
            <v>24005420600</v>
          </cell>
          <cell r="B198" t="str">
            <v>Baltimore, MD</v>
          </cell>
          <cell r="C198">
            <v>1.01E-2</v>
          </cell>
        </row>
        <row r="199">
          <cell r="A199">
            <v>24005421101</v>
          </cell>
          <cell r="B199" t="str">
            <v>Baltimore, MD</v>
          </cell>
          <cell r="C199">
            <v>9.9000000000000008E-3</v>
          </cell>
        </row>
        <row r="200">
          <cell r="A200">
            <v>24005492002</v>
          </cell>
          <cell r="B200" t="str">
            <v>Parkville, MD</v>
          </cell>
          <cell r="C200">
            <v>9.9000000000000008E-3</v>
          </cell>
        </row>
        <row r="201">
          <cell r="A201">
            <v>24005411407</v>
          </cell>
          <cell r="B201" t="str">
            <v>Parkville, MD</v>
          </cell>
          <cell r="C201">
            <v>9.7999999999999997E-3</v>
          </cell>
        </row>
        <row r="202">
          <cell r="A202">
            <v>24005451200</v>
          </cell>
          <cell r="B202" t="str">
            <v>Middle River, MD</v>
          </cell>
          <cell r="C202">
            <v>9.7999999999999997E-3</v>
          </cell>
        </row>
        <row r="203">
          <cell r="A203">
            <v>24005440100</v>
          </cell>
          <cell r="B203" t="str">
            <v>Baltimore, MD</v>
          </cell>
          <cell r="C203">
            <v>9.7999999999999997E-3</v>
          </cell>
        </row>
        <row r="204">
          <cell r="A204">
            <v>24510270301</v>
          </cell>
          <cell r="B204" t="str">
            <v>Lauraville, Baltimore, MD</v>
          </cell>
          <cell r="C204">
            <v>9.7999999999999997E-3</v>
          </cell>
        </row>
        <row r="205">
          <cell r="A205">
            <v>24005401101</v>
          </cell>
          <cell r="B205" t="str">
            <v>Woodlawn, MD</v>
          </cell>
          <cell r="C205">
            <v>9.7999999999999997E-3</v>
          </cell>
        </row>
        <row r="206">
          <cell r="A206">
            <v>24005401506</v>
          </cell>
          <cell r="B206" t="str">
            <v>Windsor Mill, Baltimore, MD</v>
          </cell>
          <cell r="C206">
            <v>9.7000000000000003E-3</v>
          </cell>
        </row>
        <row r="207">
          <cell r="A207">
            <v>24003730300</v>
          </cell>
          <cell r="B207" t="str">
            <v>Glen Burnie, MD</v>
          </cell>
          <cell r="C207">
            <v>9.5999999999999992E-3</v>
          </cell>
        </row>
        <row r="208">
          <cell r="A208">
            <v>24510280403</v>
          </cell>
          <cell r="B208" t="str">
            <v>Westgate, Baltimore, MD</v>
          </cell>
          <cell r="C208">
            <v>9.5999999999999992E-3</v>
          </cell>
        </row>
        <row r="209">
          <cell r="A209">
            <v>24005401505</v>
          </cell>
          <cell r="B209" t="str">
            <v>Catonsville, MD</v>
          </cell>
          <cell r="C209">
            <v>9.5999999999999992E-3</v>
          </cell>
        </row>
        <row r="210">
          <cell r="A210">
            <v>24005492101</v>
          </cell>
          <cell r="B210" t="str">
            <v>Parkville, MD</v>
          </cell>
          <cell r="C210">
            <v>9.5999999999999992E-3</v>
          </cell>
        </row>
        <row r="211">
          <cell r="A211">
            <v>24005420301</v>
          </cell>
          <cell r="B211" t="str">
            <v>Dundalk, MD</v>
          </cell>
          <cell r="C211">
            <v>9.4999999999999998E-3</v>
          </cell>
        </row>
        <row r="212">
          <cell r="A212">
            <v>24005441101</v>
          </cell>
          <cell r="B212" t="str">
            <v>Rosedale, MD</v>
          </cell>
          <cell r="C212">
            <v>8.9999999999999993E-3</v>
          </cell>
        </row>
        <row r="213">
          <cell r="A213">
            <v>24005420701</v>
          </cell>
          <cell r="B213" t="str">
            <v>Dundalk, MD</v>
          </cell>
          <cell r="C213">
            <v>8.8999999999999999E-3</v>
          </cell>
        </row>
        <row r="214">
          <cell r="A214">
            <v>24003740103</v>
          </cell>
          <cell r="B214" t="str">
            <v>Hanover, MD</v>
          </cell>
          <cell r="C214">
            <v>8.8000000000000005E-3</v>
          </cell>
        </row>
        <row r="215">
          <cell r="A215">
            <v>24510250103</v>
          </cell>
          <cell r="B215" t="str">
            <v>Violetville, Baltimore, MD</v>
          </cell>
          <cell r="C215">
            <v>8.8000000000000005E-3</v>
          </cell>
        </row>
        <row r="216">
          <cell r="A216">
            <v>24005420702</v>
          </cell>
          <cell r="B216" t="str">
            <v>Dundalk, MD</v>
          </cell>
          <cell r="C216">
            <v>8.8000000000000005E-3</v>
          </cell>
        </row>
        <row r="217">
          <cell r="A217">
            <v>24510010200</v>
          </cell>
          <cell r="B217" t="str">
            <v>Patterson Park, Baltimore, MD</v>
          </cell>
          <cell r="C217">
            <v>8.8000000000000005E-3</v>
          </cell>
        </row>
        <row r="218">
          <cell r="A218">
            <v>24510280404</v>
          </cell>
          <cell r="B218" t="str">
            <v>Irvington, Baltimore, MD</v>
          </cell>
          <cell r="C218">
            <v>8.8000000000000005E-3</v>
          </cell>
        </row>
        <row r="219">
          <cell r="A219">
            <v>24510151200</v>
          </cell>
          <cell r="B219" t="str">
            <v>Park Circle, Baltimore, MD</v>
          </cell>
          <cell r="C219">
            <v>8.6999999999999994E-3</v>
          </cell>
        </row>
        <row r="220">
          <cell r="A220">
            <v>24005491000</v>
          </cell>
          <cell r="B220" t="str">
            <v>Baltimore, MD</v>
          </cell>
          <cell r="C220">
            <v>8.6999999999999994E-3</v>
          </cell>
        </row>
        <row r="221">
          <cell r="A221">
            <v>24005401301</v>
          </cell>
          <cell r="B221" t="str">
            <v>Woodlawn, MD</v>
          </cell>
          <cell r="C221">
            <v>8.5000000000000006E-3</v>
          </cell>
        </row>
        <row r="222">
          <cell r="A222">
            <v>24510140100</v>
          </cell>
          <cell r="B222" t="str">
            <v>Bolton Hill, Baltimore, MD</v>
          </cell>
          <cell r="C222">
            <v>8.5000000000000006E-3</v>
          </cell>
        </row>
        <row r="223">
          <cell r="A223">
            <v>24005403401</v>
          </cell>
          <cell r="B223" t="str">
            <v>Pikesville, MD</v>
          </cell>
          <cell r="C223">
            <v>8.5000000000000006E-3</v>
          </cell>
        </row>
        <row r="224">
          <cell r="A224">
            <v>24005430900</v>
          </cell>
          <cell r="B224" t="str">
            <v>Baltimore, MD</v>
          </cell>
          <cell r="C224">
            <v>8.5000000000000006E-3</v>
          </cell>
        </row>
        <row r="225">
          <cell r="A225">
            <v>24510120201</v>
          </cell>
          <cell r="B225" t="str">
            <v>Baltimore, MD</v>
          </cell>
          <cell r="C225">
            <v>8.3000000000000001E-3</v>
          </cell>
        </row>
        <row r="226">
          <cell r="A226">
            <v>24510270703</v>
          </cell>
          <cell r="B226" t="str">
            <v>North Harford Road, Baltimore, MD</v>
          </cell>
          <cell r="C226">
            <v>8.3000000000000001E-3</v>
          </cell>
        </row>
        <row r="227">
          <cell r="A227">
            <v>24005441102</v>
          </cell>
          <cell r="B227" t="str">
            <v>Rosedale, MD</v>
          </cell>
          <cell r="C227">
            <v>8.3000000000000001E-3</v>
          </cell>
        </row>
        <row r="228">
          <cell r="A228">
            <v>24005411309</v>
          </cell>
          <cell r="B228" t="str">
            <v>Perry Hall, MD</v>
          </cell>
          <cell r="C228">
            <v>8.2000000000000007E-3</v>
          </cell>
        </row>
        <row r="229">
          <cell r="A229">
            <v>24510270401</v>
          </cell>
          <cell r="B229" t="str">
            <v>Glenham-Belford, Baltimore, MD</v>
          </cell>
          <cell r="C229">
            <v>8.0999999999999996E-3</v>
          </cell>
        </row>
        <row r="230">
          <cell r="A230">
            <v>24005490400</v>
          </cell>
          <cell r="B230" t="str">
            <v>Towson, MD</v>
          </cell>
          <cell r="C230">
            <v>8.0000000000000002E-3</v>
          </cell>
        </row>
        <row r="231">
          <cell r="A231">
            <v>24027606607</v>
          </cell>
          <cell r="B231" t="str">
            <v>Long Reach, Columbia, MD</v>
          </cell>
          <cell r="C231">
            <v>8.0000000000000002E-3</v>
          </cell>
        </row>
        <row r="232">
          <cell r="A232">
            <v>24003750801</v>
          </cell>
          <cell r="B232" t="str">
            <v>Glen Burnie, MD</v>
          </cell>
          <cell r="C232">
            <v>8.0000000000000002E-3</v>
          </cell>
        </row>
        <row r="233">
          <cell r="A233">
            <v>24005440200</v>
          </cell>
          <cell r="B233" t="str">
            <v>Nottingham, MD</v>
          </cell>
          <cell r="C233">
            <v>7.9000000000000008E-3</v>
          </cell>
        </row>
        <row r="234">
          <cell r="A234">
            <v>24510190300</v>
          </cell>
          <cell r="B234" t="str">
            <v>Mount Clare, Baltimore, MD</v>
          </cell>
          <cell r="C234">
            <v>7.6E-3</v>
          </cell>
        </row>
        <row r="235">
          <cell r="A235">
            <v>24003751400</v>
          </cell>
          <cell r="B235" t="str">
            <v>Severn, MD</v>
          </cell>
          <cell r="C235">
            <v>7.6E-3</v>
          </cell>
        </row>
        <row r="236">
          <cell r="A236">
            <v>24005403602</v>
          </cell>
          <cell r="B236" t="str">
            <v>Baltimore, MD</v>
          </cell>
          <cell r="C236">
            <v>7.6E-3</v>
          </cell>
        </row>
        <row r="237">
          <cell r="A237">
            <v>24005440400</v>
          </cell>
          <cell r="B237" t="str">
            <v>Baltimore, MD</v>
          </cell>
          <cell r="C237">
            <v>7.3000000000000001E-3</v>
          </cell>
        </row>
        <row r="238">
          <cell r="A238">
            <v>24510260101</v>
          </cell>
          <cell r="B238" t="str">
            <v>Cedmont, Baltimore, MD</v>
          </cell>
          <cell r="C238">
            <v>7.1999999999999998E-3</v>
          </cell>
        </row>
        <row r="239">
          <cell r="A239">
            <v>24005402509</v>
          </cell>
          <cell r="B239" t="str">
            <v>Owings Mills, MD</v>
          </cell>
          <cell r="C239">
            <v>7.1999999999999998E-3</v>
          </cell>
        </row>
        <row r="240">
          <cell r="A240">
            <v>24005403300</v>
          </cell>
          <cell r="B240" t="str">
            <v>Lochearn, Pikesville, MD</v>
          </cell>
          <cell r="C240">
            <v>7.1000000000000004E-3</v>
          </cell>
        </row>
        <row r="241">
          <cell r="A241">
            <v>24003751103</v>
          </cell>
          <cell r="B241" t="str">
            <v>Glen Burnie, MD</v>
          </cell>
          <cell r="C241">
            <v>7.1000000000000004E-3</v>
          </cell>
        </row>
        <row r="242">
          <cell r="A242">
            <v>24510220100</v>
          </cell>
          <cell r="B242" t="str">
            <v>Baltimore, MD</v>
          </cell>
          <cell r="C242">
            <v>7.1000000000000004E-3</v>
          </cell>
        </row>
        <row r="243">
          <cell r="A243">
            <v>24005491401</v>
          </cell>
          <cell r="B243" t="str">
            <v>Parkville, MD</v>
          </cell>
          <cell r="C243">
            <v>7.1000000000000004E-3</v>
          </cell>
        </row>
        <row r="244">
          <cell r="A244">
            <v>24510272003</v>
          </cell>
          <cell r="B244" t="str">
            <v>Baltimore, MD</v>
          </cell>
          <cell r="C244">
            <v>6.8999999999999999E-3</v>
          </cell>
        </row>
        <row r="245">
          <cell r="A245">
            <v>24510272007</v>
          </cell>
          <cell r="B245" t="str">
            <v>Fallstaff, Baltimore, MD</v>
          </cell>
          <cell r="C245">
            <v>6.7999999999999996E-3</v>
          </cell>
        </row>
        <row r="246">
          <cell r="A246">
            <v>24005411404</v>
          </cell>
          <cell r="B246" t="str">
            <v>Parkville, MD</v>
          </cell>
          <cell r="C246">
            <v>6.7999999999999996E-3</v>
          </cell>
        </row>
        <row r="247">
          <cell r="A247">
            <v>24003731306</v>
          </cell>
          <cell r="B247" t="str">
            <v>Pasadena, MD</v>
          </cell>
          <cell r="C247">
            <v>6.7999999999999996E-3</v>
          </cell>
        </row>
        <row r="248">
          <cell r="A248">
            <v>24510271102</v>
          </cell>
          <cell r="B248" t="str">
            <v>Mid-Charles, Baltimore, MD</v>
          </cell>
          <cell r="C248">
            <v>6.7999999999999996E-3</v>
          </cell>
        </row>
        <row r="249">
          <cell r="A249">
            <v>24027601201</v>
          </cell>
          <cell r="B249" t="str">
            <v>Elkridge, MD</v>
          </cell>
          <cell r="C249">
            <v>6.7000000000000002E-3</v>
          </cell>
        </row>
        <row r="250">
          <cell r="A250">
            <v>24003730100</v>
          </cell>
          <cell r="B250" t="str">
            <v>Chestnut Hill Cove, Riviera Beach, MD</v>
          </cell>
          <cell r="C250">
            <v>6.6E-3</v>
          </cell>
        </row>
        <row r="251">
          <cell r="A251">
            <v>24005421102</v>
          </cell>
          <cell r="B251" t="str">
            <v>Dundalk, MD</v>
          </cell>
          <cell r="C251">
            <v>6.4000000000000003E-3</v>
          </cell>
        </row>
        <row r="252">
          <cell r="A252">
            <v>24510080500</v>
          </cell>
          <cell r="B252" t="str">
            <v>Darley Park, Baltimore, MD</v>
          </cell>
          <cell r="C252">
            <v>6.3E-3</v>
          </cell>
        </row>
        <row r="253">
          <cell r="A253">
            <v>24510100200</v>
          </cell>
          <cell r="B253" t="str">
            <v>Baltimore, MD</v>
          </cell>
          <cell r="C253">
            <v>6.3E-3</v>
          </cell>
        </row>
        <row r="254">
          <cell r="A254">
            <v>24510270804</v>
          </cell>
          <cell r="B254" t="str">
            <v>Lake Walker, Baltimore, MD</v>
          </cell>
          <cell r="C254">
            <v>6.1000000000000004E-3</v>
          </cell>
        </row>
        <row r="255">
          <cell r="A255">
            <v>24005491402</v>
          </cell>
          <cell r="B255" t="str">
            <v>Parkville, MD</v>
          </cell>
          <cell r="C255">
            <v>5.8999999999999999E-3</v>
          </cell>
        </row>
        <row r="256">
          <cell r="A256">
            <v>24003740102</v>
          </cell>
          <cell r="B256" t="str">
            <v>Hanover, MD</v>
          </cell>
          <cell r="C256">
            <v>5.7000000000000002E-3</v>
          </cell>
        </row>
        <row r="257">
          <cell r="A257">
            <v>24510080101</v>
          </cell>
          <cell r="B257" t="str">
            <v>Belair - Edison, Baltimore, MD</v>
          </cell>
          <cell r="C257">
            <v>5.5999999999999999E-3</v>
          </cell>
        </row>
        <row r="258">
          <cell r="A258">
            <v>24510250207</v>
          </cell>
          <cell r="B258" t="str">
            <v>Cherry Hill, Baltimore, MD</v>
          </cell>
          <cell r="C258">
            <v>5.4999999999999997E-3</v>
          </cell>
        </row>
        <row r="259">
          <cell r="A259">
            <v>24003751102</v>
          </cell>
          <cell r="B259" t="str">
            <v>Glen Burnie, MD</v>
          </cell>
          <cell r="C259">
            <v>5.4999999999999997E-3</v>
          </cell>
        </row>
        <row r="260">
          <cell r="A260">
            <v>24510270902</v>
          </cell>
          <cell r="B260" t="str">
            <v>Perring Loch, Baltimore, MD</v>
          </cell>
          <cell r="C260">
            <v>5.4000000000000003E-3</v>
          </cell>
        </row>
        <row r="261">
          <cell r="A261">
            <v>24510270200</v>
          </cell>
          <cell r="B261" t="str">
            <v>Lauraville, Baltimore, MD</v>
          </cell>
          <cell r="C261">
            <v>5.4000000000000003E-3</v>
          </cell>
        </row>
        <row r="262">
          <cell r="A262">
            <v>24003730401</v>
          </cell>
          <cell r="B262" t="str">
            <v>Glen Burnie, MD</v>
          </cell>
          <cell r="C262">
            <v>5.1999999999999998E-3</v>
          </cell>
        </row>
        <row r="263">
          <cell r="A263">
            <v>24027602600</v>
          </cell>
          <cell r="B263" t="str">
            <v>Ellicott City, MD</v>
          </cell>
          <cell r="C263">
            <v>5.1999999999999998E-3</v>
          </cell>
        </row>
        <row r="264">
          <cell r="A264">
            <v>24510150500</v>
          </cell>
          <cell r="B264" t="str">
            <v>Burleith-Leighton, Baltimore, MD</v>
          </cell>
          <cell r="C264">
            <v>5.1999999999999998E-3</v>
          </cell>
        </row>
        <row r="265">
          <cell r="A265">
            <v>24003740201</v>
          </cell>
          <cell r="B265" t="str">
            <v>South Gate, Glen Burnie, MD</v>
          </cell>
          <cell r="C265">
            <v>5.1000000000000004E-3</v>
          </cell>
        </row>
        <row r="266">
          <cell r="A266">
            <v>24027606601</v>
          </cell>
          <cell r="B266" t="str">
            <v>Oakland Mills, Columbia, MD</v>
          </cell>
          <cell r="C266">
            <v>5.0000000000000001E-3</v>
          </cell>
        </row>
        <row r="267">
          <cell r="A267">
            <v>24510150400</v>
          </cell>
          <cell r="B267" t="str">
            <v>Mondawmin, Baltimore, MD</v>
          </cell>
          <cell r="C267">
            <v>5.0000000000000001E-3</v>
          </cell>
        </row>
        <row r="268">
          <cell r="A268">
            <v>24027601107</v>
          </cell>
          <cell r="B268" t="str">
            <v>Waterloo, Elkridge, MD</v>
          </cell>
          <cell r="C268">
            <v>5.0000000000000001E-3</v>
          </cell>
        </row>
        <row r="269">
          <cell r="A269">
            <v>24005451702</v>
          </cell>
          <cell r="B269" t="str">
            <v>Middle River, MD</v>
          </cell>
          <cell r="C269">
            <v>4.8999999999999998E-3</v>
          </cell>
        </row>
        <row r="270">
          <cell r="A270">
            <v>24005490500</v>
          </cell>
          <cell r="B270" t="str">
            <v>Towson, MD</v>
          </cell>
          <cell r="C270">
            <v>4.8999999999999998E-3</v>
          </cell>
        </row>
        <row r="271">
          <cell r="A271">
            <v>24005430104</v>
          </cell>
          <cell r="B271" t="str">
            <v>Lansdowne - Baltimore Highlands, Halethorpe, MD</v>
          </cell>
          <cell r="C271">
            <v>4.7000000000000002E-3</v>
          </cell>
        </row>
        <row r="272">
          <cell r="A272">
            <v>24005492402</v>
          </cell>
          <cell r="B272" t="str">
            <v>Owings Mills, MD</v>
          </cell>
          <cell r="C272">
            <v>4.7000000000000002E-3</v>
          </cell>
        </row>
        <row r="273">
          <cell r="A273">
            <v>24005411306</v>
          </cell>
          <cell r="B273" t="str">
            <v>Nottingham, MD</v>
          </cell>
          <cell r="C273">
            <v>4.7000000000000002E-3</v>
          </cell>
        </row>
        <row r="274">
          <cell r="A274">
            <v>24005450100</v>
          </cell>
          <cell r="B274" t="str">
            <v>Rosedale, MD</v>
          </cell>
          <cell r="C274">
            <v>4.7000000000000002E-3</v>
          </cell>
        </row>
        <row r="275">
          <cell r="A275">
            <v>24005402403</v>
          </cell>
          <cell r="B275" t="str">
            <v>Gwynn Oak, Baltimore, MD</v>
          </cell>
          <cell r="C275">
            <v>4.7000000000000002E-3</v>
          </cell>
        </row>
        <row r="276">
          <cell r="A276">
            <v>24005492001</v>
          </cell>
          <cell r="B276" t="str">
            <v>Parkville, MD</v>
          </cell>
          <cell r="C276">
            <v>4.7000000000000002E-3</v>
          </cell>
        </row>
        <row r="277">
          <cell r="A277">
            <v>24005450900</v>
          </cell>
          <cell r="B277" t="str">
            <v>Essex, MD</v>
          </cell>
          <cell r="C277">
            <v>4.5999999999999999E-3</v>
          </cell>
        </row>
        <row r="278">
          <cell r="A278">
            <v>24005400900</v>
          </cell>
          <cell r="B278" t="str">
            <v>Catonsville, MD</v>
          </cell>
          <cell r="C278">
            <v>4.4999999999999997E-3</v>
          </cell>
        </row>
        <row r="279">
          <cell r="A279">
            <v>24005411308</v>
          </cell>
          <cell r="B279" t="str">
            <v>Nottingham, MD</v>
          </cell>
          <cell r="C279">
            <v>4.4000000000000003E-3</v>
          </cell>
        </row>
        <row r="280">
          <cell r="A280">
            <v>24005420800</v>
          </cell>
          <cell r="B280" t="str">
            <v>Dundalk, MD</v>
          </cell>
          <cell r="C280">
            <v>4.1999999999999997E-3</v>
          </cell>
        </row>
        <row r="281">
          <cell r="A281">
            <v>24510271200</v>
          </cell>
          <cell r="B281" t="str">
            <v>Homeland, Baltimore, MD</v>
          </cell>
          <cell r="C281">
            <v>4.1999999999999997E-3</v>
          </cell>
        </row>
        <row r="282">
          <cell r="A282">
            <v>24510272006</v>
          </cell>
          <cell r="B282" t="str">
            <v>Glen, Baltimore, MD</v>
          </cell>
          <cell r="C282">
            <v>4.1000000000000003E-3</v>
          </cell>
        </row>
        <row r="283">
          <cell r="A283">
            <v>24510040100</v>
          </cell>
          <cell r="B283" t="str">
            <v>Downtown, Baltimore, MD</v>
          </cell>
          <cell r="C283">
            <v>4.1000000000000003E-3</v>
          </cell>
        </row>
        <row r="284">
          <cell r="A284">
            <v>24510030100</v>
          </cell>
          <cell r="B284" t="str">
            <v>Perkins Homes, Baltimore, MD</v>
          </cell>
          <cell r="C284">
            <v>4.1000000000000003E-3</v>
          </cell>
        </row>
        <row r="285">
          <cell r="A285">
            <v>24027606604</v>
          </cell>
          <cell r="B285" t="str">
            <v>Columbia, MD</v>
          </cell>
          <cell r="C285">
            <v>4.1000000000000003E-3</v>
          </cell>
        </row>
        <row r="286">
          <cell r="A286">
            <v>24510271501</v>
          </cell>
          <cell r="B286" t="str">
            <v>Mount Washington, Baltimore, MD</v>
          </cell>
          <cell r="C286">
            <v>4.1000000000000003E-3</v>
          </cell>
        </row>
        <row r="287">
          <cell r="A287">
            <v>24005411307</v>
          </cell>
          <cell r="B287" t="str">
            <v>Nottingham, MD</v>
          </cell>
          <cell r="C287">
            <v>4.0000000000000001E-3</v>
          </cell>
        </row>
        <row r="288">
          <cell r="A288">
            <v>24027606706</v>
          </cell>
          <cell r="B288" t="str">
            <v>Kendall Ridge, Columbia, MD</v>
          </cell>
          <cell r="C288">
            <v>4.0000000000000001E-3</v>
          </cell>
        </row>
        <row r="289">
          <cell r="A289">
            <v>24027602900</v>
          </cell>
          <cell r="B289" t="str">
            <v>Normandy, Ellicott City, MD</v>
          </cell>
          <cell r="C289">
            <v>3.8E-3</v>
          </cell>
        </row>
        <row r="290">
          <cell r="A290">
            <v>24003750400</v>
          </cell>
          <cell r="B290" t="str">
            <v>Linthicum Heights, MD</v>
          </cell>
          <cell r="C290">
            <v>3.7000000000000002E-3</v>
          </cell>
        </row>
        <row r="291">
          <cell r="A291">
            <v>24027601104</v>
          </cell>
          <cell r="B291" t="str">
            <v>Ellicott City, MD</v>
          </cell>
          <cell r="C291">
            <v>3.7000000000000002E-3</v>
          </cell>
        </row>
        <row r="292">
          <cell r="A292">
            <v>24005403402</v>
          </cell>
          <cell r="B292" t="str">
            <v>Pikesville, MD</v>
          </cell>
          <cell r="C292">
            <v>3.7000000000000002E-3</v>
          </cell>
        </row>
        <row r="293">
          <cell r="A293">
            <v>24510250206</v>
          </cell>
          <cell r="B293" t="str">
            <v>Morrell Park, Baltimore, MD</v>
          </cell>
          <cell r="C293">
            <v>3.5999999999999999E-3</v>
          </cell>
        </row>
        <row r="294">
          <cell r="A294">
            <v>24005440800</v>
          </cell>
          <cell r="B294" t="str">
            <v>Rosedale, MD</v>
          </cell>
          <cell r="C294">
            <v>3.5999999999999999E-3</v>
          </cell>
        </row>
        <row r="295">
          <cell r="A295">
            <v>24005490701</v>
          </cell>
          <cell r="B295" t="str">
            <v>Towson, MD</v>
          </cell>
          <cell r="C295">
            <v>3.5999999999999999E-3</v>
          </cell>
        </row>
        <row r="296">
          <cell r="A296">
            <v>24005403500</v>
          </cell>
          <cell r="B296" t="str">
            <v>Pikesville, MD</v>
          </cell>
          <cell r="C296">
            <v>3.5000000000000001E-3</v>
          </cell>
        </row>
        <row r="297">
          <cell r="A297">
            <v>24510190200</v>
          </cell>
          <cell r="B297" t="str">
            <v>Pratt Monroe, Baltimore, MD</v>
          </cell>
          <cell r="C297">
            <v>3.5000000000000001E-3</v>
          </cell>
        </row>
        <row r="298">
          <cell r="A298">
            <v>24005492102</v>
          </cell>
          <cell r="B298" t="str">
            <v>Parkville, MD</v>
          </cell>
          <cell r="C298">
            <v>3.5000000000000001E-3</v>
          </cell>
        </row>
        <row r="299">
          <cell r="A299">
            <v>24027602100</v>
          </cell>
          <cell r="B299" t="str">
            <v>Ellicott City, MD</v>
          </cell>
          <cell r="C299">
            <v>3.3999999999999998E-3</v>
          </cell>
        </row>
        <row r="300">
          <cell r="A300">
            <v>24005402506</v>
          </cell>
          <cell r="B300" t="str">
            <v>Randallstown, MD</v>
          </cell>
          <cell r="C300">
            <v>3.2000000000000002E-3</v>
          </cell>
        </row>
        <row r="301">
          <cell r="A301">
            <v>24005400400</v>
          </cell>
          <cell r="B301" t="str">
            <v>Catonsville, MD</v>
          </cell>
          <cell r="C301">
            <v>3.2000000000000002E-3</v>
          </cell>
        </row>
        <row r="302">
          <cell r="A302">
            <v>24005411408</v>
          </cell>
          <cell r="B302" t="str">
            <v>Nottingham, MD</v>
          </cell>
          <cell r="C302">
            <v>3.0999999999999999E-3</v>
          </cell>
        </row>
        <row r="303">
          <cell r="A303">
            <v>24005403100</v>
          </cell>
          <cell r="B303" t="str">
            <v>Gwynn Oak, Pikesville, MD</v>
          </cell>
          <cell r="C303">
            <v>3.0999999999999999E-3</v>
          </cell>
        </row>
        <row r="304">
          <cell r="A304">
            <v>24510261100</v>
          </cell>
          <cell r="B304" t="str">
            <v>Canton, Baltimore, MD</v>
          </cell>
          <cell r="C304">
            <v>3.0999999999999999E-3</v>
          </cell>
        </row>
        <row r="305">
          <cell r="A305">
            <v>24005430600</v>
          </cell>
          <cell r="B305" t="str">
            <v>Relay, Halethorpe, MD</v>
          </cell>
          <cell r="C305">
            <v>2.5999999999999999E-3</v>
          </cell>
        </row>
        <row r="306">
          <cell r="A306">
            <v>24005411303</v>
          </cell>
          <cell r="B306" t="str">
            <v>Nottingham, MD</v>
          </cell>
          <cell r="C306">
            <v>2.5999999999999999E-3</v>
          </cell>
        </row>
        <row r="307">
          <cell r="A307">
            <v>24510271101</v>
          </cell>
          <cell r="B307" t="str">
            <v>Radnor - Winston, Baltimore, MD</v>
          </cell>
          <cell r="C307">
            <v>2.5999999999999999E-3</v>
          </cell>
        </row>
        <row r="308">
          <cell r="A308">
            <v>24510120100</v>
          </cell>
          <cell r="B308" t="str">
            <v>Tuscany - Canterbury, Baltimore, MD</v>
          </cell>
          <cell r="C308">
            <v>2.5999999999999999E-3</v>
          </cell>
        </row>
        <row r="309">
          <cell r="A309">
            <v>24005492200</v>
          </cell>
          <cell r="B309" t="str">
            <v>Parkville, MD</v>
          </cell>
          <cell r="C309">
            <v>2.5999999999999999E-3</v>
          </cell>
        </row>
        <row r="310">
          <cell r="A310">
            <v>24003750900</v>
          </cell>
          <cell r="B310" t="str">
            <v>Glen Burnie, MD</v>
          </cell>
          <cell r="C310">
            <v>2.5000000000000001E-3</v>
          </cell>
        </row>
        <row r="311">
          <cell r="A311">
            <v>24510130806</v>
          </cell>
          <cell r="B311" t="str">
            <v>Woodberry, Baltimore, MD</v>
          </cell>
          <cell r="C311">
            <v>2.3999999999999998E-3</v>
          </cell>
        </row>
        <row r="312">
          <cell r="A312">
            <v>24005411302</v>
          </cell>
          <cell r="B312" t="str">
            <v>White Marsh, MD</v>
          </cell>
          <cell r="C312">
            <v>2.2000000000000001E-3</v>
          </cell>
        </row>
        <row r="313">
          <cell r="A313">
            <v>24027602306</v>
          </cell>
          <cell r="B313" t="str">
            <v>Dunloggin, Ellicott City, MD</v>
          </cell>
          <cell r="C313">
            <v>2.0999999999999999E-3</v>
          </cell>
        </row>
        <row r="314">
          <cell r="A314">
            <v>24005490800</v>
          </cell>
          <cell r="B314" t="str">
            <v>Towson, MD</v>
          </cell>
          <cell r="C314">
            <v>2.0999999999999999E-3</v>
          </cell>
        </row>
        <row r="315">
          <cell r="A315">
            <v>24510150701</v>
          </cell>
          <cell r="B315" t="str">
            <v>Hanlon Longwood, Baltimore, MD</v>
          </cell>
          <cell r="C315">
            <v>2.0999999999999999E-3</v>
          </cell>
        </row>
        <row r="316">
          <cell r="A316">
            <v>24005400600</v>
          </cell>
          <cell r="B316" t="str">
            <v>Catonsville, MD</v>
          </cell>
          <cell r="C316">
            <v>1.9E-3</v>
          </cell>
        </row>
        <row r="317">
          <cell r="A317">
            <v>24027602800</v>
          </cell>
          <cell r="B317" t="str">
            <v>Ellicott City, MD</v>
          </cell>
          <cell r="C317">
            <v>1.9E-3</v>
          </cell>
        </row>
        <row r="318">
          <cell r="A318">
            <v>24510250204</v>
          </cell>
          <cell r="B318" t="str">
            <v>Cherry Hill, Baltimore, MD</v>
          </cell>
          <cell r="C318">
            <v>1.9E-3</v>
          </cell>
        </row>
        <row r="319">
          <cell r="A319">
            <v>24005411410</v>
          </cell>
          <cell r="B319" t="str">
            <v>Parkville, MD</v>
          </cell>
          <cell r="C319">
            <v>1.9E-3</v>
          </cell>
        </row>
        <row r="320">
          <cell r="A320">
            <v>24005430101</v>
          </cell>
          <cell r="B320" t="str">
            <v>Lansdowne - Baltimore Highlands, Lansdowne, MD</v>
          </cell>
          <cell r="C320">
            <v>1.9E-3</v>
          </cell>
        </row>
        <row r="321">
          <cell r="A321">
            <v>24510271300</v>
          </cell>
          <cell r="B321" t="str">
            <v>Roland Park, Baltimore, MD</v>
          </cell>
          <cell r="C321">
            <v>1.9E-3</v>
          </cell>
        </row>
        <row r="322">
          <cell r="A322">
            <v>24005490601</v>
          </cell>
          <cell r="B322" t="str">
            <v>Baltimore, MD</v>
          </cell>
          <cell r="C322">
            <v>1.6999999999999999E-3</v>
          </cell>
        </row>
        <row r="323">
          <cell r="A323">
            <v>24027602202</v>
          </cell>
          <cell r="B323" t="str">
            <v>Ellicott City, MD</v>
          </cell>
          <cell r="C323">
            <v>1.5E-3</v>
          </cell>
        </row>
        <row r="324">
          <cell r="A324">
            <v>24003750803</v>
          </cell>
          <cell r="B324" t="str">
            <v>Glen Burnie, MD</v>
          </cell>
          <cell r="C324">
            <v>1.5E-3</v>
          </cell>
        </row>
        <row r="325">
          <cell r="A325">
            <v>24027606606</v>
          </cell>
          <cell r="B325" t="str">
            <v>Long Reach, Columbia, MD</v>
          </cell>
          <cell r="C325">
            <v>1.5E-3</v>
          </cell>
        </row>
        <row r="326">
          <cell r="A326">
            <v>24510272005</v>
          </cell>
          <cell r="B326" t="str">
            <v>Cross Country, Baltimore, MD</v>
          </cell>
          <cell r="C326">
            <v>1.5E-3</v>
          </cell>
        </row>
        <row r="327">
          <cell r="A327">
            <v>24510270101</v>
          </cell>
          <cell r="B327" t="str">
            <v>Arcadia, Baltimore, MD</v>
          </cell>
          <cell r="C327">
            <v>1.2999999999999999E-3</v>
          </cell>
        </row>
        <row r="328">
          <cell r="A328">
            <v>24005403803</v>
          </cell>
          <cell r="B328" t="str">
            <v>Pikesville, MD</v>
          </cell>
          <cell r="C328">
            <v>1.1999999999999999E-3</v>
          </cell>
        </row>
        <row r="329">
          <cell r="A329">
            <v>24005440900</v>
          </cell>
          <cell r="B329" t="str">
            <v>Rosedale, MD</v>
          </cell>
          <cell r="C329">
            <v>1.1999999999999999E-3</v>
          </cell>
        </row>
        <row r="330">
          <cell r="A330">
            <v>24005451402</v>
          </cell>
          <cell r="B330" t="str">
            <v>Middle River, MD</v>
          </cell>
          <cell r="C330">
            <v>1.1999999999999999E-3</v>
          </cell>
        </row>
        <row r="331">
          <cell r="A331">
            <v>24003750101</v>
          </cell>
          <cell r="B331" t="str">
            <v>Brooklyn Park, MD</v>
          </cell>
          <cell r="C331">
            <v>1E-3</v>
          </cell>
        </row>
        <row r="332">
          <cell r="A332">
            <v>24005430400</v>
          </cell>
          <cell r="B332" t="str">
            <v>Halethorpe, MD</v>
          </cell>
          <cell r="C332">
            <v>8.0000000000000004E-4</v>
          </cell>
        </row>
        <row r="333">
          <cell r="A333">
            <v>24003730204</v>
          </cell>
          <cell r="B333" t="str">
            <v>Glen Burnie, MD</v>
          </cell>
          <cell r="C333">
            <v>8.0000000000000004E-4</v>
          </cell>
        </row>
        <row r="334">
          <cell r="A334">
            <v>24510261000</v>
          </cell>
          <cell r="B334" t="str">
            <v>Patterson Park, Baltimore, MD</v>
          </cell>
          <cell r="C334">
            <v>6.9999999999999999E-4</v>
          </cell>
        </row>
        <row r="335">
          <cell r="A335">
            <v>24510271802</v>
          </cell>
          <cell r="B335" t="str">
            <v>Langston Hughes, Baltimore, MD</v>
          </cell>
          <cell r="C335">
            <v>6.9999999999999999E-4</v>
          </cell>
        </row>
        <row r="336">
          <cell r="A336">
            <v>24510270801</v>
          </cell>
          <cell r="B336" t="str">
            <v>Idlewood, Baltimore, MD</v>
          </cell>
          <cell r="C336">
            <v>5.9999999999999995E-4</v>
          </cell>
        </row>
        <row r="337">
          <cell r="A337">
            <v>24005452300</v>
          </cell>
          <cell r="B337" t="str">
            <v>Baltimore, MD</v>
          </cell>
          <cell r="C337">
            <v>5.9999999999999995E-4</v>
          </cell>
        </row>
        <row r="338">
          <cell r="A338">
            <v>24510130804</v>
          </cell>
          <cell r="B338" t="str">
            <v>Hampden, Baltimore, MD</v>
          </cell>
          <cell r="C338">
            <v>5.9999999999999995E-4</v>
          </cell>
        </row>
        <row r="339">
          <cell r="A339">
            <v>24003751000</v>
          </cell>
          <cell r="B339" t="str">
            <v>Glen Burnie, MD</v>
          </cell>
          <cell r="C339">
            <v>5.9999999999999995E-4</v>
          </cell>
        </row>
        <row r="340">
          <cell r="A340">
            <v>24005440600</v>
          </cell>
          <cell r="B340" t="str">
            <v>Rosedale, MD</v>
          </cell>
          <cell r="C340">
            <v>5.0000000000000001E-4</v>
          </cell>
        </row>
        <row r="341">
          <cell r="A341">
            <v>24005402407</v>
          </cell>
          <cell r="B341" t="str">
            <v>Windsor Mill, Milford Mill, MD</v>
          </cell>
          <cell r="C341">
            <v>5.0000000000000001E-4</v>
          </cell>
        </row>
        <row r="342">
          <cell r="A342">
            <v>24510020200</v>
          </cell>
          <cell r="B342" t="str">
            <v>Upper Fells Point, Baltimore, MD</v>
          </cell>
          <cell r="C342">
            <v>5.0000000000000001E-4</v>
          </cell>
        </row>
        <row r="343">
          <cell r="A343">
            <v>24005401000</v>
          </cell>
          <cell r="B343" t="str">
            <v>Catonsville, MD</v>
          </cell>
          <cell r="C343">
            <v>4.0000000000000002E-4</v>
          </cell>
        </row>
        <row r="344">
          <cell r="A344">
            <v>24005420500</v>
          </cell>
          <cell r="B344" t="str">
            <v>Baltimore, MD</v>
          </cell>
          <cell r="C344">
            <v>4.0000000000000002E-4</v>
          </cell>
        </row>
        <row r="345">
          <cell r="A345">
            <v>24005403701</v>
          </cell>
          <cell r="B345" t="str">
            <v>Owings Mills, MD</v>
          </cell>
          <cell r="C345">
            <v>2.9999999999999997E-4</v>
          </cell>
        </row>
        <row r="346">
          <cell r="A346">
            <v>24005401503</v>
          </cell>
          <cell r="B346" t="str">
            <v>Catonsville, MD</v>
          </cell>
          <cell r="C346">
            <v>2.0000000000000001E-4</v>
          </cell>
        </row>
        <row r="347">
          <cell r="A347">
            <v>24027602302</v>
          </cell>
          <cell r="B347" t="str">
            <v>Columbia, MD</v>
          </cell>
          <cell r="C347">
            <v>2.0000000000000001E-4</v>
          </cell>
        </row>
        <row r="348">
          <cell r="A348">
            <v>24005490603</v>
          </cell>
          <cell r="B348" t="str">
            <v>Baltimore, MD</v>
          </cell>
          <cell r="C348">
            <v>2.0000000000000001E-4</v>
          </cell>
        </row>
        <row r="349">
          <cell r="A349">
            <v>24027601103</v>
          </cell>
          <cell r="B349" t="str">
            <v>West Elkridge, Elkridge, MD</v>
          </cell>
          <cell r="C349">
            <v>1E-4</v>
          </cell>
        </row>
        <row r="350">
          <cell r="A350">
            <v>24510250401</v>
          </cell>
          <cell r="B350" t="str">
            <v>Brooklyn, Baltimore, MD</v>
          </cell>
          <cell r="C350">
            <v>1E-4</v>
          </cell>
        </row>
        <row r="351">
          <cell r="A351">
            <v>24510120700</v>
          </cell>
          <cell r="B351" t="str">
            <v>Remington, Baltimore, MD</v>
          </cell>
          <cell r="C351">
            <v>1E-4</v>
          </cell>
        </row>
        <row r="352">
          <cell r="A352">
            <v>24510160300</v>
          </cell>
          <cell r="B352" t="str">
            <v>Sandtown-Winchester, Baltimore, MD</v>
          </cell>
          <cell r="C352">
            <v>0</v>
          </cell>
        </row>
        <row r="353">
          <cell r="A353">
            <v>24510270302</v>
          </cell>
          <cell r="B353" t="str">
            <v>Waltherson, Baltimore, MD</v>
          </cell>
          <cell r="C353">
            <v>0</v>
          </cell>
        </row>
        <row r="354">
          <cell r="A354">
            <v>24510260303</v>
          </cell>
          <cell r="B354" t="str">
            <v>Claremont - Freedom, Baltimore, MD</v>
          </cell>
          <cell r="C354">
            <v>0</v>
          </cell>
        </row>
        <row r="355">
          <cell r="A355">
            <v>24510150800</v>
          </cell>
          <cell r="B355" t="str">
            <v>Garwyn Oaks, Baltimore, MD</v>
          </cell>
          <cell r="C355">
            <v>0</v>
          </cell>
        </row>
        <row r="356">
          <cell r="A356">
            <v>24510250203</v>
          </cell>
          <cell r="B356" t="str">
            <v>Cherry Hill, Baltimore, MD</v>
          </cell>
          <cell r="C356">
            <v>0</v>
          </cell>
        </row>
        <row r="357">
          <cell r="A357">
            <v>24005402202</v>
          </cell>
          <cell r="B357" t="str">
            <v>Baltimore County, MD</v>
          </cell>
          <cell r="C357">
            <v>0</v>
          </cell>
        </row>
        <row r="358">
          <cell r="A358">
            <v>24510280101</v>
          </cell>
          <cell r="B358" t="str">
            <v>Reisterstown Station, Baltimore, MD</v>
          </cell>
          <cell r="C358">
            <v>0</v>
          </cell>
        </row>
        <row r="359">
          <cell r="A359">
            <v>24510010300</v>
          </cell>
          <cell r="B359" t="str">
            <v>Canton, Baltimore, MD</v>
          </cell>
          <cell r="C359">
            <v>0</v>
          </cell>
        </row>
        <row r="360">
          <cell r="A360">
            <v>24005403802</v>
          </cell>
          <cell r="B360" t="str">
            <v>Pikesville, MD</v>
          </cell>
          <cell r="C360">
            <v>0</v>
          </cell>
        </row>
        <row r="361">
          <cell r="A361">
            <v>24510120202</v>
          </cell>
          <cell r="B361" t="str">
            <v>Baltimore, MD</v>
          </cell>
          <cell r="C361">
            <v>0</v>
          </cell>
        </row>
        <row r="362">
          <cell r="A362">
            <v>24510020300</v>
          </cell>
          <cell r="B362" t="str">
            <v>Fells Point, Baltimore, MD</v>
          </cell>
          <cell r="C362">
            <v>0</v>
          </cell>
        </row>
        <row r="363">
          <cell r="A363">
            <v>24510210100</v>
          </cell>
          <cell r="B363" t="str">
            <v>Pigtown, Baltimore, MD</v>
          </cell>
          <cell r="C363">
            <v>0</v>
          </cell>
        </row>
        <row r="364">
          <cell r="A364">
            <v>24005452500</v>
          </cell>
          <cell r="B364" t="str">
            <v>Dundalk, MD</v>
          </cell>
          <cell r="C364">
            <v>0</v>
          </cell>
        </row>
        <row r="365">
          <cell r="A365">
            <v>24005490703</v>
          </cell>
          <cell r="B365" t="str">
            <v>Towson, MD</v>
          </cell>
          <cell r="C365">
            <v>0</v>
          </cell>
        </row>
        <row r="366">
          <cell r="A366">
            <v>24005440500</v>
          </cell>
          <cell r="B366" t="str">
            <v>Nottingham, MD</v>
          </cell>
          <cell r="C366">
            <v>0</v>
          </cell>
        </row>
        <row r="367">
          <cell r="A367">
            <v>24005402201</v>
          </cell>
          <cell r="B367" t="str">
            <v>Randallstown, MD</v>
          </cell>
          <cell r="C367">
            <v>0</v>
          </cell>
        </row>
        <row r="368">
          <cell r="A368">
            <v>24005403202</v>
          </cell>
          <cell r="B368" t="str">
            <v>Gwynn Oak, Baltimore, MD</v>
          </cell>
          <cell r="C368">
            <v>0</v>
          </cell>
        </row>
        <row r="369">
          <cell r="A369">
            <v>24005451900</v>
          </cell>
          <cell r="B369" t="str">
            <v>Edgemere, MD</v>
          </cell>
          <cell r="C369">
            <v>0</v>
          </cell>
        </row>
        <row r="370">
          <cell r="A370">
            <v>24005490602</v>
          </cell>
          <cell r="B370" t="str">
            <v>Baltimore, MD</v>
          </cell>
          <cell r="C370">
            <v>0</v>
          </cell>
        </row>
        <row r="371">
          <cell r="A371">
            <v>24005430800</v>
          </cell>
          <cell r="B371" t="str">
            <v>Halethorpe, MD</v>
          </cell>
          <cell r="C371">
            <v>0</v>
          </cell>
        </row>
        <row r="372">
          <cell r="A372">
            <v>24510130700</v>
          </cell>
          <cell r="B372" t="str">
            <v>Hampden, Baltimore, MD</v>
          </cell>
          <cell r="C372">
            <v>0</v>
          </cell>
        </row>
        <row r="373">
          <cell r="A373">
            <v>24510240200</v>
          </cell>
          <cell r="B373" t="str">
            <v>Riverside, Baltimore, MD</v>
          </cell>
          <cell r="C373">
            <v>0</v>
          </cell>
        </row>
        <row r="374">
          <cell r="A374">
            <v>24510160400</v>
          </cell>
          <cell r="B374" t="str">
            <v>Midtown Edmondson, Baltimore, MD</v>
          </cell>
          <cell r="C374">
            <v>0</v>
          </cell>
        </row>
        <row r="375">
          <cell r="A375">
            <v>24510260800</v>
          </cell>
          <cell r="B375" t="str">
            <v>Baltimore Highlands, Baltimore, MD</v>
          </cell>
          <cell r="C375">
            <v>0</v>
          </cell>
        </row>
        <row r="376">
          <cell r="A376">
            <v>24005401400</v>
          </cell>
          <cell r="B376" t="str">
            <v>Catonsville, MD</v>
          </cell>
          <cell r="C376">
            <v>0</v>
          </cell>
        </row>
        <row r="377">
          <cell r="A377">
            <v>24005451500</v>
          </cell>
          <cell r="B377" t="str">
            <v>Middle River, MD</v>
          </cell>
          <cell r="C377">
            <v>0</v>
          </cell>
        </row>
        <row r="378">
          <cell r="A378">
            <v>24510120300</v>
          </cell>
          <cell r="B378" t="str">
            <v>Harwood, Baltimore, MD</v>
          </cell>
          <cell r="C378">
            <v>0</v>
          </cell>
        </row>
        <row r="379">
          <cell r="A379">
            <v>24005491900</v>
          </cell>
          <cell r="B379" t="str">
            <v>Parkville, MD</v>
          </cell>
          <cell r="C379">
            <v>0</v>
          </cell>
        </row>
        <row r="380">
          <cell r="A380">
            <v>24005400200</v>
          </cell>
          <cell r="B380" t="str">
            <v>Catonsville, MD</v>
          </cell>
          <cell r="C380">
            <v>0</v>
          </cell>
        </row>
        <row r="381">
          <cell r="A381">
            <v>24003750203</v>
          </cell>
          <cell r="B381" t="str">
            <v>Baltimore, MD</v>
          </cell>
          <cell r="C381">
            <v>0</v>
          </cell>
        </row>
        <row r="382">
          <cell r="A382">
            <v>24027602700</v>
          </cell>
          <cell r="B382" t="str">
            <v>Taylor Village, Ellicott City, MD</v>
          </cell>
          <cell r="C382">
            <v>0</v>
          </cell>
        </row>
        <row r="383">
          <cell r="A383">
            <v>24005420900</v>
          </cell>
          <cell r="B383" t="str">
            <v>Dundalk, MD</v>
          </cell>
          <cell r="C383">
            <v>0</v>
          </cell>
        </row>
        <row r="384">
          <cell r="A384">
            <v>24510272004</v>
          </cell>
          <cell r="B384" t="str">
            <v>Cheswolde, Baltimore, MD</v>
          </cell>
          <cell r="C384">
            <v>0</v>
          </cell>
        </row>
        <row r="385">
          <cell r="A385">
            <v>24005402602</v>
          </cell>
          <cell r="B385" t="str">
            <v>Randallstown, MD</v>
          </cell>
          <cell r="C385">
            <v>0</v>
          </cell>
        </row>
        <row r="386">
          <cell r="A386">
            <v>24003731308</v>
          </cell>
          <cell r="B386" t="str">
            <v>Pasadena, MD</v>
          </cell>
          <cell r="C386">
            <v>0</v>
          </cell>
        </row>
        <row r="387">
          <cell r="A387">
            <v>24510070300</v>
          </cell>
          <cell r="B387" t="str">
            <v>Milton - Montford, Baltimore, MD</v>
          </cell>
          <cell r="C387">
            <v>0</v>
          </cell>
        </row>
        <row r="388">
          <cell r="A388">
            <v>24510130803</v>
          </cell>
          <cell r="B388" t="str">
            <v>Medfield, Baltimore, MD</v>
          </cell>
          <cell r="C388">
            <v>0</v>
          </cell>
        </row>
        <row r="389">
          <cell r="A389">
            <v>24005450501</v>
          </cell>
          <cell r="B389" t="str">
            <v>Essex, MD</v>
          </cell>
          <cell r="C389">
            <v>0</v>
          </cell>
        </row>
        <row r="390">
          <cell r="A390">
            <v>24510250402</v>
          </cell>
          <cell r="B390" t="str">
            <v>Brooklyn, Baltimore, MD</v>
          </cell>
          <cell r="C390">
            <v>0</v>
          </cell>
        </row>
        <row r="391">
          <cell r="A391">
            <v>24005450800</v>
          </cell>
          <cell r="B391" t="str">
            <v>Essex, MD</v>
          </cell>
          <cell r="C391">
            <v>0</v>
          </cell>
        </row>
        <row r="392">
          <cell r="A392">
            <v>24005403601</v>
          </cell>
          <cell r="B392" t="str">
            <v>Baltimore, MD</v>
          </cell>
          <cell r="C392">
            <v>0</v>
          </cell>
        </row>
        <row r="393">
          <cell r="A393">
            <v>24005490900</v>
          </cell>
          <cell r="B393" t="str">
            <v>Towson, MD</v>
          </cell>
          <cell r="C393">
            <v>0</v>
          </cell>
        </row>
        <row r="394">
          <cell r="A394">
            <v>24510200701</v>
          </cell>
          <cell r="B394" t="str">
            <v>Allendale, Baltimore, MD</v>
          </cell>
          <cell r="C394">
            <v>0</v>
          </cell>
        </row>
        <row r="395">
          <cell r="A395">
            <v>24510270501</v>
          </cell>
          <cell r="B395" t="str">
            <v>Woodring, Baltimore, MD</v>
          </cell>
          <cell r="C395">
            <v>0</v>
          </cell>
        </row>
        <row r="396">
          <cell r="A396">
            <v>24510271503</v>
          </cell>
          <cell r="B396" t="str">
            <v>Cross Keys, Baltimore, MD</v>
          </cell>
          <cell r="C396">
            <v>0</v>
          </cell>
        </row>
        <row r="397">
          <cell r="A397">
            <v>24005491300</v>
          </cell>
          <cell r="B397" t="str">
            <v>Baltimore, MD</v>
          </cell>
          <cell r="C397">
            <v>0</v>
          </cell>
        </row>
        <row r="398">
          <cell r="A398">
            <v>24005491100</v>
          </cell>
          <cell r="B398" t="str">
            <v>Baltimore, MD</v>
          </cell>
          <cell r="C398">
            <v>0</v>
          </cell>
        </row>
        <row r="399">
          <cell r="A399">
            <v>24510040200</v>
          </cell>
          <cell r="B399" t="str">
            <v>Downtown, Baltimore, MD</v>
          </cell>
          <cell r="C399">
            <v>0</v>
          </cell>
        </row>
        <row r="400">
          <cell r="A400">
            <v>24005491202</v>
          </cell>
          <cell r="B400" t="str">
            <v>Towson, MD</v>
          </cell>
          <cell r="C400">
            <v>0</v>
          </cell>
        </row>
        <row r="401">
          <cell r="A401">
            <v>24027601105</v>
          </cell>
          <cell r="B401" t="str">
            <v>Ellicott City, MD</v>
          </cell>
          <cell r="C401">
            <v>0</v>
          </cell>
        </row>
        <row r="402">
          <cell r="A402">
            <v>24510080600</v>
          </cell>
          <cell r="B402" t="str">
            <v>Broadway East, Baltimore, MD</v>
          </cell>
          <cell r="C402">
            <v>0</v>
          </cell>
        </row>
        <row r="403">
          <cell r="A403">
            <v>24510110200</v>
          </cell>
          <cell r="B403" t="str">
            <v>Downtown, Baltimore, MD</v>
          </cell>
          <cell r="C403">
            <v>0</v>
          </cell>
        </row>
        <row r="404">
          <cell r="A404">
            <v>24005451100</v>
          </cell>
          <cell r="B404" t="str">
            <v>Essex, MD</v>
          </cell>
          <cell r="C404">
            <v>0</v>
          </cell>
        </row>
        <row r="405">
          <cell r="A405">
            <v>24510260605</v>
          </cell>
          <cell r="B405" t="str">
            <v>Medford - Broening, Baltimore, MD</v>
          </cell>
          <cell r="C405">
            <v>0</v>
          </cell>
        </row>
        <row r="406">
          <cell r="A406">
            <v>24510270701</v>
          </cell>
          <cell r="B406" t="str">
            <v>Harford - Echodale - Perring Parkway, Baltimore, MD</v>
          </cell>
          <cell r="C406">
            <v>0</v>
          </cell>
        </row>
        <row r="407">
          <cell r="A407">
            <v>24510260401</v>
          </cell>
          <cell r="B407" t="str">
            <v>Armistead Gardens, Baltimore, MD</v>
          </cell>
          <cell r="C407">
            <v>0</v>
          </cell>
        </row>
        <row r="408">
          <cell r="A408">
            <v>24510010500</v>
          </cell>
          <cell r="B408" t="str">
            <v>Upper Fells Point, Baltimore, MD</v>
          </cell>
          <cell r="C408">
            <v>0</v>
          </cell>
        </row>
        <row r="409">
          <cell r="A409">
            <v>24510020100</v>
          </cell>
          <cell r="B409" t="str">
            <v>Upper Fells Point, Baltimore, MD</v>
          </cell>
          <cell r="C409">
            <v>0</v>
          </cell>
        </row>
        <row r="410">
          <cell r="A410">
            <v>24005492500</v>
          </cell>
          <cell r="B410" t="str">
            <v>Baltimore, MD</v>
          </cell>
        </row>
        <row r="411">
          <cell r="A411">
            <v>24005490605</v>
          </cell>
          <cell r="B411" t="str">
            <v>Towson, MD</v>
          </cell>
        </row>
        <row r="412">
          <cell r="A412">
            <v>24510250600</v>
          </cell>
          <cell r="B412" t="str">
            <v>Brooklyn, Baltimore, MD</v>
          </cell>
        </row>
        <row r="413">
          <cell r="A413">
            <v>24005980200</v>
          </cell>
          <cell r="B413" t="str">
            <v>Lansdowne - Baltimore Highlands, Halethorpe, MD</v>
          </cell>
        </row>
        <row r="414">
          <cell r="A414">
            <v>24510100300</v>
          </cell>
          <cell r="B414" t="str">
            <v>Penn - Fallsway, Baltimore, MD</v>
          </cell>
        </row>
        <row r="415">
          <cell r="A415">
            <v>24003980000</v>
          </cell>
          <cell r="B415" t="str">
            <v>Linthicum Heights, MD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tract_jail_rP_gP_p50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Incarceration_Rate_rP_gP_p50</v>
          </cell>
        </row>
        <row r="2">
          <cell r="A2">
            <v>24510120500</v>
          </cell>
          <cell r="B2" t="str">
            <v>Greenmount West, Baltimore, MD</v>
          </cell>
          <cell r="C2">
            <v>0.1426</v>
          </cell>
        </row>
        <row r="3">
          <cell r="A3">
            <v>24510180100</v>
          </cell>
          <cell r="B3" t="str">
            <v>Poppleton, Baltimore, MD</v>
          </cell>
          <cell r="C3">
            <v>0.11890000000000001</v>
          </cell>
        </row>
        <row r="4">
          <cell r="A4">
            <v>24510070400</v>
          </cell>
          <cell r="B4" t="str">
            <v>Gay Street, Baltimore, MD</v>
          </cell>
          <cell r="C4">
            <v>0.10390000000000001</v>
          </cell>
        </row>
        <row r="5">
          <cell r="A5">
            <v>24510070200</v>
          </cell>
          <cell r="B5" t="str">
            <v>Madison - Eastend, Baltimore, MD</v>
          </cell>
          <cell r="C5">
            <v>9.8699999999999996E-2</v>
          </cell>
        </row>
        <row r="6">
          <cell r="A6">
            <v>24510200400</v>
          </cell>
          <cell r="B6" t="str">
            <v>Shipley Hill, Baltimore, MD</v>
          </cell>
          <cell r="C6">
            <v>9.7000000000000003E-2</v>
          </cell>
        </row>
        <row r="7">
          <cell r="A7">
            <v>24510080800</v>
          </cell>
          <cell r="B7" t="str">
            <v>Broadway East, Baltimore, MD</v>
          </cell>
          <cell r="C7">
            <v>9.1499999999999998E-2</v>
          </cell>
        </row>
        <row r="8">
          <cell r="A8">
            <v>24510170300</v>
          </cell>
          <cell r="B8" t="str">
            <v>Upton, Baltimore, MD</v>
          </cell>
          <cell r="C8">
            <v>8.9700000000000002E-2</v>
          </cell>
        </row>
        <row r="9">
          <cell r="A9">
            <v>24510080400</v>
          </cell>
          <cell r="B9" t="str">
            <v>Broadway East, Baltimore, MD</v>
          </cell>
          <cell r="C9">
            <v>8.8499999999999995E-2</v>
          </cell>
        </row>
        <row r="10">
          <cell r="A10">
            <v>24510160200</v>
          </cell>
          <cell r="B10" t="str">
            <v>Sandtown-Winchester, Baltimore, MD</v>
          </cell>
          <cell r="C10">
            <v>8.7300000000000003E-2</v>
          </cell>
        </row>
        <row r="11">
          <cell r="A11">
            <v>24510130100</v>
          </cell>
          <cell r="B11" t="str">
            <v>Reservoir Hill, Baltimore, MD</v>
          </cell>
          <cell r="C11">
            <v>7.6899999999999996E-2</v>
          </cell>
        </row>
        <row r="12">
          <cell r="A12">
            <v>24510160100</v>
          </cell>
          <cell r="B12" t="str">
            <v>Harlem Park, Baltimore, MD</v>
          </cell>
          <cell r="C12">
            <v>7.2999999999999995E-2</v>
          </cell>
        </row>
        <row r="13">
          <cell r="A13">
            <v>24510160700</v>
          </cell>
          <cell r="B13" t="str">
            <v>Rosemont, Baltimore, MD</v>
          </cell>
          <cell r="C13">
            <v>7.0499999999999993E-2</v>
          </cell>
        </row>
        <row r="14">
          <cell r="A14">
            <v>24510160801</v>
          </cell>
          <cell r="B14" t="str">
            <v>Edmondson, Baltimore, MD</v>
          </cell>
          <cell r="C14">
            <v>6.9500000000000006E-2</v>
          </cell>
        </row>
        <row r="15">
          <cell r="A15">
            <v>24510190100</v>
          </cell>
          <cell r="B15" t="str">
            <v>Franklin Square, Baltimore, MD</v>
          </cell>
          <cell r="C15">
            <v>6.9400000000000003E-2</v>
          </cell>
        </row>
        <row r="16">
          <cell r="A16">
            <v>24510150300</v>
          </cell>
          <cell r="B16" t="str">
            <v>Coppin Heights, Baltimore, MD</v>
          </cell>
          <cell r="C16">
            <v>6.5799999999999997E-2</v>
          </cell>
        </row>
        <row r="17">
          <cell r="A17">
            <v>24510200702</v>
          </cell>
          <cell r="B17" t="str">
            <v>Saint Joseph's, Baltimore, MD</v>
          </cell>
          <cell r="C17">
            <v>6.5799999999999997E-2</v>
          </cell>
        </row>
        <row r="18">
          <cell r="A18">
            <v>24510080700</v>
          </cell>
          <cell r="B18" t="str">
            <v>Broadway East, Baltimore, MD</v>
          </cell>
          <cell r="C18">
            <v>6.3899999999999998E-2</v>
          </cell>
        </row>
        <row r="19">
          <cell r="A19">
            <v>24510260604</v>
          </cell>
          <cell r="B19" t="str">
            <v>O'Donnell Heights, Baltimore, MD</v>
          </cell>
          <cell r="C19">
            <v>6.3799999999999996E-2</v>
          </cell>
        </row>
        <row r="20">
          <cell r="A20">
            <v>24510100100</v>
          </cell>
          <cell r="B20" t="str">
            <v>Johnson Square, Baltimore, MD</v>
          </cell>
          <cell r="C20">
            <v>5.9200000000000003E-2</v>
          </cell>
        </row>
        <row r="21">
          <cell r="A21">
            <v>24510140300</v>
          </cell>
          <cell r="B21" t="str">
            <v>Druid Heights, Baltimore, MD</v>
          </cell>
          <cell r="C21">
            <v>5.8000000000000003E-2</v>
          </cell>
        </row>
        <row r="22">
          <cell r="A22">
            <v>24510200800</v>
          </cell>
          <cell r="B22" t="str">
            <v>Irvington, Baltimore, MD</v>
          </cell>
          <cell r="C22">
            <v>5.7799999999999997E-2</v>
          </cell>
        </row>
        <row r="23">
          <cell r="A23">
            <v>24510200200</v>
          </cell>
          <cell r="B23" t="str">
            <v>Lexington, Baltimore, MD</v>
          </cell>
          <cell r="C23">
            <v>5.7099999999999998E-2</v>
          </cell>
        </row>
        <row r="24">
          <cell r="A24">
            <v>24510260402</v>
          </cell>
          <cell r="B24" t="str">
            <v>Frankford, Baltimore, MD</v>
          </cell>
          <cell r="C24">
            <v>5.6500000000000002E-2</v>
          </cell>
        </row>
        <row r="25">
          <cell r="A25">
            <v>24510271001</v>
          </cell>
          <cell r="B25" t="str">
            <v>Baltimore, MD</v>
          </cell>
          <cell r="C25">
            <v>5.6300000000000003E-2</v>
          </cell>
        </row>
        <row r="26">
          <cell r="A26">
            <v>24510120600</v>
          </cell>
          <cell r="B26" t="str">
            <v>Old Goucher, Baltimore, MD</v>
          </cell>
          <cell r="C26">
            <v>5.57E-2</v>
          </cell>
        </row>
        <row r="27">
          <cell r="A27">
            <v>24510090800</v>
          </cell>
          <cell r="B27" t="str">
            <v>East Baltimore Midway, Baltimore, MD</v>
          </cell>
          <cell r="C27">
            <v>5.5399999999999998E-2</v>
          </cell>
        </row>
        <row r="28">
          <cell r="A28">
            <v>24510130300</v>
          </cell>
          <cell r="B28" t="str">
            <v>Penn North, Baltimore, MD</v>
          </cell>
          <cell r="C28">
            <v>5.4600000000000003E-2</v>
          </cell>
        </row>
        <row r="29">
          <cell r="A29">
            <v>24510160802</v>
          </cell>
          <cell r="B29" t="str">
            <v>Edmondson, Baltimore, MD</v>
          </cell>
          <cell r="C29">
            <v>5.3900000000000003E-2</v>
          </cell>
        </row>
        <row r="30">
          <cell r="A30">
            <v>24510151300</v>
          </cell>
          <cell r="B30" t="str">
            <v>Central Park Heights, Baltimore, MD</v>
          </cell>
          <cell r="C30">
            <v>5.1799999999999999E-2</v>
          </cell>
        </row>
        <row r="31">
          <cell r="A31">
            <v>24510060300</v>
          </cell>
          <cell r="B31" t="str">
            <v>Butchers Hill, Baltimore, MD</v>
          </cell>
          <cell r="C31">
            <v>5.1299999999999998E-2</v>
          </cell>
        </row>
        <row r="32">
          <cell r="A32">
            <v>24510260301</v>
          </cell>
          <cell r="B32" t="str">
            <v>Belair - Edison, Baltimore, MD</v>
          </cell>
          <cell r="C32">
            <v>5.0999999999999997E-2</v>
          </cell>
        </row>
        <row r="33">
          <cell r="A33">
            <v>24510200300</v>
          </cell>
          <cell r="B33" t="str">
            <v>Bentalou-Smallwood, Baltimore, MD</v>
          </cell>
          <cell r="C33">
            <v>5.0900000000000001E-2</v>
          </cell>
        </row>
        <row r="34">
          <cell r="A34">
            <v>24510140200</v>
          </cell>
          <cell r="B34" t="str">
            <v>Upton, Baltimore, MD</v>
          </cell>
          <cell r="C34">
            <v>5.0799999999999998E-2</v>
          </cell>
        </row>
        <row r="35">
          <cell r="A35">
            <v>24005401102</v>
          </cell>
          <cell r="B35" t="str">
            <v>Gwynn Oak, Woodlawn, MD</v>
          </cell>
          <cell r="C35">
            <v>5.0099999999999999E-2</v>
          </cell>
        </row>
        <row r="36">
          <cell r="A36">
            <v>24510090900</v>
          </cell>
          <cell r="B36" t="str">
            <v>Oliver, Baltimore, MD</v>
          </cell>
          <cell r="C36">
            <v>4.9799999999999997E-2</v>
          </cell>
        </row>
        <row r="37">
          <cell r="A37">
            <v>24510271700</v>
          </cell>
          <cell r="B37" t="str">
            <v>Central Park Heights, Baltimore, MD</v>
          </cell>
          <cell r="C37">
            <v>4.9799999999999997E-2</v>
          </cell>
        </row>
        <row r="38">
          <cell r="A38">
            <v>24510170100</v>
          </cell>
          <cell r="B38" t="str">
            <v>Downtown, Baltimore, MD</v>
          </cell>
          <cell r="C38">
            <v>4.8500000000000001E-2</v>
          </cell>
        </row>
        <row r="39">
          <cell r="A39">
            <v>24510150600</v>
          </cell>
          <cell r="B39" t="str">
            <v>NW Community Action, Baltimore, MD</v>
          </cell>
          <cell r="C39">
            <v>4.6699999999999998E-2</v>
          </cell>
        </row>
        <row r="40">
          <cell r="A40">
            <v>24510150100</v>
          </cell>
          <cell r="B40" t="str">
            <v>Sandtown-Winchester, Baltimore, MD</v>
          </cell>
          <cell r="C40">
            <v>4.6699999999999998E-2</v>
          </cell>
        </row>
        <row r="41">
          <cell r="A41">
            <v>24510080302</v>
          </cell>
          <cell r="B41" t="str">
            <v>Berea, Baltimore, MD</v>
          </cell>
          <cell r="C41">
            <v>4.6600000000000003E-2</v>
          </cell>
        </row>
        <row r="42">
          <cell r="A42">
            <v>24005402504</v>
          </cell>
          <cell r="B42" t="str">
            <v>Randallstown, MD</v>
          </cell>
          <cell r="C42">
            <v>4.65E-2</v>
          </cell>
        </row>
        <row r="43">
          <cell r="A43">
            <v>24510270903</v>
          </cell>
          <cell r="B43" t="str">
            <v>Hillen, Baltimore, MD</v>
          </cell>
          <cell r="C43">
            <v>4.5999999999999999E-2</v>
          </cell>
        </row>
        <row r="44">
          <cell r="A44">
            <v>24510260202</v>
          </cell>
          <cell r="B44" t="str">
            <v>Parkside, Baltimore, MD</v>
          </cell>
          <cell r="C44">
            <v>4.5900000000000003E-2</v>
          </cell>
        </row>
        <row r="45">
          <cell r="A45">
            <v>24510280302</v>
          </cell>
          <cell r="B45" t="str">
            <v>West Forest Park, Baltimore, MD</v>
          </cell>
          <cell r="C45">
            <v>4.5600000000000002E-2</v>
          </cell>
        </row>
        <row r="46">
          <cell r="A46">
            <v>24510110100</v>
          </cell>
          <cell r="B46" t="str">
            <v>Downtown, Baltimore, MD</v>
          </cell>
          <cell r="C46">
            <v>4.5199999999999997E-2</v>
          </cell>
        </row>
        <row r="47">
          <cell r="A47">
            <v>24510170200</v>
          </cell>
          <cell r="B47" t="str">
            <v>McCulloh Homes, Baltimore, MD</v>
          </cell>
          <cell r="C47">
            <v>4.4699999999999997E-2</v>
          </cell>
        </row>
        <row r="48">
          <cell r="A48">
            <v>24510280402</v>
          </cell>
          <cell r="B48" t="str">
            <v>Rognel Heights, Baltimore, MD</v>
          </cell>
          <cell r="C48">
            <v>4.4299999999999999E-2</v>
          </cell>
        </row>
        <row r="49">
          <cell r="A49">
            <v>24510271400</v>
          </cell>
          <cell r="B49" t="str">
            <v>Evergreen, Baltimore, MD</v>
          </cell>
          <cell r="C49">
            <v>4.3700000000000003E-2</v>
          </cell>
        </row>
        <row r="50">
          <cell r="A50">
            <v>24510120400</v>
          </cell>
          <cell r="B50" t="str">
            <v>Barclay, Baltimore, MD</v>
          </cell>
          <cell r="C50">
            <v>4.3400000000000001E-2</v>
          </cell>
        </row>
        <row r="51">
          <cell r="A51">
            <v>24510250301</v>
          </cell>
          <cell r="B51" t="str">
            <v>Westport, Baltimore, MD</v>
          </cell>
          <cell r="C51">
            <v>4.3099999999999999E-2</v>
          </cell>
        </row>
        <row r="52">
          <cell r="A52">
            <v>24005420302</v>
          </cell>
          <cell r="B52" t="str">
            <v>Dundalk, MD</v>
          </cell>
          <cell r="C52">
            <v>4.2799999999999998E-2</v>
          </cell>
        </row>
        <row r="53">
          <cell r="A53">
            <v>24510090600</v>
          </cell>
          <cell r="B53" t="str">
            <v>Coldstream - Homestead - Montebello, Baltimore, MD</v>
          </cell>
          <cell r="C53">
            <v>4.2799999999999998E-2</v>
          </cell>
        </row>
        <row r="54">
          <cell r="A54">
            <v>24510090700</v>
          </cell>
          <cell r="B54" t="str">
            <v>Coldstream - Homestead - Montebello, Baltimore, MD</v>
          </cell>
          <cell r="C54">
            <v>4.2799999999999998E-2</v>
          </cell>
        </row>
        <row r="55">
          <cell r="A55">
            <v>24510080301</v>
          </cell>
          <cell r="B55" t="str">
            <v>Berea, Baltimore, MD</v>
          </cell>
          <cell r="C55">
            <v>4.2099999999999999E-2</v>
          </cell>
        </row>
        <row r="56">
          <cell r="A56">
            <v>24510230200</v>
          </cell>
          <cell r="B56" t="str">
            <v>South Baltimore, Baltimore, MD</v>
          </cell>
          <cell r="C56">
            <v>4.1799999999999997E-2</v>
          </cell>
        </row>
        <row r="57">
          <cell r="A57">
            <v>24510271600</v>
          </cell>
          <cell r="B57" t="str">
            <v>Edgecomb, Baltimore, MD</v>
          </cell>
          <cell r="C57">
            <v>4.1700000000000001E-2</v>
          </cell>
        </row>
        <row r="58">
          <cell r="A58">
            <v>24510260203</v>
          </cell>
          <cell r="B58" t="str">
            <v>Frankford, Baltimore, MD</v>
          </cell>
          <cell r="C58">
            <v>4.1599999999999998E-2</v>
          </cell>
        </row>
        <row r="59">
          <cell r="A59">
            <v>24510240300</v>
          </cell>
          <cell r="B59" t="str">
            <v>Riverside, Baltimore, MD</v>
          </cell>
          <cell r="C59">
            <v>4.1500000000000002E-2</v>
          </cell>
        </row>
        <row r="60">
          <cell r="A60">
            <v>24510200100</v>
          </cell>
          <cell r="B60" t="str">
            <v>Lexington, Baltimore, MD</v>
          </cell>
          <cell r="C60">
            <v>4.1399999999999999E-2</v>
          </cell>
        </row>
        <row r="61">
          <cell r="A61">
            <v>24510200600</v>
          </cell>
          <cell r="B61" t="str">
            <v>Baltimore, MD</v>
          </cell>
          <cell r="C61">
            <v>4.1300000000000003E-2</v>
          </cell>
        </row>
        <row r="62">
          <cell r="A62">
            <v>24510271801</v>
          </cell>
          <cell r="B62" t="str">
            <v>Arlington, Baltimore, MD</v>
          </cell>
          <cell r="C62">
            <v>4.0800000000000003E-2</v>
          </cell>
        </row>
        <row r="63">
          <cell r="A63">
            <v>24510150702</v>
          </cell>
          <cell r="B63" t="str">
            <v>Walbrook, Baltimore, MD</v>
          </cell>
          <cell r="C63">
            <v>4.0599999999999997E-2</v>
          </cell>
        </row>
        <row r="64">
          <cell r="A64">
            <v>24510130200</v>
          </cell>
          <cell r="B64" t="str">
            <v>Reservoir Hill, Baltimore, MD</v>
          </cell>
          <cell r="C64">
            <v>4.0300000000000002E-2</v>
          </cell>
        </row>
        <row r="65">
          <cell r="A65">
            <v>24005402404</v>
          </cell>
          <cell r="B65" t="str">
            <v>Gwynn Oak, Lochearn, MD</v>
          </cell>
          <cell r="C65">
            <v>3.9399999999999998E-2</v>
          </cell>
        </row>
        <row r="66">
          <cell r="A66">
            <v>24510280301</v>
          </cell>
          <cell r="B66" t="str">
            <v>Gwynn Oak, Baltimore, MD</v>
          </cell>
          <cell r="C66">
            <v>3.9199999999999999E-2</v>
          </cell>
        </row>
        <row r="67">
          <cell r="A67">
            <v>24005402305</v>
          </cell>
          <cell r="B67" t="str">
            <v>Lochearn, Pikesville, MD</v>
          </cell>
          <cell r="C67">
            <v>3.9100000000000003E-2</v>
          </cell>
        </row>
        <row r="68">
          <cell r="A68">
            <v>24510090100</v>
          </cell>
          <cell r="B68" t="str">
            <v>Ednor Gardens - Lakeside, Baltimore, MD</v>
          </cell>
          <cell r="C68">
            <v>3.7999999999999999E-2</v>
          </cell>
        </row>
        <row r="69">
          <cell r="A69">
            <v>24510080200</v>
          </cell>
          <cell r="B69" t="str">
            <v>Broadway East, Baltimore, MD</v>
          </cell>
          <cell r="C69">
            <v>3.7999999999999999E-2</v>
          </cell>
        </row>
        <row r="70">
          <cell r="A70">
            <v>24510260403</v>
          </cell>
          <cell r="B70" t="str">
            <v>Cedonia, Baltimore, MD</v>
          </cell>
          <cell r="C70">
            <v>3.7699999999999997E-2</v>
          </cell>
        </row>
        <row r="71">
          <cell r="A71">
            <v>24510060400</v>
          </cell>
          <cell r="B71" t="str">
            <v>Baltimore, MD</v>
          </cell>
          <cell r="C71">
            <v>3.6999999999999998E-2</v>
          </cell>
        </row>
        <row r="72">
          <cell r="A72">
            <v>24510200500</v>
          </cell>
          <cell r="B72" t="str">
            <v>Mill Hill, Baltimore, MD</v>
          </cell>
          <cell r="C72">
            <v>3.6900000000000002E-2</v>
          </cell>
        </row>
        <row r="73">
          <cell r="A73">
            <v>24510250102</v>
          </cell>
          <cell r="B73" t="str">
            <v>Yale Heights, Baltimore, MD</v>
          </cell>
          <cell r="C73">
            <v>3.6600000000000001E-2</v>
          </cell>
        </row>
        <row r="74">
          <cell r="A74">
            <v>24510130400</v>
          </cell>
          <cell r="B74" t="str">
            <v>Woodbrook, Baltimore, MD</v>
          </cell>
          <cell r="C74">
            <v>3.6600000000000001E-2</v>
          </cell>
        </row>
        <row r="75">
          <cell r="A75">
            <v>24510151000</v>
          </cell>
          <cell r="B75" t="str">
            <v>Dorchester, Baltimore, MD</v>
          </cell>
          <cell r="C75">
            <v>3.6299999999999999E-2</v>
          </cell>
        </row>
        <row r="76">
          <cell r="A76">
            <v>24005421300</v>
          </cell>
          <cell r="B76" t="str">
            <v>Dundalk, MD</v>
          </cell>
          <cell r="C76">
            <v>3.5999999999999997E-2</v>
          </cell>
        </row>
        <row r="77">
          <cell r="A77">
            <v>24510260201</v>
          </cell>
          <cell r="B77" t="str">
            <v>Frankford, Baltimore, MD</v>
          </cell>
          <cell r="C77">
            <v>3.5299999999999998E-2</v>
          </cell>
        </row>
        <row r="78">
          <cell r="A78">
            <v>24510190200</v>
          </cell>
          <cell r="B78" t="str">
            <v>Pratt Monroe, Baltimore, MD</v>
          </cell>
          <cell r="C78">
            <v>3.5000000000000003E-2</v>
          </cell>
        </row>
        <row r="79">
          <cell r="A79">
            <v>24510260700</v>
          </cell>
          <cell r="B79" t="str">
            <v>Fifteenth Street, Baltimore, MD</v>
          </cell>
          <cell r="C79">
            <v>3.49E-2</v>
          </cell>
        </row>
        <row r="80">
          <cell r="A80">
            <v>24005402405</v>
          </cell>
          <cell r="B80" t="str">
            <v>Gwynn Oak, Baltimore, MD</v>
          </cell>
          <cell r="C80">
            <v>3.4700000000000002E-2</v>
          </cell>
        </row>
        <row r="81">
          <cell r="A81">
            <v>24510060100</v>
          </cell>
          <cell r="B81" t="str">
            <v>Patterson Park, Baltimore, MD</v>
          </cell>
          <cell r="C81">
            <v>3.4700000000000002E-2</v>
          </cell>
        </row>
        <row r="82">
          <cell r="A82">
            <v>24510090400</v>
          </cell>
          <cell r="B82" t="str">
            <v>Better Waverly, Baltimore, MD</v>
          </cell>
          <cell r="C82">
            <v>3.4099999999999998E-2</v>
          </cell>
        </row>
        <row r="83">
          <cell r="A83">
            <v>24510230300</v>
          </cell>
          <cell r="B83" t="str">
            <v>South Baltimore, Baltimore, MD</v>
          </cell>
          <cell r="C83">
            <v>3.4099999999999998E-2</v>
          </cell>
        </row>
        <row r="84">
          <cell r="A84">
            <v>24510280200</v>
          </cell>
          <cell r="B84" t="str">
            <v>Gwynn Oak, Baltimore, MD</v>
          </cell>
          <cell r="C84">
            <v>3.4000000000000002E-2</v>
          </cell>
        </row>
        <row r="85">
          <cell r="A85">
            <v>24005452000</v>
          </cell>
          <cell r="B85" t="str">
            <v>Sparrows Point, MD</v>
          </cell>
          <cell r="C85">
            <v>3.3599999999999998E-2</v>
          </cell>
        </row>
        <row r="86">
          <cell r="A86">
            <v>24510270805</v>
          </cell>
          <cell r="B86" t="str">
            <v>Mid-Govans, Baltimore, MD</v>
          </cell>
          <cell r="C86">
            <v>3.3500000000000002E-2</v>
          </cell>
        </row>
        <row r="87">
          <cell r="A87">
            <v>24510230100</v>
          </cell>
          <cell r="B87" t="str">
            <v>Baltimore, MD</v>
          </cell>
          <cell r="C87">
            <v>3.3399999999999999E-2</v>
          </cell>
        </row>
        <row r="88">
          <cell r="A88">
            <v>24510140100</v>
          </cell>
          <cell r="B88" t="str">
            <v>Bolton Hill, Baltimore, MD</v>
          </cell>
          <cell r="C88">
            <v>3.32E-2</v>
          </cell>
        </row>
        <row r="89">
          <cell r="A89">
            <v>24510271900</v>
          </cell>
          <cell r="B89" t="str">
            <v>Glen, Baltimore, MD</v>
          </cell>
          <cell r="C89">
            <v>3.32E-2</v>
          </cell>
        </row>
        <row r="90">
          <cell r="A90">
            <v>24005420402</v>
          </cell>
          <cell r="B90" t="str">
            <v>Dundalk, MD</v>
          </cell>
          <cell r="C90">
            <v>3.3000000000000002E-2</v>
          </cell>
        </row>
        <row r="91">
          <cell r="A91">
            <v>24510010100</v>
          </cell>
          <cell r="B91" t="str">
            <v>Canton, Baltimore, MD</v>
          </cell>
          <cell r="C91">
            <v>3.27E-2</v>
          </cell>
        </row>
        <row r="92">
          <cell r="A92">
            <v>24510010400</v>
          </cell>
          <cell r="B92" t="str">
            <v>Canton, Baltimore, MD</v>
          </cell>
          <cell r="C92">
            <v>3.27E-2</v>
          </cell>
        </row>
        <row r="93">
          <cell r="A93">
            <v>24005403201</v>
          </cell>
          <cell r="B93" t="str">
            <v>Gwynn Oak, Lochearn, MD</v>
          </cell>
          <cell r="C93">
            <v>3.27E-2</v>
          </cell>
        </row>
        <row r="94">
          <cell r="A94">
            <v>24510271002</v>
          </cell>
          <cell r="B94" t="str">
            <v>Winston - Govans, Baltimore, MD</v>
          </cell>
          <cell r="C94">
            <v>3.2599999999999997E-2</v>
          </cell>
        </row>
        <row r="95">
          <cell r="A95">
            <v>24510270802</v>
          </cell>
          <cell r="B95" t="str">
            <v>Ramblewood, Baltimore, MD</v>
          </cell>
          <cell r="C95">
            <v>3.2500000000000001E-2</v>
          </cell>
        </row>
        <row r="96">
          <cell r="A96">
            <v>24510060200</v>
          </cell>
          <cell r="B96" t="str">
            <v>Baltimore, MD</v>
          </cell>
          <cell r="C96">
            <v>3.2199999999999999E-2</v>
          </cell>
        </row>
        <row r="97">
          <cell r="A97">
            <v>24510080102</v>
          </cell>
          <cell r="B97" t="str">
            <v>Belair - Edison, Baltimore, MD</v>
          </cell>
          <cell r="C97">
            <v>3.2099999999999997E-2</v>
          </cell>
        </row>
        <row r="98">
          <cell r="A98">
            <v>24005451401</v>
          </cell>
          <cell r="B98" t="str">
            <v>Middle River, MD</v>
          </cell>
          <cell r="C98">
            <v>3.2099999999999997E-2</v>
          </cell>
        </row>
        <row r="99">
          <cell r="A99">
            <v>24510280500</v>
          </cell>
          <cell r="B99" t="str">
            <v>Pleasant View Gardens, Baltimore, MD</v>
          </cell>
          <cell r="C99">
            <v>3.2000000000000001E-2</v>
          </cell>
        </row>
        <row r="100">
          <cell r="A100">
            <v>24005402307</v>
          </cell>
          <cell r="B100" t="str">
            <v>Pikesville, MD</v>
          </cell>
          <cell r="C100">
            <v>3.1699999999999999E-2</v>
          </cell>
        </row>
        <row r="101">
          <cell r="A101">
            <v>24510280102</v>
          </cell>
          <cell r="B101" t="str">
            <v>Gwynn Oak, Baltimore, MD</v>
          </cell>
          <cell r="C101">
            <v>3.1600000000000003E-2</v>
          </cell>
        </row>
        <row r="102">
          <cell r="A102">
            <v>24005421200</v>
          </cell>
          <cell r="B102" t="str">
            <v>Dundalk, MD</v>
          </cell>
          <cell r="C102">
            <v>3.1300000000000001E-2</v>
          </cell>
        </row>
        <row r="103">
          <cell r="A103">
            <v>24510260302</v>
          </cell>
          <cell r="B103" t="str">
            <v>Belair - Edison, Baltimore, MD</v>
          </cell>
          <cell r="C103">
            <v>3.1199999999999999E-2</v>
          </cell>
        </row>
        <row r="104">
          <cell r="A104">
            <v>24510260102</v>
          </cell>
          <cell r="B104" t="str">
            <v>Frankford, Baltimore, MD</v>
          </cell>
          <cell r="C104">
            <v>3.1E-2</v>
          </cell>
        </row>
        <row r="105">
          <cell r="A105">
            <v>24510250500</v>
          </cell>
          <cell r="B105" t="str">
            <v>Curtis Bay, Baltimore, MD</v>
          </cell>
          <cell r="C105">
            <v>3.09E-2</v>
          </cell>
        </row>
        <row r="106">
          <cell r="A106">
            <v>24005430300</v>
          </cell>
          <cell r="B106" t="str">
            <v>Lansdowne - Baltimore Highlands, Halethorpe, MD</v>
          </cell>
          <cell r="C106">
            <v>3.09E-2</v>
          </cell>
        </row>
        <row r="107">
          <cell r="A107">
            <v>24005401302</v>
          </cell>
          <cell r="B107" t="str">
            <v>Gwynn Oak, Baltimore, MD</v>
          </cell>
          <cell r="C107">
            <v>3.0800000000000001E-2</v>
          </cell>
        </row>
        <row r="108">
          <cell r="A108">
            <v>24510090500</v>
          </cell>
          <cell r="B108" t="str">
            <v>Better Waverly, Baltimore, MD</v>
          </cell>
          <cell r="C108">
            <v>3.0599999999999999E-2</v>
          </cell>
        </row>
        <row r="109">
          <cell r="A109">
            <v>24510150900</v>
          </cell>
          <cell r="B109" t="str">
            <v>Windsor Hills, Baltimore, MD</v>
          </cell>
          <cell r="C109">
            <v>3.0200000000000001E-2</v>
          </cell>
        </row>
        <row r="110">
          <cell r="A110">
            <v>24005401200</v>
          </cell>
          <cell r="B110" t="str">
            <v>Woodlawn, MD</v>
          </cell>
          <cell r="C110">
            <v>3.0200000000000001E-2</v>
          </cell>
        </row>
        <row r="111">
          <cell r="A111">
            <v>24510270901</v>
          </cell>
          <cell r="B111" t="str">
            <v>New Northwood, Baltimore, MD</v>
          </cell>
          <cell r="C111">
            <v>2.9899999999999999E-2</v>
          </cell>
        </row>
        <row r="112">
          <cell r="A112">
            <v>24005451801</v>
          </cell>
          <cell r="B112" t="str">
            <v>Middle River, MD</v>
          </cell>
          <cell r="C112">
            <v>2.9499999999999998E-2</v>
          </cell>
        </row>
        <row r="113">
          <cell r="A113">
            <v>24005451701</v>
          </cell>
          <cell r="B113" t="str">
            <v>Middle River, MD</v>
          </cell>
          <cell r="C113">
            <v>2.92E-2</v>
          </cell>
        </row>
        <row r="114">
          <cell r="A114">
            <v>24005400701</v>
          </cell>
          <cell r="B114" t="str">
            <v>Catonsville, MD</v>
          </cell>
          <cell r="C114">
            <v>2.9100000000000001E-2</v>
          </cell>
        </row>
        <row r="115">
          <cell r="A115">
            <v>24005491600</v>
          </cell>
          <cell r="B115" t="str">
            <v>Parkville, MD</v>
          </cell>
          <cell r="C115">
            <v>2.9000000000000001E-2</v>
          </cell>
        </row>
        <row r="116">
          <cell r="A116">
            <v>24005451000</v>
          </cell>
          <cell r="B116" t="str">
            <v>Essex, MD</v>
          </cell>
          <cell r="C116">
            <v>2.8799999999999999E-2</v>
          </cell>
        </row>
        <row r="117">
          <cell r="A117">
            <v>24510240100</v>
          </cell>
          <cell r="B117" t="str">
            <v>Locust Point, Baltimore, MD</v>
          </cell>
          <cell r="C117">
            <v>2.8799999999999999E-2</v>
          </cell>
        </row>
        <row r="118">
          <cell r="A118">
            <v>24005402303</v>
          </cell>
          <cell r="B118" t="str">
            <v>Windsor Mill, Baltimore, MD</v>
          </cell>
          <cell r="C118">
            <v>2.87E-2</v>
          </cell>
        </row>
        <row r="119">
          <cell r="A119">
            <v>24005441000</v>
          </cell>
          <cell r="B119" t="str">
            <v>Baltimore, MD</v>
          </cell>
          <cell r="C119">
            <v>2.87E-2</v>
          </cell>
        </row>
        <row r="120">
          <cell r="A120">
            <v>24510250207</v>
          </cell>
          <cell r="B120" t="str">
            <v>Cherry Hill, Baltimore, MD</v>
          </cell>
          <cell r="C120">
            <v>2.8400000000000002E-2</v>
          </cell>
        </row>
        <row r="121">
          <cell r="A121">
            <v>24510250101</v>
          </cell>
          <cell r="B121" t="str">
            <v>Beechfield, Baltimore, MD</v>
          </cell>
          <cell r="C121">
            <v>2.8299999999999999E-2</v>
          </cell>
        </row>
        <row r="122">
          <cell r="A122">
            <v>24005451600</v>
          </cell>
          <cell r="B122" t="str">
            <v>Middle River, MD</v>
          </cell>
          <cell r="C122">
            <v>2.81E-2</v>
          </cell>
        </row>
        <row r="123">
          <cell r="A123">
            <v>24510160500</v>
          </cell>
          <cell r="B123" t="str">
            <v>Bridgeview-Greenlawn, Baltimore, MD</v>
          </cell>
          <cell r="C123">
            <v>2.81E-2</v>
          </cell>
        </row>
        <row r="124">
          <cell r="A124">
            <v>24005452500</v>
          </cell>
          <cell r="B124" t="str">
            <v>Dundalk, MD</v>
          </cell>
          <cell r="C124">
            <v>2.7799999999999998E-2</v>
          </cell>
        </row>
        <row r="125">
          <cell r="A125">
            <v>24005402302</v>
          </cell>
          <cell r="B125" t="str">
            <v>Windsor Mill, Milford Mill, MD</v>
          </cell>
          <cell r="C125">
            <v>2.7400000000000001E-2</v>
          </cell>
        </row>
        <row r="126">
          <cell r="A126">
            <v>24510270902</v>
          </cell>
          <cell r="B126" t="str">
            <v>Perring Loch, Baltimore, MD</v>
          </cell>
          <cell r="C126">
            <v>2.7300000000000001E-2</v>
          </cell>
        </row>
        <row r="127">
          <cell r="A127">
            <v>24510270803</v>
          </cell>
          <cell r="B127" t="str">
            <v>Loch Raven, Baltimore, MD</v>
          </cell>
          <cell r="C127">
            <v>2.7099999999999999E-2</v>
          </cell>
        </row>
        <row r="128">
          <cell r="A128">
            <v>24005402603</v>
          </cell>
          <cell r="B128" t="str">
            <v>Randallstown, MD</v>
          </cell>
          <cell r="C128">
            <v>2.7E-2</v>
          </cell>
        </row>
        <row r="129">
          <cell r="A129">
            <v>24510080500</v>
          </cell>
          <cell r="B129" t="str">
            <v>Darley Park, Baltimore, MD</v>
          </cell>
          <cell r="C129">
            <v>2.6800000000000001E-2</v>
          </cell>
        </row>
        <row r="130">
          <cell r="A130">
            <v>24510150200</v>
          </cell>
          <cell r="B130" t="str">
            <v>Sandtown-Winchester, Baltimore, MD</v>
          </cell>
          <cell r="C130">
            <v>2.6599999999999999E-2</v>
          </cell>
        </row>
        <row r="131">
          <cell r="A131">
            <v>24005402304</v>
          </cell>
          <cell r="B131" t="str">
            <v>Gwynn Oak, Baltimore, MD</v>
          </cell>
          <cell r="C131">
            <v>2.64E-2</v>
          </cell>
        </row>
        <row r="132">
          <cell r="A132">
            <v>24510250205</v>
          </cell>
          <cell r="B132" t="str">
            <v>Lakeland, Baltimore, MD</v>
          </cell>
          <cell r="C132">
            <v>2.63E-2</v>
          </cell>
        </row>
        <row r="133">
          <cell r="A133">
            <v>24510250303</v>
          </cell>
          <cell r="B133" t="str">
            <v>Morrell Park, Baltimore, MD</v>
          </cell>
          <cell r="C133">
            <v>2.6200000000000001E-2</v>
          </cell>
        </row>
        <row r="134">
          <cell r="A134">
            <v>24005420702</v>
          </cell>
          <cell r="B134" t="str">
            <v>Dundalk, MD</v>
          </cell>
          <cell r="C134">
            <v>2.5999999999999999E-2</v>
          </cell>
        </row>
        <row r="135">
          <cell r="A135">
            <v>24510020100</v>
          </cell>
          <cell r="B135" t="str">
            <v>Upper Fells Point, Baltimore, MD</v>
          </cell>
          <cell r="C135">
            <v>2.5899999999999999E-2</v>
          </cell>
        </row>
        <row r="136">
          <cell r="A136">
            <v>24027606706</v>
          </cell>
          <cell r="B136" t="str">
            <v>Kendall Ridge, Columbia, MD</v>
          </cell>
          <cell r="C136">
            <v>2.58E-2</v>
          </cell>
        </row>
        <row r="137">
          <cell r="A137">
            <v>24005402306</v>
          </cell>
          <cell r="B137" t="str">
            <v>Windsor Mill, Baltimore, MD</v>
          </cell>
          <cell r="C137">
            <v>2.58E-2</v>
          </cell>
        </row>
        <row r="138">
          <cell r="A138">
            <v>24005402503</v>
          </cell>
          <cell r="B138" t="str">
            <v>Randallstown, MD</v>
          </cell>
          <cell r="C138">
            <v>2.58E-2</v>
          </cell>
        </row>
        <row r="139">
          <cell r="A139">
            <v>24005450504</v>
          </cell>
          <cell r="B139" t="str">
            <v>Essex, MD</v>
          </cell>
          <cell r="C139">
            <v>2.5700000000000001E-2</v>
          </cell>
        </row>
        <row r="140">
          <cell r="A140">
            <v>24005492401</v>
          </cell>
          <cell r="B140" t="str">
            <v>Owings Mills, MD</v>
          </cell>
          <cell r="C140">
            <v>2.5700000000000001E-2</v>
          </cell>
        </row>
        <row r="141">
          <cell r="A141">
            <v>24510180200</v>
          </cell>
          <cell r="B141" t="str">
            <v>Poppleton, Baltimore, MD</v>
          </cell>
          <cell r="C141">
            <v>2.5700000000000001E-2</v>
          </cell>
        </row>
        <row r="142">
          <cell r="A142">
            <v>24003751102</v>
          </cell>
          <cell r="B142" t="str">
            <v>Glen Burnie, MD</v>
          </cell>
          <cell r="C142">
            <v>2.5499999999999998E-2</v>
          </cell>
        </row>
        <row r="143">
          <cell r="A143">
            <v>24510090300</v>
          </cell>
          <cell r="B143" t="str">
            <v>Ednor Gardens - Lakeside, Baltimore, MD</v>
          </cell>
          <cell r="C143">
            <v>2.5399999999999999E-2</v>
          </cell>
        </row>
        <row r="144">
          <cell r="A144">
            <v>24510130806</v>
          </cell>
          <cell r="B144" t="str">
            <v>Woodberry, Baltimore, MD</v>
          </cell>
          <cell r="C144">
            <v>2.53E-2</v>
          </cell>
        </row>
        <row r="145">
          <cell r="A145">
            <v>24510260900</v>
          </cell>
          <cell r="B145" t="str">
            <v>Baltimore, MD</v>
          </cell>
          <cell r="C145">
            <v>2.47E-2</v>
          </cell>
        </row>
        <row r="146">
          <cell r="A146">
            <v>24510151200</v>
          </cell>
          <cell r="B146" t="str">
            <v>Park Circle, Baltimore, MD</v>
          </cell>
          <cell r="C146">
            <v>2.46E-2</v>
          </cell>
        </row>
        <row r="147">
          <cell r="A147">
            <v>24005440300</v>
          </cell>
          <cell r="B147" t="str">
            <v>Nottingham, MD</v>
          </cell>
          <cell r="C147">
            <v>2.4400000000000002E-2</v>
          </cell>
        </row>
        <row r="148">
          <cell r="A148">
            <v>24510250204</v>
          </cell>
          <cell r="B148" t="str">
            <v>Cherry Hill, Baltimore, MD</v>
          </cell>
          <cell r="C148">
            <v>2.4299999999999999E-2</v>
          </cell>
        </row>
        <row r="149">
          <cell r="A149">
            <v>24510030200</v>
          </cell>
          <cell r="B149" t="str">
            <v>Little Italy, Baltimore, MD</v>
          </cell>
          <cell r="C149">
            <v>2.4E-2</v>
          </cell>
        </row>
        <row r="150">
          <cell r="A150">
            <v>24510090200</v>
          </cell>
          <cell r="B150" t="str">
            <v>Ednor Gardens - Lakeside, Baltimore, MD</v>
          </cell>
          <cell r="C150">
            <v>2.4E-2</v>
          </cell>
        </row>
        <row r="151">
          <cell r="A151">
            <v>24510260404</v>
          </cell>
          <cell r="B151" t="str">
            <v>Baltimore Highlands, Baltimore, MD</v>
          </cell>
          <cell r="C151">
            <v>2.3900000000000001E-2</v>
          </cell>
        </row>
        <row r="152">
          <cell r="A152">
            <v>24005420401</v>
          </cell>
          <cell r="B152" t="str">
            <v>Dundalk, MD</v>
          </cell>
          <cell r="C152">
            <v>2.3900000000000001E-2</v>
          </cell>
        </row>
        <row r="153">
          <cell r="A153">
            <v>24510270501</v>
          </cell>
          <cell r="B153" t="str">
            <v>Woodring, Baltimore, MD</v>
          </cell>
          <cell r="C153">
            <v>2.3900000000000001E-2</v>
          </cell>
        </row>
        <row r="154">
          <cell r="A154">
            <v>24005440701</v>
          </cell>
          <cell r="B154" t="str">
            <v>Rosedale, MD</v>
          </cell>
          <cell r="C154">
            <v>2.3599999999999999E-2</v>
          </cell>
        </row>
        <row r="155">
          <cell r="A155">
            <v>24005430200</v>
          </cell>
          <cell r="B155" t="str">
            <v>Lansdowne - Baltimore Highlands, Lansdowne, MD</v>
          </cell>
          <cell r="C155">
            <v>2.35E-2</v>
          </cell>
        </row>
        <row r="156">
          <cell r="A156">
            <v>24510180300</v>
          </cell>
          <cell r="B156" t="str">
            <v>Hollins Market, Baltimore, MD</v>
          </cell>
          <cell r="C156">
            <v>2.3400000000000001E-2</v>
          </cell>
        </row>
        <row r="157">
          <cell r="A157">
            <v>24027601203</v>
          </cell>
          <cell r="B157" t="str">
            <v>Elkridge, MD</v>
          </cell>
          <cell r="C157">
            <v>2.3400000000000001E-2</v>
          </cell>
        </row>
        <row r="158">
          <cell r="A158">
            <v>24510240400</v>
          </cell>
          <cell r="B158" t="str">
            <v>Riverside Park, Baltimore, MD</v>
          </cell>
          <cell r="C158">
            <v>2.3300000000000001E-2</v>
          </cell>
        </row>
        <row r="159">
          <cell r="A159">
            <v>24027601108</v>
          </cell>
          <cell r="B159" t="str">
            <v>Ellicott City, MD</v>
          </cell>
          <cell r="C159">
            <v>2.3099999999999999E-2</v>
          </cell>
        </row>
        <row r="160">
          <cell r="A160">
            <v>24510190300</v>
          </cell>
          <cell r="B160" t="str">
            <v>Mount Clare, Baltimore, MD</v>
          </cell>
          <cell r="C160">
            <v>2.2800000000000001E-2</v>
          </cell>
        </row>
        <row r="161">
          <cell r="A161">
            <v>24005440702</v>
          </cell>
          <cell r="B161" t="str">
            <v>Rosedale, MD</v>
          </cell>
          <cell r="C161">
            <v>2.2800000000000001E-2</v>
          </cell>
        </row>
        <row r="162">
          <cell r="A162">
            <v>24510270102</v>
          </cell>
          <cell r="B162" t="str">
            <v>Waltherson, Baltimore, MD</v>
          </cell>
          <cell r="C162">
            <v>2.2700000000000001E-2</v>
          </cell>
        </row>
        <row r="163">
          <cell r="A163">
            <v>24005400800</v>
          </cell>
          <cell r="B163" t="str">
            <v>Catonsville, MD</v>
          </cell>
          <cell r="C163">
            <v>2.2599999999999999E-2</v>
          </cell>
        </row>
        <row r="164">
          <cell r="A164">
            <v>24510070100</v>
          </cell>
          <cell r="B164" t="str">
            <v>Baltimore, MD</v>
          </cell>
          <cell r="C164">
            <v>2.23E-2</v>
          </cell>
        </row>
        <row r="165">
          <cell r="A165">
            <v>24005450503</v>
          </cell>
          <cell r="B165" t="str">
            <v>Essex, MD</v>
          </cell>
          <cell r="C165">
            <v>2.23E-2</v>
          </cell>
        </row>
        <row r="166">
          <cell r="A166">
            <v>24510150701</v>
          </cell>
          <cell r="B166" t="str">
            <v>Hanlon Longwood, Baltimore, MD</v>
          </cell>
          <cell r="C166">
            <v>2.23E-2</v>
          </cell>
        </row>
        <row r="167">
          <cell r="A167">
            <v>24005492001</v>
          </cell>
          <cell r="B167" t="str">
            <v>Parkville, MD</v>
          </cell>
          <cell r="C167">
            <v>2.23E-2</v>
          </cell>
        </row>
        <row r="168">
          <cell r="A168">
            <v>24510160600</v>
          </cell>
          <cell r="B168" t="str">
            <v>Mosher, Baltimore, MD</v>
          </cell>
          <cell r="C168">
            <v>2.2200000000000001E-2</v>
          </cell>
        </row>
        <row r="169">
          <cell r="A169">
            <v>24005402604</v>
          </cell>
          <cell r="B169" t="str">
            <v>Randallstown, MD</v>
          </cell>
          <cell r="C169">
            <v>2.2100000000000002E-2</v>
          </cell>
        </row>
        <row r="170">
          <cell r="A170">
            <v>24005450400</v>
          </cell>
          <cell r="B170" t="str">
            <v>Essex, MD</v>
          </cell>
          <cell r="C170">
            <v>2.1999999999999999E-2</v>
          </cell>
        </row>
        <row r="171">
          <cell r="A171">
            <v>24510270301</v>
          </cell>
          <cell r="B171" t="str">
            <v>Lauraville, Baltimore, MD</v>
          </cell>
          <cell r="C171">
            <v>2.18E-2</v>
          </cell>
        </row>
        <row r="172">
          <cell r="A172">
            <v>24005421102</v>
          </cell>
          <cell r="B172" t="str">
            <v>Dundalk, MD</v>
          </cell>
          <cell r="C172">
            <v>2.1700000000000001E-2</v>
          </cell>
        </row>
        <row r="173">
          <cell r="A173">
            <v>24005421000</v>
          </cell>
          <cell r="B173" t="str">
            <v>Dundalk, MD</v>
          </cell>
          <cell r="C173">
            <v>2.1600000000000001E-2</v>
          </cell>
        </row>
        <row r="174">
          <cell r="A174">
            <v>24005401507</v>
          </cell>
          <cell r="B174" t="str">
            <v>Windsor Mill, Baltimore, MD</v>
          </cell>
          <cell r="C174">
            <v>2.1499999999999998E-2</v>
          </cell>
        </row>
        <row r="175">
          <cell r="A175">
            <v>24510270702</v>
          </cell>
          <cell r="B175" t="str">
            <v>Harford - Echodale - Perring Parkway, Baltimore, MD</v>
          </cell>
          <cell r="C175">
            <v>2.1499999999999998E-2</v>
          </cell>
        </row>
        <row r="176">
          <cell r="A176">
            <v>24005490900</v>
          </cell>
          <cell r="B176" t="str">
            <v>Towson, MD</v>
          </cell>
          <cell r="C176">
            <v>2.1299999999999999E-2</v>
          </cell>
        </row>
        <row r="177">
          <cell r="A177">
            <v>24510260101</v>
          </cell>
          <cell r="B177" t="str">
            <v>Cedmont, Baltimore, MD</v>
          </cell>
          <cell r="C177">
            <v>2.12E-2</v>
          </cell>
        </row>
        <row r="178">
          <cell r="A178">
            <v>24005401000</v>
          </cell>
          <cell r="B178" t="str">
            <v>Catonsville, MD</v>
          </cell>
          <cell r="C178">
            <v>2.1100000000000001E-2</v>
          </cell>
        </row>
        <row r="179">
          <cell r="A179">
            <v>24510100200</v>
          </cell>
          <cell r="B179" t="str">
            <v>Baltimore, MD</v>
          </cell>
          <cell r="C179">
            <v>2.1000000000000001E-2</v>
          </cell>
        </row>
        <row r="180">
          <cell r="A180">
            <v>24005400702</v>
          </cell>
          <cell r="B180" t="str">
            <v>Baltimore, MD</v>
          </cell>
          <cell r="C180">
            <v>2.07E-2</v>
          </cell>
        </row>
        <row r="181">
          <cell r="A181">
            <v>24510280401</v>
          </cell>
          <cell r="B181" t="str">
            <v>Baltimore, MD</v>
          </cell>
          <cell r="C181">
            <v>2.0500000000000001E-2</v>
          </cell>
        </row>
        <row r="182">
          <cell r="A182">
            <v>24003730300</v>
          </cell>
          <cell r="B182" t="str">
            <v>Glen Burnie, MD</v>
          </cell>
          <cell r="C182">
            <v>2.0400000000000001E-2</v>
          </cell>
        </row>
        <row r="183">
          <cell r="A183">
            <v>24005450200</v>
          </cell>
          <cell r="B183" t="str">
            <v>Essex, MD</v>
          </cell>
          <cell r="C183">
            <v>2.0400000000000001E-2</v>
          </cell>
        </row>
        <row r="184">
          <cell r="A184">
            <v>24510151100</v>
          </cell>
          <cell r="B184" t="str">
            <v>East Arlington, Baltimore, MD</v>
          </cell>
          <cell r="C184">
            <v>2.0400000000000001E-2</v>
          </cell>
        </row>
        <row r="185">
          <cell r="A185">
            <v>24027606707</v>
          </cell>
          <cell r="B185" t="str">
            <v>Columbia, MD</v>
          </cell>
          <cell r="C185">
            <v>2.0400000000000001E-2</v>
          </cell>
        </row>
        <row r="186">
          <cell r="A186">
            <v>24005401301</v>
          </cell>
          <cell r="B186" t="str">
            <v>Woodlawn, MD</v>
          </cell>
          <cell r="C186">
            <v>2.0299999999999999E-2</v>
          </cell>
        </row>
        <row r="187">
          <cell r="A187">
            <v>24510120300</v>
          </cell>
          <cell r="B187" t="str">
            <v>Harwood, Baltimore, MD</v>
          </cell>
          <cell r="C187">
            <v>2.0199999999999999E-2</v>
          </cell>
        </row>
        <row r="188">
          <cell r="A188">
            <v>24005400100</v>
          </cell>
          <cell r="B188" t="str">
            <v>Catonsville, MD</v>
          </cell>
          <cell r="C188">
            <v>1.9800000000000002E-2</v>
          </cell>
        </row>
        <row r="189">
          <cell r="A189">
            <v>24005452400</v>
          </cell>
          <cell r="B189" t="str">
            <v>Dundalk, MD</v>
          </cell>
          <cell r="C189">
            <v>1.9800000000000002E-2</v>
          </cell>
        </row>
        <row r="190">
          <cell r="A190">
            <v>24510270701</v>
          </cell>
          <cell r="B190" t="str">
            <v>Harford - Echodale - Perring Parkway, Baltimore, MD</v>
          </cell>
          <cell r="C190">
            <v>1.9800000000000002E-2</v>
          </cell>
        </row>
        <row r="191">
          <cell r="A191">
            <v>24005401506</v>
          </cell>
          <cell r="B191" t="str">
            <v>Windsor Mill, Baltimore, MD</v>
          </cell>
          <cell r="C191">
            <v>1.9699999999999999E-2</v>
          </cell>
        </row>
        <row r="192">
          <cell r="A192">
            <v>24510270101</v>
          </cell>
          <cell r="B192" t="str">
            <v>Arcadia, Baltimore, MD</v>
          </cell>
          <cell r="C192">
            <v>1.9599999999999999E-2</v>
          </cell>
        </row>
        <row r="193">
          <cell r="A193">
            <v>24005403202</v>
          </cell>
          <cell r="B193" t="str">
            <v>Gwynn Oak, Baltimore, MD</v>
          </cell>
          <cell r="C193">
            <v>1.9599999999999999E-2</v>
          </cell>
        </row>
        <row r="194">
          <cell r="A194">
            <v>24510080101</v>
          </cell>
          <cell r="B194" t="str">
            <v>Belair - Edison, Baltimore, MD</v>
          </cell>
          <cell r="C194">
            <v>1.9400000000000001E-2</v>
          </cell>
        </row>
        <row r="195">
          <cell r="A195">
            <v>24005402406</v>
          </cell>
          <cell r="B195" t="str">
            <v>Windsor Mill, Milford Mill, MD</v>
          </cell>
          <cell r="C195">
            <v>1.9199999999999998E-2</v>
          </cell>
        </row>
        <row r="196">
          <cell r="A196">
            <v>24510270804</v>
          </cell>
          <cell r="B196" t="str">
            <v>Lake Walker, Baltimore, MD</v>
          </cell>
          <cell r="C196">
            <v>1.9099999999999999E-2</v>
          </cell>
        </row>
        <row r="197">
          <cell r="A197">
            <v>24005450900</v>
          </cell>
          <cell r="B197" t="str">
            <v>Essex, MD</v>
          </cell>
          <cell r="C197">
            <v>1.9E-2</v>
          </cell>
        </row>
        <row r="198">
          <cell r="A198">
            <v>24003730204</v>
          </cell>
          <cell r="B198" t="str">
            <v>Glen Burnie, MD</v>
          </cell>
          <cell r="C198">
            <v>1.8599999999999998E-2</v>
          </cell>
        </row>
        <row r="199">
          <cell r="A199">
            <v>24005491500</v>
          </cell>
          <cell r="B199" t="str">
            <v>Parkville, MD</v>
          </cell>
          <cell r="C199">
            <v>1.8599999999999998E-2</v>
          </cell>
        </row>
        <row r="200">
          <cell r="A200">
            <v>24005451803</v>
          </cell>
          <cell r="B200" t="str">
            <v>Middle River, MD</v>
          </cell>
          <cell r="C200">
            <v>1.8599999999999998E-2</v>
          </cell>
        </row>
        <row r="201">
          <cell r="A201">
            <v>24005451200</v>
          </cell>
          <cell r="B201" t="str">
            <v>Middle River, MD</v>
          </cell>
          <cell r="C201">
            <v>1.8499999999999999E-2</v>
          </cell>
        </row>
        <row r="202">
          <cell r="A202">
            <v>24510280404</v>
          </cell>
          <cell r="B202" t="str">
            <v>Irvington, Baltimore, MD</v>
          </cell>
          <cell r="C202">
            <v>1.8499999999999999E-2</v>
          </cell>
        </row>
        <row r="203">
          <cell r="A203">
            <v>24510260501</v>
          </cell>
          <cell r="B203" t="str">
            <v>Joseph Lee, Baltimore, MD</v>
          </cell>
          <cell r="C203">
            <v>1.84E-2</v>
          </cell>
        </row>
        <row r="204">
          <cell r="A204">
            <v>24005491401</v>
          </cell>
          <cell r="B204" t="str">
            <v>Parkville, MD</v>
          </cell>
          <cell r="C204">
            <v>1.8100000000000002E-2</v>
          </cell>
        </row>
        <row r="205">
          <cell r="A205">
            <v>24510210200</v>
          </cell>
          <cell r="B205" t="str">
            <v>Pigtown, Baltimore, MD</v>
          </cell>
          <cell r="C205">
            <v>1.7899999999999999E-2</v>
          </cell>
        </row>
        <row r="206">
          <cell r="A206">
            <v>24005492300</v>
          </cell>
          <cell r="B206" t="str">
            <v>Essex, MD</v>
          </cell>
          <cell r="C206">
            <v>1.78E-2</v>
          </cell>
        </row>
        <row r="207">
          <cell r="A207">
            <v>24005492101</v>
          </cell>
          <cell r="B207" t="str">
            <v>Parkville, MD</v>
          </cell>
          <cell r="C207">
            <v>1.7500000000000002E-2</v>
          </cell>
        </row>
        <row r="208">
          <cell r="A208">
            <v>24510010200</v>
          </cell>
          <cell r="B208" t="str">
            <v>Patterson Park, Baltimore, MD</v>
          </cell>
          <cell r="C208">
            <v>1.7500000000000002E-2</v>
          </cell>
        </row>
        <row r="209">
          <cell r="A209">
            <v>24005402505</v>
          </cell>
          <cell r="B209" t="str">
            <v>Randallstown, MD</v>
          </cell>
          <cell r="C209">
            <v>1.7399999999999999E-2</v>
          </cell>
        </row>
        <row r="210">
          <cell r="A210">
            <v>24027601201</v>
          </cell>
          <cell r="B210" t="str">
            <v>Elkridge, MD</v>
          </cell>
          <cell r="C210">
            <v>1.7000000000000001E-2</v>
          </cell>
        </row>
        <row r="211">
          <cell r="A211">
            <v>24510270401</v>
          </cell>
          <cell r="B211" t="str">
            <v>Glenham-Belford, Baltimore, MD</v>
          </cell>
          <cell r="C211">
            <v>1.6799999999999999E-2</v>
          </cell>
        </row>
        <row r="212">
          <cell r="A212">
            <v>24003750801</v>
          </cell>
          <cell r="B212" t="str">
            <v>Glen Burnie, MD</v>
          </cell>
          <cell r="C212">
            <v>1.6799999999999999E-2</v>
          </cell>
        </row>
        <row r="213">
          <cell r="A213">
            <v>24003750202</v>
          </cell>
          <cell r="B213" t="str">
            <v>Brooklyn Park, MD</v>
          </cell>
          <cell r="C213">
            <v>1.67E-2</v>
          </cell>
        </row>
        <row r="214">
          <cell r="A214">
            <v>24005452300</v>
          </cell>
          <cell r="B214" t="str">
            <v>Baltimore, MD</v>
          </cell>
          <cell r="C214">
            <v>1.67E-2</v>
          </cell>
        </row>
        <row r="215">
          <cell r="A215">
            <v>24005401505</v>
          </cell>
          <cell r="B215" t="str">
            <v>Catonsville, MD</v>
          </cell>
          <cell r="C215">
            <v>1.6299999999999999E-2</v>
          </cell>
        </row>
        <row r="216">
          <cell r="A216">
            <v>24003750201</v>
          </cell>
          <cell r="B216" t="str">
            <v>Brooklyn, Baltimore, MD</v>
          </cell>
          <cell r="C216">
            <v>1.6199999999999999E-2</v>
          </cell>
        </row>
        <row r="217">
          <cell r="A217">
            <v>24005452100</v>
          </cell>
          <cell r="B217" t="str">
            <v>Sparrows Point, MD</v>
          </cell>
          <cell r="C217">
            <v>1.61E-2</v>
          </cell>
        </row>
        <row r="218">
          <cell r="A218">
            <v>24510270200</v>
          </cell>
          <cell r="B218" t="str">
            <v>Lauraville, Baltimore, MD</v>
          </cell>
          <cell r="C218">
            <v>1.61E-2</v>
          </cell>
        </row>
        <row r="219">
          <cell r="A219">
            <v>24510130600</v>
          </cell>
          <cell r="B219" t="str">
            <v>Hampden, Baltimore, MD</v>
          </cell>
          <cell r="C219">
            <v>1.61E-2</v>
          </cell>
        </row>
        <row r="220">
          <cell r="A220">
            <v>24510150400</v>
          </cell>
          <cell r="B220" t="str">
            <v>Mondawmin, Baltimore, MD</v>
          </cell>
          <cell r="C220">
            <v>1.6E-2</v>
          </cell>
        </row>
        <row r="221">
          <cell r="A221">
            <v>24510080600</v>
          </cell>
          <cell r="B221" t="str">
            <v>Broadway East, Baltimore, MD</v>
          </cell>
          <cell r="C221">
            <v>1.5800000000000002E-2</v>
          </cell>
        </row>
        <row r="222">
          <cell r="A222">
            <v>24005411307</v>
          </cell>
          <cell r="B222" t="str">
            <v>Nottingham, MD</v>
          </cell>
          <cell r="C222">
            <v>1.5599999999999999E-2</v>
          </cell>
        </row>
        <row r="223">
          <cell r="A223">
            <v>24003750300</v>
          </cell>
          <cell r="B223" t="str">
            <v>Linthicum Heights, MD</v>
          </cell>
          <cell r="C223">
            <v>1.5599999999999999E-2</v>
          </cell>
        </row>
        <row r="224">
          <cell r="A224">
            <v>24005402509</v>
          </cell>
          <cell r="B224" t="str">
            <v>Owings Mills, MD</v>
          </cell>
          <cell r="C224">
            <v>1.5599999999999999E-2</v>
          </cell>
        </row>
        <row r="225">
          <cell r="A225">
            <v>24005420200</v>
          </cell>
          <cell r="B225" t="str">
            <v>Dundalk, MD</v>
          </cell>
          <cell r="C225">
            <v>1.54E-2</v>
          </cell>
        </row>
        <row r="226">
          <cell r="A226">
            <v>24027602800</v>
          </cell>
          <cell r="B226" t="str">
            <v>Ellicott City, MD</v>
          </cell>
          <cell r="C226">
            <v>1.54E-2</v>
          </cell>
        </row>
        <row r="227">
          <cell r="A227">
            <v>24510250401</v>
          </cell>
          <cell r="B227" t="str">
            <v>Brooklyn, Baltimore, MD</v>
          </cell>
          <cell r="C227">
            <v>1.54E-2</v>
          </cell>
        </row>
        <row r="228">
          <cell r="A228">
            <v>24005401101</v>
          </cell>
          <cell r="B228" t="str">
            <v>Woodlawn, MD</v>
          </cell>
          <cell r="C228">
            <v>1.54E-2</v>
          </cell>
        </row>
        <row r="229">
          <cell r="A229">
            <v>24005420301</v>
          </cell>
          <cell r="B229" t="str">
            <v>Dundalk, MD</v>
          </cell>
          <cell r="C229">
            <v>1.5299999999999999E-2</v>
          </cell>
        </row>
        <row r="230">
          <cell r="A230">
            <v>24005451300</v>
          </cell>
          <cell r="B230" t="str">
            <v>Middle River, MD</v>
          </cell>
          <cell r="C230">
            <v>1.52E-2</v>
          </cell>
        </row>
        <row r="231">
          <cell r="A231">
            <v>24005450300</v>
          </cell>
          <cell r="B231" t="str">
            <v>Essex, MD</v>
          </cell>
          <cell r="C231">
            <v>1.52E-2</v>
          </cell>
        </row>
        <row r="232">
          <cell r="A232">
            <v>24027601104</v>
          </cell>
          <cell r="B232" t="str">
            <v>Ellicott City, MD</v>
          </cell>
          <cell r="C232">
            <v>1.5100000000000001E-2</v>
          </cell>
        </row>
        <row r="233">
          <cell r="A233">
            <v>24510250402</v>
          </cell>
          <cell r="B233" t="str">
            <v>Brooklyn, Baltimore, MD</v>
          </cell>
          <cell r="C233">
            <v>1.5100000000000001E-2</v>
          </cell>
        </row>
        <row r="234">
          <cell r="A234">
            <v>24005403402</v>
          </cell>
          <cell r="B234" t="str">
            <v>Pikesville, MD</v>
          </cell>
          <cell r="C234">
            <v>1.5100000000000001E-2</v>
          </cell>
        </row>
        <row r="235">
          <cell r="A235">
            <v>24510250103</v>
          </cell>
          <cell r="B235" t="str">
            <v>Violetville, Baltimore, MD</v>
          </cell>
          <cell r="C235">
            <v>1.4999999999999999E-2</v>
          </cell>
        </row>
        <row r="236">
          <cell r="A236">
            <v>24005420800</v>
          </cell>
          <cell r="B236" t="str">
            <v>Dundalk, MD</v>
          </cell>
          <cell r="C236">
            <v>1.49E-2</v>
          </cell>
        </row>
        <row r="237">
          <cell r="A237">
            <v>24510270402</v>
          </cell>
          <cell r="B237" t="str">
            <v>Glenham-Belford, Baltimore, MD</v>
          </cell>
          <cell r="C237">
            <v>1.4800000000000001E-2</v>
          </cell>
        </row>
        <row r="238">
          <cell r="A238">
            <v>24005491402</v>
          </cell>
          <cell r="B238" t="str">
            <v>Parkville, MD</v>
          </cell>
          <cell r="C238">
            <v>1.4800000000000001E-2</v>
          </cell>
        </row>
        <row r="239">
          <cell r="A239">
            <v>24003751200</v>
          </cell>
          <cell r="B239" t="str">
            <v>Linthicum Heights, MD</v>
          </cell>
          <cell r="C239">
            <v>1.4800000000000001E-2</v>
          </cell>
        </row>
        <row r="240">
          <cell r="A240">
            <v>24005492002</v>
          </cell>
          <cell r="B240" t="str">
            <v>Parkville, MD</v>
          </cell>
          <cell r="C240">
            <v>1.4800000000000001E-2</v>
          </cell>
        </row>
        <row r="241">
          <cell r="A241">
            <v>24003750102</v>
          </cell>
          <cell r="B241" t="str">
            <v>Baltimore, MD</v>
          </cell>
          <cell r="C241">
            <v>1.46E-2</v>
          </cell>
        </row>
        <row r="242">
          <cell r="A242">
            <v>24005411404</v>
          </cell>
          <cell r="B242" t="str">
            <v>Parkville, MD</v>
          </cell>
          <cell r="C242">
            <v>1.46E-2</v>
          </cell>
        </row>
        <row r="243">
          <cell r="A243">
            <v>24510280101</v>
          </cell>
          <cell r="B243" t="str">
            <v>Reisterstown Station, Baltimore, MD</v>
          </cell>
          <cell r="C243">
            <v>1.4500000000000001E-2</v>
          </cell>
        </row>
        <row r="244">
          <cell r="A244">
            <v>24003751103</v>
          </cell>
          <cell r="B244" t="str">
            <v>Glen Burnie, MD</v>
          </cell>
          <cell r="C244">
            <v>1.44E-2</v>
          </cell>
        </row>
        <row r="245">
          <cell r="A245">
            <v>24005402403</v>
          </cell>
          <cell r="B245" t="str">
            <v>Gwynn Oak, Baltimore, MD</v>
          </cell>
          <cell r="C245">
            <v>1.44E-2</v>
          </cell>
        </row>
        <row r="246">
          <cell r="A246">
            <v>24510272004</v>
          </cell>
          <cell r="B246" t="str">
            <v>Cheswolde, Baltimore, MD</v>
          </cell>
          <cell r="C246">
            <v>1.41E-2</v>
          </cell>
        </row>
        <row r="247">
          <cell r="A247">
            <v>24510270502</v>
          </cell>
          <cell r="B247" t="str">
            <v>North Harford Road, Baltimore, MD</v>
          </cell>
          <cell r="C247">
            <v>1.4E-2</v>
          </cell>
        </row>
        <row r="248">
          <cell r="A248">
            <v>24005451802</v>
          </cell>
          <cell r="B248" t="str">
            <v>Middle River, MD</v>
          </cell>
          <cell r="C248">
            <v>1.4E-2</v>
          </cell>
        </row>
        <row r="249">
          <cell r="A249">
            <v>24005420701</v>
          </cell>
          <cell r="B249" t="str">
            <v>Dundalk, MD</v>
          </cell>
          <cell r="C249">
            <v>1.4E-2</v>
          </cell>
        </row>
        <row r="250">
          <cell r="A250">
            <v>24005490800</v>
          </cell>
          <cell r="B250" t="str">
            <v>Towson, MD</v>
          </cell>
          <cell r="C250">
            <v>1.4E-2</v>
          </cell>
        </row>
        <row r="251">
          <cell r="A251">
            <v>24510270801</v>
          </cell>
          <cell r="B251" t="str">
            <v>Idlewood, Baltimore, MD</v>
          </cell>
          <cell r="C251">
            <v>1.3599999999999999E-2</v>
          </cell>
        </row>
        <row r="252">
          <cell r="A252">
            <v>24005430101</v>
          </cell>
          <cell r="B252" t="str">
            <v>Lansdowne - Baltimore Highlands, Lansdowne, MD</v>
          </cell>
          <cell r="C252">
            <v>1.3599999999999999E-2</v>
          </cell>
        </row>
        <row r="253">
          <cell r="A253">
            <v>24003740201</v>
          </cell>
          <cell r="B253" t="str">
            <v>South Gate, Glen Burnie, MD</v>
          </cell>
          <cell r="C253">
            <v>1.35E-2</v>
          </cell>
        </row>
        <row r="254">
          <cell r="A254">
            <v>24027606901</v>
          </cell>
          <cell r="B254" t="str">
            <v>Savage, Jessup, MD</v>
          </cell>
          <cell r="C254">
            <v>1.34E-2</v>
          </cell>
        </row>
        <row r="255">
          <cell r="A255">
            <v>24510030100</v>
          </cell>
          <cell r="B255" t="str">
            <v>Perkins Homes, Baltimore, MD</v>
          </cell>
          <cell r="C255">
            <v>1.34E-2</v>
          </cell>
        </row>
        <row r="256">
          <cell r="A256">
            <v>24005420303</v>
          </cell>
          <cell r="B256" t="str">
            <v>Dundalk, MD</v>
          </cell>
          <cell r="C256">
            <v>1.3299999999999999E-2</v>
          </cell>
        </row>
        <row r="257">
          <cell r="A257">
            <v>24003730401</v>
          </cell>
          <cell r="B257" t="str">
            <v>Glen Burnie, MD</v>
          </cell>
          <cell r="C257">
            <v>1.3299999999999999E-2</v>
          </cell>
        </row>
        <row r="258">
          <cell r="A258">
            <v>24005430900</v>
          </cell>
          <cell r="B258" t="str">
            <v>Baltimore, MD</v>
          </cell>
          <cell r="C258">
            <v>1.3100000000000001E-2</v>
          </cell>
        </row>
        <row r="259">
          <cell r="A259">
            <v>24005430700</v>
          </cell>
          <cell r="B259" t="str">
            <v>Halethorpe, MD</v>
          </cell>
          <cell r="C259">
            <v>1.29E-2</v>
          </cell>
        </row>
        <row r="260">
          <cell r="A260">
            <v>24005411407</v>
          </cell>
          <cell r="B260" t="str">
            <v>Parkville, MD</v>
          </cell>
          <cell r="C260">
            <v>1.2800000000000001E-2</v>
          </cell>
        </row>
        <row r="261">
          <cell r="A261">
            <v>24003731309</v>
          </cell>
          <cell r="B261" t="str">
            <v>Riviera Beach, MD</v>
          </cell>
          <cell r="C261">
            <v>1.2800000000000001E-2</v>
          </cell>
        </row>
        <row r="262">
          <cell r="A262">
            <v>24027606606</v>
          </cell>
          <cell r="B262" t="str">
            <v>Long Reach, Columbia, MD</v>
          </cell>
          <cell r="C262">
            <v>1.2800000000000001E-2</v>
          </cell>
        </row>
        <row r="263">
          <cell r="A263">
            <v>24510261000</v>
          </cell>
          <cell r="B263" t="str">
            <v>Patterson Park, Baltimore, MD</v>
          </cell>
          <cell r="C263">
            <v>1.2699999999999999E-2</v>
          </cell>
        </row>
        <row r="264">
          <cell r="A264">
            <v>24005451500</v>
          </cell>
          <cell r="B264" t="str">
            <v>Middle River, MD</v>
          </cell>
          <cell r="C264">
            <v>1.2699999999999999E-2</v>
          </cell>
        </row>
        <row r="265">
          <cell r="A265">
            <v>24005400900</v>
          </cell>
          <cell r="B265" t="str">
            <v>Catonsville, MD</v>
          </cell>
          <cell r="C265">
            <v>1.26E-2</v>
          </cell>
        </row>
        <row r="266">
          <cell r="A266">
            <v>24005402506</v>
          </cell>
          <cell r="B266" t="str">
            <v>Randallstown, MD</v>
          </cell>
          <cell r="C266">
            <v>1.26E-2</v>
          </cell>
        </row>
        <row r="267">
          <cell r="A267">
            <v>24005441101</v>
          </cell>
          <cell r="B267" t="str">
            <v>Rosedale, MD</v>
          </cell>
          <cell r="C267">
            <v>1.2500000000000001E-2</v>
          </cell>
        </row>
        <row r="268">
          <cell r="A268">
            <v>24510280403</v>
          </cell>
          <cell r="B268" t="str">
            <v>Westgate, Baltimore, MD</v>
          </cell>
          <cell r="C268">
            <v>1.2200000000000001E-2</v>
          </cell>
        </row>
        <row r="269">
          <cell r="A269">
            <v>24003730100</v>
          </cell>
          <cell r="B269" t="str">
            <v>Chestnut Hill Cove, Riviera Beach, MD</v>
          </cell>
          <cell r="C269">
            <v>1.2200000000000001E-2</v>
          </cell>
        </row>
        <row r="270">
          <cell r="A270">
            <v>24510040100</v>
          </cell>
          <cell r="B270" t="str">
            <v>Downtown, Baltimore, MD</v>
          </cell>
          <cell r="C270">
            <v>1.2E-2</v>
          </cell>
        </row>
        <row r="271">
          <cell r="A271">
            <v>24003730203</v>
          </cell>
          <cell r="B271" t="str">
            <v>Glen Burnie, MD</v>
          </cell>
          <cell r="C271">
            <v>1.2E-2</v>
          </cell>
        </row>
        <row r="272">
          <cell r="A272">
            <v>24510272007</v>
          </cell>
          <cell r="B272" t="str">
            <v>Fallstaff, Baltimore, MD</v>
          </cell>
          <cell r="C272">
            <v>1.1900000000000001E-2</v>
          </cell>
        </row>
        <row r="273">
          <cell r="A273">
            <v>24005400600</v>
          </cell>
          <cell r="B273" t="str">
            <v>Catonsville, MD</v>
          </cell>
          <cell r="C273">
            <v>1.1900000000000001E-2</v>
          </cell>
        </row>
        <row r="274">
          <cell r="A274">
            <v>24510150500</v>
          </cell>
          <cell r="B274" t="str">
            <v>Burleith-Leighton, Baltimore, MD</v>
          </cell>
          <cell r="C274">
            <v>1.1900000000000001E-2</v>
          </cell>
        </row>
        <row r="275">
          <cell r="A275">
            <v>24005451402</v>
          </cell>
          <cell r="B275" t="str">
            <v>Middle River, MD</v>
          </cell>
          <cell r="C275">
            <v>1.17E-2</v>
          </cell>
        </row>
        <row r="276">
          <cell r="A276">
            <v>24005430400</v>
          </cell>
          <cell r="B276" t="str">
            <v>Halethorpe, MD</v>
          </cell>
          <cell r="C276">
            <v>1.1599999999999999E-2</v>
          </cell>
        </row>
        <row r="277">
          <cell r="A277">
            <v>24027606607</v>
          </cell>
          <cell r="B277" t="str">
            <v>Long Reach, Columbia, MD</v>
          </cell>
          <cell r="C277">
            <v>1.1599999999999999E-2</v>
          </cell>
        </row>
        <row r="278">
          <cell r="A278">
            <v>24005401504</v>
          </cell>
          <cell r="B278" t="str">
            <v>Catonsville, MD</v>
          </cell>
          <cell r="C278">
            <v>1.15E-2</v>
          </cell>
        </row>
        <row r="279">
          <cell r="A279">
            <v>24510120700</v>
          </cell>
          <cell r="B279" t="str">
            <v>Remington, Baltimore, MD</v>
          </cell>
          <cell r="C279">
            <v>1.15E-2</v>
          </cell>
        </row>
        <row r="280">
          <cell r="A280">
            <v>24003740103</v>
          </cell>
          <cell r="B280" t="str">
            <v>Hanover, MD</v>
          </cell>
          <cell r="C280">
            <v>1.14E-2</v>
          </cell>
        </row>
        <row r="281">
          <cell r="A281">
            <v>24003750803</v>
          </cell>
          <cell r="B281" t="str">
            <v>Glen Burnie, MD</v>
          </cell>
          <cell r="C281">
            <v>1.14E-2</v>
          </cell>
        </row>
        <row r="282">
          <cell r="A282">
            <v>24510110200</v>
          </cell>
          <cell r="B282" t="str">
            <v>Downtown, Baltimore, MD</v>
          </cell>
          <cell r="C282">
            <v>1.14E-2</v>
          </cell>
        </row>
        <row r="283">
          <cell r="A283">
            <v>24027601103</v>
          </cell>
          <cell r="B283" t="str">
            <v>West Elkridge, Elkridge, MD</v>
          </cell>
          <cell r="C283">
            <v>1.1299999999999999E-2</v>
          </cell>
        </row>
        <row r="284">
          <cell r="A284">
            <v>24005420600</v>
          </cell>
          <cell r="B284" t="str">
            <v>Baltimore, MD</v>
          </cell>
          <cell r="C284">
            <v>1.1299999999999999E-2</v>
          </cell>
        </row>
        <row r="285">
          <cell r="A285">
            <v>24510160400</v>
          </cell>
          <cell r="B285" t="str">
            <v>Midtown Edmondson, Baltimore, MD</v>
          </cell>
          <cell r="C285">
            <v>1.11E-2</v>
          </cell>
        </row>
        <row r="286">
          <cell r="A286">
            <v>24005403602</v>
          </cell>
          <cell r="B286" t="str">
            <v>Baltimore, MD</v>
          </cell>
          <cell r="C286">
            <v>1.0999999999999999E-2</v>
          </cell>
        </row>
        <row r="287">
          <cell r="A287">
            <v>24005441102</v>
          </cell>
          <cell r="B287" t="str">
            <v>Rosedale, MD</v>
          </cell>
          <cell r="C287">
            <v>1.0999999999999999E-2</v>
          </cell>
        </row>
        <row r="288">
          <cell r="A288">
            <v>24510270703</v>
          </cell>
          <cell r="B288" t="str">
            <v>North Harford Road, Baltimore, MD</v>
          </cell>
          <cell r="C288">
            <v>1.09E-2</v>
          </cell>
        </row>
        <row r="289">
          <cell r="A289">
            <v>24510271802</v>
          </cell>
          <cell r="B289" t="str">
            <v>Langston Hughes, Baltimore, MD</v>
          </cell>
          <cell r="C289">
            <v>1.0800000000000001E-2</v>
          </cell>
        </row>
        <row r="290">
          <cell r="A290">
            <v>24003751400</v>
          </cell>
          <cell r="B290" t="str">
            <v>Severn, MD</v>
          </cell>
          <cell r="C290">
            <v>1.06E-2</v>
          </cell>
        </row>
        <row r="291">
          <cell r="A291">
            <v>24005450800</v>
          </cell>
          <cell r="B291" t="str">
            <v>Essex, MD</v>
          </cell>
          <cell r="C291">
            <v>1.04E-2</v>
          </cell>
        </row>
        <row r="292">
          <cell r="A292">
            <v>24510010500</v>
          </cell>
          <cell r="B292" t="str">
            <v>Upper Fells Point, Baltimore, MD</v>
          </cell>
          <cell r="C292">
            <v>1.0200000000000001E-2</v>
          </cell>
        </row>
        <row r="293">
          <cell r="A293">
            <v>24510250203</v>
          </cell>
          <cell r="B293" t="str">
            <v>Cherry Hill, Baltimore, MD</v>
          </cell>
          <cell r="C293">
            <v>1.01E-2</v>
          </cell>
        </row>
        <row r="294">
          <cell r="A294">
            <v>24005411302</v>
          </cell>
          <cell r="B294" t="str">
            <v>White Marsh, MD</v>
          </cell>
          <cell r="C294">
            <v>9.7999999999999997E-3</v>
          </cell>
        </row>
        <row r="295">
          <cell r="A295">
            <v>24005440400</v>
          </cell>
          <cell r="B295" t="str">
            <v>Baltimore, MD</v>
          </cell>
          <cell r="C295">
            <v>9.7000000000000003E-3</v>
          </cell>
        </row>
        <row r="296">
          <cell r="A296">
            <v>24510250206</v>
          </cell>
          <cell r="B296" t="str">
            <v>Morrell Park, Baltimore, MD</v>
          </cell>
          <cell r="C296">
            <v>9.5999999999999992E-3</v>
          </cell>
        </row>
        <row r="297">
          <cell r="A297">
            <v>24005403803</v>
          </cell>
          <cell r="B297" t="str">
            <v>Pikesville, MD</v>
          </cell>
          <cell r="C297">
            <v>9.5999999999999992E-3</v>
          </cell>
        </row>
        <row r="298">
          <cell r="A298">
            <v>24005440100</v>
          </cell>
          <cell r="B298" t="str">
            <v>Baltimore, MD</v>
          </cell>
          <cell r="C298">
            <v>9.4999999999999998E-3</v>
          </cell>
        </row>
        <row r="299">
          <cell r="A299">
            <v>24005403100</v>
          </cell>
          <cell r="B299" t="str">
            <v>Gwynn Oak, Pikesville, MD</v>
          </cell>
          <cell r="C299">
            <v>9.2999999999999992E-3</v>
          </cell>
        </row>
        <row r="300">
          <cell r="A300">
            <v>24005411308</v>
          </cell>
          <cell r="B300" t="str">
            <v>Nottingham, MD</v>
          </cell>
          <cell r="C300">
            <v>9.1999999999999998E-3</v>
          </cell>
        </row>
        <row r="301">
          <cell r="A301">
            <v>24510271101</v>
          </cell>
          <cell r="B301" t="str">
            <v>Radnor - Winston, Baltimore, MD</v>
          </cell>
          <cell r="C301">
            <v>9.1000000000000004E-3</v>
          </cell>
        </row>
        <row r="302">
          <cell r="A302">
            <v>24027602700</v>
          </cell>
          <cell r="B302" t="str">
            <v>Taylor Village, Ellicott City, MD</v>
          </cell>
          <cell r="C302">
            <v>8.8999999999999999E-3</v>
          </cell>
        </row>
        <row r="303">
          <cell r="A303">
            <v>24005421101</v>
          </cell>
          <cell r="B303" t="str">
            <v>Baltimore, MD</v>
          </cell>
          <cell r="C303">
            <v>8.8000000000000005E-3</v>
          </cell>
        </row>
        <row r="304">
          <cell r="A304">
            <v>24005492102</v>
          </cell>
          <cell r="B304" t="str">
            <v>Parkville, MD</v>
          </cell>
          <cell r="C304">
            <v>8.8000000000000005E-3</v>
          </cell>
        </row>
        <row r="305">
          <cell r="A305">
            <v>24005440800</v>
          </cell>
          <cell r="B305" t="str">
            <v>Rosedale, MD</v>
          </cell>
          <cell r="C305">
            <v>8.6999999999999994E-3</v>
          </cell>
        </row>
        <row r="306">
          <cell r="A306">
            <v>24005491201</v>
          </cell>
          <cell r="B306" t="str">
            <v>Towson, MD</v>
          </cell>
          <cell r="C306">
            <v>8.6999999999999994E-3</v>
          </cell>
        </row>
        <row r="307">
          <cell r="A307">
            <v>24027601204</v>
          </cell>
          <cell r="B307" t="str">
            <v>Elkridge, MD</v>
          </cell>
          <cell r="C307">
            <v>8.6999999999999994E-3</v>
          </cell>
        </row>
        <row r="308">
          <cell r="A308">
            <v>24005451100</v>
          </cell>
          <cell r="B308" t="str">
            <v>Essex, MD</v>
          </cell>
          <cell r="C308">
            <v>8.6E-3</v>
          </cell>
        </row>
        <row r="309">
          <cell r="A309">
            <v>24510270600</v>
          </cell>
          <cell r="B309" t="str">
            <v>Harford - Echodale - Perring Parkway, Baltimore, MD</v>
          </cell>
          <cell r="C309">
            <v>8.5000000000000006E-3</v>
          </cell>
        </row>
        <row r="310">
          <cell r="A310">
            <v>24005430104</v>
          </cell>
          <cell r="B310" t="str">
            <v>Lansdowne - Baltimore Highlands, Halethorpe, MD</v>
          </cell>
          <cell r="C310">
            <v>8.3999999999999995E-3</v>
          </cell>
        </row>
        <row r="311">
          <cell r="A311">
            <v>24005491202</v>
          </cell>
          <cell r="B311" t="str">
            <v>Towson, MD</v>
          </cell>
          <cell r="C311">
            <v>8.3999999999999995E-3</v>
          </cell>
        </row>
        <row r="312">
          <cell r="A312">
            <v>24003731306</v>
          </cell>
          <cell r="B312" t="str">
            <v>Pasadena, MD</v>
          </cell>
          <cell r="C312">
            <v>8.3999999999999995E-3</v>
          </cell>
        </row>
        <row r="313">
          <cell r="A313">
            <v>24510260401</v>
          </cell>
          <cell r="B313" t="str">
            <v>Armistead Gardens, Baltimore, MD</v>
          </cell>
          <cell r="C313">
            <v>8.3000000000000001E-3</v>
          </cell>
        </row>
        <row r="314">
          <cell r="A314">
            <v>24005403401</v>
          </cell>
          <cell r="B314" t="str">
            <v>Pikesville, MD</v>
          </cell>
          <cell r="C314">
            <v>8.0999999999999996E-3</v>
          </cell>
        </row>
        <row r="315">
          <cell r="A315">
            <v>24003750203</v>
          </cell>
          <cell r="B315" t="str">
            <v>Baltimore, MD</v>
          </cell>
          <cell r="C315">
            <v>8.0999999999999996E-3</v>
          </cell>
        </row>
        <row r="316">
          <cell r="A316">
            <v>24027606601</v>
          </cell>
          <cell r="B316" t="str">
            <v>Oakland Mills, Columbia, MD</v>
          </cell>
          <cell r="C316">
            <v>8.0000000000000002E-3</v>
          </cell>
        </row>
        <row r="317">
          <cell r="A317">
            <v>24510150800</v>
          </cell>
          <cell r="B317" t="str">
            <v>Garwyn Oaks, Baltimore, MD</v>
          </cell>
          <cell r="C317">
            <v>8.0000000000000002E-3</v>
          </cell>
        </row>
        <row r="318">
          <cell r="A318">
            <v>24005411309</v>
          </cell>
          <cell r="B318" t="str">
            <v>Perry Hall, MD</v>
          </cell>
          <cell r="C318">
            <v>8.0000000000000002E-3</v>
          </cell>
        </row>
        <row r="319">
          <cell r="A319">
            <v>24510120201</v>
          </cell>
          <cell r="B319" t="str">
            <v>Baltimore, MD</v>
          </cell>
          <cell r="C319">
            <v>7.9000000000000008E-3</v>
          </cell>
        </row>
        <row r="320">
          <cell r="A320">
            <v>24027602600</v>
          </cell>
          <cell r="B320" t="str">
            <v>Ellicott City, MD</v>
          </cell>
          <cell r="C320">
            <v>7.9000000000000008E-3</v>
          </cell>
        </row>
        <row r="321">
          <cell r="A321">
            <v>24005440600</v>
          </cell>
          <cell r="B321" t="str">
            <v>Rosedale, MD</v>
          </cell>
          <cell r="C321">
            <v>7.7999999999999996E-3</v>
          </cell>
        </row>
        <row r="322">
          <cell r="A322">
            <v>24003750101</v>
          </cell>
          <cell r="B322" t="str">
            <v>Brooklyn Park, MD</v>
          </cell>
          <cell r="C322">
            <v>7.7999999999999996E-3</v>
          </cell>
        </row>
        <row r="323">
          <cell r="A323">
            <v>24510272003</v>
          </cell>
          <cell r="B323" t="str">
            <v>Baltimore, MD</v>
          </cell>
          <cell r="C323">
            <v>7.7000000000000002E-3</v>
          </cell>
        </row>
        <row r="324">
          <cell r="A324">
            <v>24005451702</v>
          </cell>
          <cell r="B324" t="str">
            <v>Middle River, MD</v>
          </cell>
          <cell r="C324">
            <v>7.7000000000000002E-3</v>
          </cell>
        </row>
        <row r="325">
          <cell r="A325">
            <v>24510220100</v>
          </cell>
          <cell r="B325" t="str">
            <v>Baltimore, MD</v>
          </cell>
          <cell r="C325">
            <v>7.7000000000000002E-3</v>
          </cell>
        </row>
        <row r="326">
          <cell r="A326">
            <v>24027602202</v>
          </cell>
          <cell r="B326" t="str">
            <v>Ellicott City, MD</v>
          </cell>
          <cell r="C326">
            <v>7.6E-3</v>
          </cell>
        </row>
        <row r="327">
          <cell r="A327">
            <v>24003750804</v>
          </cell>
          <cell r="B327" t="str">
            <v>Glen Burnie, MD</v>
          </cell>
          <cell r="C327">
            <v>7.6E-3</v>
          </cell>
        </row>
        <row r="328">
          <cell r="A328">
            <v>24005420100</v>
          </cell>
          <cell r="B328" t="str">
            <v>Dundalk, MD</v>
          </cell>
          <cell r="C328">
            <v>7.4999999999999997E-3</v>
          </cell>
        </row>
        <row r="329">
          <cell r="A329">
            <v>24005440500</v>
          </cell>
          <cell r="B329" t="str">
            <v>Nottingham, MD</v>
          </cell>
          <cell r="C329">
            <v>7.4000000000000003E-3</v>
          </cell>
        </row>
        <row r="330">
          <cell r="A330">
            <v>24510070300</v>
          </cell>
          <cell r="B330" t="str">
            <v>Milton - Montford, Baltimore, MD</v>
          </cell>
          <cell r="C330">
            <v>7.3000000000000001E-3</v>
          </cell>
        </row>
        <row r="331">
          <cell r="A331">
            <v>24510260605</v>
          </cell>
          <cell r="B331" t="str">
            <v>Medford - Broening, Baltimore, MD</v>
          </cell>
          <cell r="C331">
            <v>7.3000000000000001E-3</v>
          </cell>
        </row>
        <row r="332">
          <cell r="A332">
            <v>24005491300</v>
          </cell>
          <cell r="B332" t="str">
            <v>Baltimore, MD</v>
          </cell>
          <cell r="C332">
            <v>6.7999999999999996E-3</v>
          </cell>
        </row>
        <row r="333">
          <cell r="A333">
            <v>24005411303</v>
          </cell>
          <cell r="B333" t="str">
            <v>Nottingham, MD</v>
          </cell>
          <cell r="C333">
            <v>6.7000000000000002E-3</v>
          </cell>
        </row>
        <row r="334">
          <cell r="A334">
            <v>24003740102</v>
          </cell>
          <cell r="B334" t="str">
            <v>Hanover, MD</v>
          </cell>
          <cell r="C334">
            <v>6.7000000000000002E-3</v>
          </cell>
        </row>
        <row r="335">
          <cell r="A335">
            <v>24510160300</v>
          </cell>
          <cell r="B335" t="str">
            <v>Sandtown-Winchester, Baltimore, MD</v>
          </cell>
          <cell r="C335">
            <v>6.6E-3</v>
          </cell>
        </row>
        <row r="336">
          <cell r="A336">
            <v>24005451900</v>
          </cell>
          <cell r="B336" t="str">
            <v>Edgemere, MD</v>
          </cell>
          <cell r="C336">
            <v>6.4999999999999997E-3</v>
          </cell>
        </row>
        <row r="337">
          <cell r="A337">
            <v>24510020200</v>
          </cell>
          <cell r="B337" t="str">
            <v>Upper Fells Point, Baltimore, MD</v>
          </cell>
          <cell r="C337">
            <v>6.3E-3</v>
          </cell>
        </row>
        <row r="338">
          <cell r="A338">
            <v>24005450100</v>
          </cell>
          <cell r="B338" t="str">
            <v>Rosedale, MD</v>
          </cell>
          <cell r="C338">
            <v>6.1999999999999998E-3</v>
          </cell>
        </row>
        <row r="339">
          <cell r="A339">
            <v>24005420500</v>
          </cell>
          <cell r="B339" t="str">
            <v>Baltimore, MD</v>
          </cell>
          <cell r="C339">
            <v>6.1999999999999998E-3</v>
          </cell>
        </row>
        <row r="340">
          <cell r="A340">
            <v>24005411408</v>
          </cell>
          <cell r="B340" t="str">
            <v>Nottingham, MD</v>
          </cell>
          <cell r="C340">
            <v>6.1000000000000004E-3</v>
          </cell>
        </row>
        <row r="341">
          <cell r="A341">
            <v>24005400400</v>
          </cell>
          <cell r="B341" t="str">
            <v>Catonsville, MD</v>
          </cell>
          <cell r="C341">
            <v>6.1000000000000004E-3</v>
          </cell>
        </row>
        <row r="342">
          <cell r="A342">
            <v>24005403300</v>
          </cell>
          <cell r="B342" t="str">
            <v>Lochearn, Pikesville, MD</v>
          </cell>
          <cell r="C342">
            <v>6.0000000000000001E-3</v>
          </cell>
        </row>
        <row r="343">
          <cell r="A343">
            <v>24005490400</v>
          </cell>
          <cell r="B343" t="str">
            <v>Towson, MD</v>
          </cell>
          <cell r="C343">
            <v>6.0000000000000001E-3</v>
          </cell>
        </row>
        <row r="344">
          <cell r="A344">
            <v>24005491000</v>
          </cell>
          <cell r="B344" t="str">
            <v>Baltimore, MD</v>
          </cell>
          <cell r="C344">
            <v>5.7999999999999996E-3</v>
          </cell>
        </row>
        <row r="345">
          <cell r="A345">
            <v>24027601107</v>
          </cell>
          <cell r="B345" t="str">
            <v>Waterloo, Elkridge, MD</v>
          </cell>
          <cell r="C345">
            <v>5.5999999999999999E-3</v>
          </cell>
        </row>
        <row r="346">
          <cell r="A346">
            <v>24510130803</v>
          </cell>
          <cell r="B346" t="str">
            <v>Medfield, Baltimore, MD</v>
          </cell>
          <cell r="C346">
            <v>5.5999999999999999E-3</v>
          </cell>
        </row>
        <row r="347">
          <cell r="A347">
            <v>24005440900</v>
          </cell>
          <cell r="B347" t="str">
            <v>Rosedale, MD</v>
          </cell>
          <cell r="C347">
            <v>5.4000000000000003E-3</v>
          </cell>
        </row>
        <row r="348">
          <cell r="A348">
            <v>24005403802</v>
          </cell>
          <cell r="B348" t="str">
            <v>Pikesville, MD</v>
          </cell>
          <cell r="C348">
            <v>5.1000000000000004E-3</v>
          </cell>
        </row>
        <row r="349">
          <cell r="A349">
            <v>24005490500</v>
          </cell>
          <cell r="B349" t="str">
            <v>Towson, MD</v>
          </cell>
          <cell r="C349">
            <v>5.1000000000000004E-3</v>
          </cell>
        </row>
        <row r="350">
          <cell r="A350">
            <v>24027606604</v>
          </cell>
          <cell r="B350" t="str">
            <v>Columbia, MD</v>
          </cell>
          <cell r="C350">
            <v>5.0000000000000001E-3</v>
          </cell>
        </row>
        <row r="351">
          <cell r="A351">
            <v>24510010300</v>
          </cell>
          <cell r="B351" t="str">
            <v>Canton, Baltimore, MD</v>
          </cell>
          <cell r="C351">
            <v>4.8999999999999998E-3</v>
          </cell>
        </row>
        <row r="352">
          <cell r="A352">
            <v>24027602302</v>
          </cell>
          <cell r="B352" t="str">
            <v>Columbia, MD</v>
          </cell>
          <cell r="C352">
            <v>4.5999999999999999E-3</v>
          </cell>
        </row>
        <row r="353">
          <cell r="A353">
            <v>24510271300</v>
          </cell>
          <cell r="B353" t="str">
            <v>Roland Park, Baltimore, MD</v>
          </cell>
          <cell r="C353">
            <v>4.4999999999999997E-3</v>
          </cell>
        </row>
        <row r="354">
          <cell r="A354">
            <v>24510270302</v>
          </cell>
          <cell r="B354" t="str">
            <v>Waltherson, Baltimore, MD</v>
          </cell>
          <cell r="C354">
            <v>4.3E-3</v>
          </cell>
        </row>
        <row r="355">
          <cell r="A355">
            <v>24510240200</v>
          </cell>
          <cell r="B355" t="str">
            <v>Riverside, Baltimore, MD</v>
          </cell>
          <cell r="C355">
            <v>4.3E-3</v>
          </cell>
        </row>
        <row r="356">
          <cell r="A356">
            <v>24005450501</v>
          </cell>
          <cell r="B356" t="str">
            <v>Essex, MD</v>
          </cell>
          <cell r="C356">
            <v>4.1999999999999997E-3</v>
          </cell>
        </row>
        <row r="357">
          <cell r="A357">
            <v>24510272005</v>
          </cell>
          <cell r="B357" t="str">
            <v>Cross Country, Baltimore, MD</v>
          </cell>
          <cell r="C357">
            <v>4.1999999999999997E-3</v>
          </cell>
        </row>
        <row r="358">
          <cell r="A358">
            <v>24027602900</v>
          </cell>
          <cell r="B358" t="str">
            <v>Normandy, Ellicott City, MD</v>
          </cell>
          <cell r="C358">
            <v>4.1000000000000003E-3</v>
          </cell>
        </row>
        <row r="359">
          <cell r="A359">
            <v>24005490603</v>
          </cell>
          <cell r="B359" t="str">
            <v>Baltimore, MD</v>
          </cell>
          <cell r="C359">
            <v>4.0000000000000001E-3</v>
          </cell>
        </row>
        <row r="360">
          <cell r="A360">
            <v>24005440200</v>
          </cell>
          <cell r="B360" t="str">
            <v>Nottingham, MD</v>
          </cell>
          <cell r="C360">
            <v>4.0000000000000001E-3</v>
          </cell>
        </row>
        <row r="361">
          <cell r="A361">
            <v>24005403702</v>
          </cell>
          <cell r="B361" t="str">
            <v>Pikesville, MD</v>
          </cell>
          <cell r="C361">
            <v>3.8999999999999998E-3</v>
          </cell>
        </row>
        <row r="362">
          <cell r="A362">
            <v>24510130804</v>
          </cell>
          <cell r="B362" t="str">
            <v>Hampden, Baltimore, MD</v>
          </cell>
          <cell r="C362">
            <v>3.8999999999999998E-3</v>
          </cell>
        </row>
        <row r="363">
          <cell r="A363">
            <v>24027602100</v>
          </cell>
          <cell r="B363" t="str">
            <v>Ellicott City, MD</v>
          </cell>
          <cell r="C363">
            <v>3.8999999999999998E-3</v>
          </cell>
        </row>
        <row r="364">
          <cell r="A364">
            <v>24510271503</v>
          </cell>
          <cell r="B364" t="str">
            <v>Cross Keys, Baltimore, MD</v>
          </cell>
          <cell r="C364">
            <v>3.8999999999999998E-3</v>
          </cell>
        </row>
        <row r="365">
          <cell r="A365">
            <v>24005402407</v>
          </cell>
          <cell r="B365" t="str">
            <v>Windsor Mill, Milford Mill, MD</v>
          </cell>
          <cell r="C365">
            <v>3.5999999999999999E-3</v>
          </cell>
        </row>
        <row r="366">
          <cell r="A366">
            <v>24005403701</v>
          </cell>
          <cell r="B366" t="str">
            <v>Owings Mills, MD</v>
          </cell>
          <cell r="C366">
            <v>3.5999999999999999E-3</v>
          </cell>
        </row>
        <row r="367">
          <cell r="A367">
            <v>24005492200</v>
          </cell>
          <cell r="B367" t="str">
            <v>Parkville, MD</v>
          </cell>
          <cell r="C367">
            <v>3.5999999999999999E-3</v>
          </cell>
        </row>
        <row r="368">
          <cell r="A368">
            <v>24003751000</v>
          </cell>
          <cell r="B368" t="str">
            <v>Glen Burnie, MD</v>
          </cell>
          <cell r="C368">
            <v>3.5000000000000001E-3</v>
          </cell>
        </row>
        <row r="369">
          <cell r="A369">
            <v>24005403601</v>
          </cell>
          <cell r="B369" t="str">
            <v>Baltimore, MD</v>
          </cell>
          <cell r="C369">
            <v>3.3E-3</v>
          </cell>
        </row>
        <row r="370">
          <cell r="A370">
            <v>24005411306</v>
          </cell>
          <cell r="B370" t="str">
            <v>Nottingham, MD</v>
          </cell>
          <cell r="C370">
            <v>3.0999999999999999E-3</v>
          </cell>
        </row>
        <row r="371">
          <cell r="A371">
            <v>24510271200</v>
          </cell>
          <cell r="B371" t="str">
            <v>Homeland, Baltimore, MD</v>
          </cell>
          <cell r="C371">
            <v>2.8999999999999998E-3</v>
          </cell>
        </row>
        <row r="372">
          <cell r="A372">
            <v>24005402201</v>
          </cell>
          <cell r="B372" t="str">
            <v>Randallstown, MD</v>
          </cell>
          <cell r="C372">
            <v>2.8999999999999998E-3</v>
          </cell>
        </row>
        <row r="373">
          <cell r="A373">
            <v>24005400200</v>
          </cell>
          <cell r="B373" t="str">
            <v>Catonsville, MD</v>
          </cell>
          <cell r="C373">
            <v>2.8999999999999998E-3</v>
          </cell>
        </row>
        <row r="374">
          <cell r="A374">
            <v>24003750900</v>
          </cell>
          <cell r="B374" t="str">
            <v>Glen Burnie, MD</v>
          </cell>
          <cell r="C374">
            <v>2.8E-3</v>
          </cell>
        </row>
        <row r="375">
          <cell r="A375">
            <v>24005430600</v>
          </cell>
          <cell r="B375" t="str">
            <v>Relay, Halethorpe, MD</v>
          </cell>
          <cell r="C375">
            <v>2.5999999999999999E-3</v>
          </cell>
        </row>
        <row r="376">
          <cell r="A376">
            <v>24003750400</v>
          </cell>
          <cell r="B376" t="str">
            <v>Linthicum Heights, MD</v>
          </cell>
          <cell r="C376">
            <v>2.3E-3</v>
          </cell>
        </row>
        <row r="377">
          <cell r="A377">
            <v>24005402202</v>
          </cell>
          <cell r="B377" t="str">
            <v>Baltimore County, MD</v>
          </cell>
          <cell r="C377">
            <v>2.2000000000000001E-3</v>
          </cell>
        </row>
        <row r="378">
          <cell r="A378">
            <v>24005492402</v>
          </cell>
          <cell r="B378" t="str">
            <v>Owings Mills, MD</v>
          </cell>
          <cell r="C378">
            <v>1.9E-3</v>
          </cell>
        </row>
        <row r="379">
          <cell r="A379">
            <v>24005430800</v>
          </cell>
          <cell r="B379" t="str">
            <v>Halethorpe, MD</v>
          </cell>
          <cell r="C379">
            <v>1.6000000000000001E-3</v>
          </cell>
        </row>
        <row r="380">
          <cell r="A380">
            <v>24005420900</v>
          </cell>
          <cell r="B380" t="str">
            <v>Dundalk, MD</v>
          </cell>
          <cell r="C380">
            <v>1.4E-3</v>
          </cell>
        </row>
        <row r="381">
          <cell r="A381">
            <v>24005411410</v>
          </cell>
          <cell r="B381" t="str">
            <v>Parkville, MD</v>
          </cell>
          <cell r="C381">
            <v>1.4E-3</v>
          </cell>
        </row>
        <row r="382">
          <cell r="A382">
            <v>24510260800</v>
          </cell>
          <cell r="B382" t="str">
            <v>Baltimore Highlands, Baltimore, MD</v>
          </cell>
          <cell r="C382">
            <v>8.0000000000000004E-4</v>
          </cell>
        </row>
        <row r="383">
          <cell r="A383">
            <v>24003731308</v>
          </cell>
          <cell r="B383" t="str">
            <v>Pasadena, MD</v>
          </cell>
          <cell r="C383">
            <v>2.9999999999999997E-4</v>
          </cell>
        </row>
        <row r="384">
          <cell r="A384">
            <v>24510272006</v>
          </cell>
          <cell r="B384" t="str">
            <v>Glen, Baltimore, MD</v>
          </cell>
          <cell r="C384">
            <v>2.0000000000000001E-4</v>
          </cell>
        </row>
        <row r="385">
          <cell r="A385">
            <v>24005491100</v>
          </cell>
          <cell r="B385" t="str">
            <v>Baltimore, MD</v>
          </cell>
          <cell r="C385">
            <v>1E-4</v>
          </cell>
        </row>
        <row r="386">
          <cell r="A386">
            <v>24510260303</v>
          </cell>
          <cell r="B386" t="str">
            <v>Claremont - Freedom, Baltimore, MD</v>
          </cell>
          <cell r="C386">
            <v>0</v>
          </cell>
        </row>
        <row r="387">
          <cell r="A387">
            <v>24510120202</v>
          </cell>
          <cell r="B387" t="str">
            <v>Baltimore, MD</v>
          </cell>
          <cell r="C387">
            <v>0</v>
          </cell>
        </row>
        <row r="388">
          <cell r="A388">
            <v>24005403500</v>
          </cell>
          <cell r="B388" t="str">
            <v>Pikesville, MD</v>
          </cell>
          <cell r="C388">
            <v>0</v>
          </cell>
        </row>
        <row r="389">
          <cell r="A389">
            <v>24510020300</v>
          </cell>
          <cell r="B389" t="str">
            <v>Fells Point, Baltimore, MD</v>
          </cell>
          <cell r="C389">
            <v>0</v>
          </cell>
        </row>
        <row r="390">
          <cell r="A390">
            <v>24510210100</v>
          </cell>
          <cell r="B390" t="str">
            <v>Pigtown, Baltimore, MD</v>
          </cell>
          <cell r="C390">
            <v>0</v>
          </cell>
        </row>
        <row r="391">
          <cell r="A391">
            <v>24005401503</v>
          </cell>
          <cell r="B391" t="str">
            <v>Catonsville, MD</v>
          </cell>
          <cell r="C391">
            <v>0</v>
          </cell>
        </row>
        <row r="392">
          <cell r="A392">
            <v>24510250600</v>
          </cell>
          <cell r="B392" t="str">
            <v>Brooklyn, Baltimore, MD</v>
          </cell>
          <cell r="C392">
            <v>0</v>
          </cell>
        </row>
        <row r="393">
          <cell r="A393">
            <v>24027602306</v>
          </cell>
          <cell r="B393" t="str">
            <v>Dunloggin, Ellicott City, MD</v>
          </cell>
          <cell r="C393">
            <v>0</v>
          </cell>
        </row>
        <row r="394">
          <cell r="A394">
            <v>24005490703</v>
          </cell>
          <cell r="B394" t="str">
            <v>Towson, MD</v>
          </cell>
          <cell r="C394">
            <v>0</v>
          </cell>
        </row>
        <row r="395">
          <cell r="A395">
            <v>24005490602</v>
          </cell>
          <cell r="B395" t="str">
            <v>Baltimore, MD</v>
          </cell>
          <cell r="C395">
            <v>0</v>
          </cell>
        </row>
        <row r="396">
          <cell r="A396">
            <v>24005490601</v>
          </cell>
          <cell r="B396" t="str">
            <v>Baltimore, MD</v>
          </cell>
          <cell r="C396">
            <v>0</v>
          </cell>
        </row>
        <row r="397">
          <cell r="A397">
            <v>24510130700</v>
          </cell>
          <cell r="B397" t="str">
            <v>Hampden, Baltimore, MD</v>
          </cell>
          <cell r="C397">
            <v>0</v>
          </cell>
        </row>
        <row r="398">
          <cell r="A398">
            <v>24005490701</v>
          </cell>
          <cell r="B398" t="str">
            <v>Towson, MD</v>
          </cell>
          <cell r="C398">
            <v>0</v>
          </cell>
        </row>
        <row r="399">
          <cell r="A399">
            <v>24510261100</v>
          </cell>
          <cell r="B399" t="str">
            <v>Canton, Baltimore, MD</v>
          </cell>
          <cell r="C399">
            <v>0</v>
          </cell>
        </row>
        <row r="400">
          <cell r="A400">
            <v>24005401400</v>
          </cell>
          <cell r="B400" t="str">
            <v>Catonsville, MD</v>
          </cell>
          <cell r="C400">
            <v>0</v>
          </cell>
        </row>
        <row r="401">
          <cell r="A401">
            <v>24005491900</v>
          </cell>
          <cell r="B401" t="str">
            <v>Parkville, MD</v>
          </cell>
          <cell r="C401">
            <v>0</v>
          </cell>
        </row>
        <row r="402">
          <cell r="A402">
            <v>24005402602</v>
          </cell>
          <cell r="B402" t="str">
            <v>Randallstown, MD</v>
          </cell>
          <cell r="C402">
            <v>0</v>
          </cell>
        </row>
        <row r="403">
          <cell r="A403">
            <v>24510120100</v>
          </cell>
          <cell r="B403" t="str">
            <v>Tuscany - Canterbury, Baltimore, MD</v>
          </cell>
          <cell r="C403">
            <v>0</v>
          </cell>
        </row>
        <row r="404">
          <cell r="A404">
            <v>24005400500</v>
          </cell>
          <cell r="B404" t="str">
            <v>Catonsville, MD</v>
          </cell>
          <cell r="C404">
            <v>0</v>
          </cell>
        </row>
        <row r="405">
          <cell r="A405">
            <v>24510200701</v>
          </cell>
          <cell r="B405" t="str">
            <v>Allendale, Baltimore, MD</v>
          </cell>
          <cell r="C405">
            <v>0</v>
          </cell>
        </row>
        <row r="406">
          <cell r="A406">
            <v>24510040200</v>
          </cell>
          <cell r="B406" t="str">
            <v>Downtown, Baltimore, MD</v>
          </cell>
          <cell r="C406">
            <v>0</v>
          </cell>
        </row>
        <row r="407">
          <cell r="A407">
            <v>24027601105</v>
          </cell>
          <cell r="B407" t="str">
            <v>Ellicott City, MD</v>
          </cell>
          <cell r="C407">
            <v>0</v>
          </cell>
        </row>
        <row r="408">
          <cell r="A408">
            <v>24510271501</v>
          </cell>
          <cell r="B408" t="str">
            <v>Mount Washington, Baltimore, MD</v>
          </cell>
          <cell r="C408">
            <v>0</v>
          </cell>
        </row>
        <row r="409">
          <cell r="A409">
            <v>24510130805</v>
          </cell>
          <cell r="B409" t="str">
            <v>Cold Springs, Baltimore, MD</v>
          </cell>
          <cell r="C409">
            <v>0</v>
          </cell>
        </row>
        <row r="410">
          <cell r="A410">
            <v>24510271102</v>
          </cell>
          <cell r="B410" t="str">
            <v>Mid-Charles, Baltimore, MD</v>
          </cell>
          <cell r="C410">
            <v>0</v>
          </cell>
        </row>
        <row r="411">
          <cell r="A411">
            <v>24005492500</v>
          </cell>
          <cell r="B411" t="str">
            <v>Baltimore, MD</v>
          </cell>
        </row>
        <row r="412">
          <cell r="A412">
            <v>24005490605</v>
          </cell>
          <cell r="B412" t="str">
            <v>Towson, MD</v>
          </cell>
        </row>
        <row r="413">
          <cell r="A413">
            <v>24005980200</v>
          </cell>
          <cell r="B413" t="str">
            <v>Lansdowne - Baltimore Highlands, Halethorpe, MD</v>
          </cell>
        </row>
        <row r="414">
          <cell r="A414">
            <v>24510100300</v>
          </cell>
          <cell r="B414" t="str">
            <v>Penn - Fallsway, Baltimore, MD</v>
          </cell>
        </row>
        <row r="415">
          <cell r="A415">
            <v>24003980000</v>
          </cell>
          <cell r="B415" t="str">
            <v>Linthicum Heights, MD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tract_jail_rP_gP_p25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Incarceration_Rate_rP_gP_p25</v>
          </cell>
        </row>
        <row r="2">
          <cell r="A2">
            <v>24510120500</v>
          </cell>
          <cell r="B2" t="str">
            <v>Greenmount West, Baltimore, MD</v>
          </cell>
          <cell r="C2">
            <v>0.1305</v>
          </cell>
        </row>
        <row r="3">
          <cell r="A3">
            <v>24510080400</v>
          </cell>
          <cell r="B3" t="str">
            <v>Broadway East, Baltimore, MD</v>
          </cell>
          <cell r="C3">
            <v>0.1135</v>
          </cell>
        </row>
        <row r="4">
          <cell r="A4">
            <v>24510080800</v>
          </cell>
          <cell r="B4" t="str">
            <v>Broadway East, Baltimore, MD</v>
          </cell>
          <cell r="C4">
            <v>0.1128</v>
          </cell>
        </row>
        <row r="5">
          <cell r="A5">
            <v>24005402504</v>
          </cell>
          <cell r="B5" t="str">
            <v>Randallstown, MD</v>
          </cell>
          <cell r="C5">
            <v>0.10929999999999999</v>
          </cell>
        </row>
        <row r="6">
          <cell r="A6">
            <v>24510271400</v>
          </cell>
          <cell r="B6" t="str">
            <v>Evergreen, Baltimore, MD</v>
          </cell>
          <cell r="C6">
            <v>0.1091</v>
          </cell>
        </row>
        <row r="7">
          <cell r="A7">
            <v>24510160200</v>
          </cell>
          <cell r="B7" t="str">
            <v>Sandtown-Winchester, Baltimore, MD</v>
          </cell>
          <cell r="C7">
            <v>0.1061</v>
          </cell>
        </row>
        <row r="8">
          <cell r="A8">
            <v>24005452500</v>
          </cell>
          <cell r="B8" t="str">
            <v>Dundalk, MD</v>
          </cell>
          <cell r="C8">
            <v>0.1056</v>
          </cell>
        </row>
        <row r="9">
          <cell r="A9">
            <v>24510200400</v>
          </cell>
          <cell r="B9" t="str">
            <v>Shipley Hill, Baltimore, MD</v>
          </cell>
          <cell r="C9">
            <v>0.105</v>
          </cell>
        </row>
        <row r="10">
          <cell r="A10">
            <v>24510180100</v>
          </cell>
          <cell r="B10" t="str">
            <v>Poppleton, Baltimore, MD</v>
          </cell>
          <cell r="C10">
            <v>0.10199999999999999</v>
          </cell>
        </row>
        <row r="11">
          <cell r="A11">
            <v>24510190200</v>
          </cell>
          <cell r="B11" t="str">
            <v>Pratt Monroe, Baltimore, MD</v>
          </cell>
          <cell r="C11">
            <v>9.98E-2</v>
          </cell>
        </row>
        <row r="12">
          <cell r="A12">
            <v>24510120600</v>
          </cell>
          <cell r="B12" t="str">
            <v>Old Goucher, Baltimore, MD</v>
          </cell>
          <cell r="C12">
            <v>9.8400000000000001E-2</v>
          </cell>
        </row>
        <row r="13">
          <cell r="A13">
            <v>24510070400</v>
          </cell>
          <cell r="B13" t="str">
            <v>Gay Street, Baltimore, MD</v>
          </cell>
          <cell r="C13">
            <v>9.8199999999999996E-2</v>
          </cell>
        </row>
        <row r="14">
          <cell r="A14">
            <v>24510100100</v>
          </cell>
          <cell r="B14" t="str">
            <v>Johnson Square, Baltimore, MD</v>
          </cell>
          <cell r="C14">
            <v>9.2700000000000005E-2</v>
          </cell>
        </row>
        <row r="15">
          <cell r="A15">
            <v>24510090900</v>
          </cell>
          <cell r="B15" t="str">
            <v>Oliver, Baltimore, MD</v>
          </cell>
          <cell r="C15">
            <v>9.11E-2</v>
          </cell>
        </row>
        <row r="16">
          <cell r="A16">
            <v>24510070200</v>
          </cell>
          <cell r="B16" t="str">
            <v>Madison - Eastend, Baltimore, MD</v>
          </cell>
          <cell r="C16">
            <v>9.01E-2</v>
          </cell>
        </row>
        <row r="17">
          <cell r="A17">
            <v>24510280302</v>
          </cell>
          <cell r="B17" t="str">
            <v>West Forest Park, Baltimore, MD</v>
          </cell>
          <cell r="C17">
            <v>8.72E-2</v>
          </cell>
        </row>
        <row r="18">
          <cell r="A18">
            <v>24510200702</v>
          </cell>
          <cell r="B18" t="str">
            <v>Saint Joseph's, Baltimore, MD</v>
          </cell>
          <cell r="C18">
            <v>8.5400000000000004E-2</v>
          </cell>
        </row>
        <row r="19">
          <cell r="A19">
            <v>24510200100</v>
          </cell>
          <cell r="B19" t="str">
            <v>Lexington, Baltimore, MD</v>
          </cell>
          <cell r="C19">
            <v>8.5000000000000006E-2</v>
          </cell>
        </row>
        <row r="20">
          <cell r="A20">
            <v>24510280402</v>
          </cell>
          <cell r="B20" t="str">
            <v>Rognel Heights, Baltimore, MD</v>
          </cell>
          <cell r="C20">
            <v>8.4900000000000003E-2</v>
          </cell>
        </row>
        <row r="21">
          <cell r="A21">
            <v>24510140100</v>
          </cell>
          <cell r="B21" t="str">
            <v>Bolton Hill, Baltimore, MD</v>
          </cell>
          <cell r="C21">
            <v>8.3799999999999999E-2</v>
          </cell>
        </row>
        <row r="22">
          <cell r="A22">
            <v>24510271001</v>
          </cell>
          <cell r="B22" t="str">
            <v>Baltimore, MD</v>
          </cell>
          <cell r="C22">
            <v>8.2400000000000001E-2</v>
          </cell>
        </row>
        <row r="23">
          <cell r="A23">
            <v>24510140200</v>
          </cell>
          <cell r="B23" t="str">
            <v>Upton, Baltimore, MD</v>
          </cell>
          <cell r="C23">
            <v>8.0600000000000005E-2</v>
          </cell>
        </row>
        <row r="24">
          <cell r="A24">
            <v>24510020100</v>
          </cell>
          <cell r="B24" t="str">
            <v>Upper Fells Point, Baltimore, MD</v>
          </cell>
          <cell r="C24">
            <v>7.9500000000000001E-2</v>
          </cell>
        </row>
        <row r="25">
          <cell r="A25">
            <v>24510160700</v>
          </cell>
          <cell r="B25" t="str">
            <v>Rosemont, Baltimore, MD</v>
          </cell>
          <cell r="C25">
            <v>7.8700000000000006E-2</v>
          </cell>
        </row>
        <row r="26">
          <cell r="A26">
            <v>24510190100</v>
          </cell>
          <cell r="B26" t="str">
            <v>Franklin Square, Baltimore, MD</v>
          </cell>
          <cell r="C26">
            <v>7.7899999999999997E-2</v>
          </cell>
        </row>
        <row r="27">
          <cell r="A27">
            <v>24510170300</v>
          </cell>
          <cell r="B27" t="str">
            <v>Upton, Baltimore, MD</v>
          </cell>
          <cell r="C27">
            <v>7.7799999999999994E-2</v>
          </cell>
        </row>
        <row r="28">
          <cell r="A28">
            <v>24510080700</v>
          </cell>
          <cell r="B28" t="str">
            <v>Broadway East, Baltimore, MD</v>
          </cell>
          <cell r="C28">
            <v>7.7299999999999994E-2</v>
          </cell>
        </row>
        <row r="29">
          <cell r="A29">
            <v>24005490900</v>
          </cell>
          <cell r="B29" t="str">
            <v>Towson, MD</v>
          </cell>
          <cell r="C29">
            <v>7.6999999999999999E-2</v>
          </cell>
        </row>
        <row r="30">
          <cell r="A30">
            <v>24510260604</v>
          </cell>
          <cell r="B30" t="str">
            <v>O'Donnell Heights, Baltimore, MD</v>
          </cell>
          <cell r="C30">
            <v>7.6200000000000004E-2</v>
          </cell>
        </row>
        <row r="31">
          <cell r="A31">
            <v>24510270501</v>
          </cell>
          <cell r="B31" t="str">
            <v>Woodring, Baltimore, MD</v>
          </cell>
          <cell r="C31">
            <v>7.5700000000000003E-2</v>
          </cell>
        </row>
        <row r="32">
          <cell r="A32">
            <v>24510250207</v>
          </cell>
          <cell r="B32" t="str">
            <v>Cherry Hill, Baltimore, MD</v>
          </cell>
          <cell r="C32">
            <v>7.5499999999999998E-2</v>
          </cell>
        </row>
        <row r="33">
          <cell r="A33">
            <v>24510080302</v>
          </cell>
          <cell r="B33" t="str">
            <v>Berea, Baltimore, MD</v>
          </cell>
          <cell r="C33">
            <v>7.3700000000000002E-2</v>
          </cell>
        </row>
        <row r="34">
          <cell r="A34">
            <v>24510080301</v>
          </cell>
          <cell r="B34" t="str">
            <v>Berea, Baltimore, MD</v>
          </cell>
          <cell r="C34">
            <v>7.2599999999999998E-2</v>
          </cell>
        </row>
        <row r="35">
          <cell r="A35">
            <v>24510130806</v>
          </cell>
          <cell r="B35" t="str">
            <v>Woodberry, Baltimore, MD</v>
          </cell>
          <cell r="C35">
            <v>7.2499999999999995E-2</v>
          </cell>
        </row>
        <row r="36">
          <cell r="A36">
            <v>24510270902</v>
          </cell>
          <cell r="B36" t="str">
            <v>Perring Loch, Baltimore, MD</v>
          </cell>
          <cell r="C36">
            <v>7.2400000000000006E-2</v>
          </cell>
        </row>
        <row r="37">
          <cell r="A37">
            <v>24510140300</v>
          </cell>
          <cell r="B37" t="str">
            <v>Druid Heights, Baltimore, MD</v>
          </cell>
          <cell r="C37">
            <v>7.2300000000000003E-2</v>
          </cell>
        </row>
        <row r="38">
          <cell r="A38">
            <v>24510200200</v>
          </cell>
          <cell r="B38" t="str">
            <v>Lexington, Baltimore, MD</v>
          </cell>
          <cell r="C38">
            <v>7.2099999999999997E-2</v>
          </cell>
        </row>
        <row r="39">
          <cell r="A39">
            <v>24510120400</v>
          </cell>
          <cell r="B39" t="str">
            <v>Barclay, Baltimore, MD</v>
          </cell>
          <cell r="C39">
            <v>7.1999999999999995E-2</v>
          </cell>
        </row>
        <row r="40">
          <cell r="A40">
            <v>24510150600</v>
          </cell>
          <cell r="B40" t="str">
            <v>NW Community Action, Baltimore, MD</v>
          </cell>
          <cell r="C40">
            <v>7.17E-2</v>
          </cell>
        </row>
        <row r="41">
          <cell r="A41">
            <v>24510260301</v>
          </cell>
          <cell r="B41" t="str">
            <v>Belair - Edison, Baltimore, MD</v>
          </cell>
          <cell r="C41">
            <v>7.1599999999999997E-2</v>
          </cell>
        </row>
        <row r="42">
          <cell r="A42">
            <v>24027606706</v>
          </cell>
          <cell r="B42" t="str">
            <v>Kendall Ridge, Columbia, MD</v>
          </cell>
          <cell r="C42">
            <v>7.0900000000000005E-2</v>
          </cell>
        </row>
        <row r="43">
          <cell r="A43">
            <v>24510260402</v>
          </cell>
          <cell r="B43" t="str">
            <v>Frankford, Baltimore, MD</v>
          </cell>
          <cell r="C43">
            <v>7.0599999999999996E-2</v>
          </cell>
        </row>
        <row r="44">
          <cell r="A44">
            <v>24510250204</v>
          </cell>
          <cell r="B44" t="str">
            <v>Cherry Hill, Baltimore, MD</v>
          </cell>
          <cell r="C44">
            <v>7.0199999999999999E-2</v>
          </cell>
        </row>
        <row r="45">
          <cell r="A45">
            <v>24005421300</v>
          </cell>
          <cell r="B45" t="str">
            <v>Dundalk, MD</v>
          </cell>
          <cell r="C45">
            <v>6.9699999999999998E-2</v>
          </cell>
        </row>
        <row r="46">
          <cell r="A46">
            <v>24510250301</v>
          </cell>
          <cell r="B46" t="str">
            <v>Westport, Baltimore, MD</v>
          </cell>
          <cell r="C46">
            <v>6.9199999999999998E-2</v>
          </cell>
        </row>
        <row r="47">
          <cell r="A47">
            <v>24510130300</v>
          </cell>
          <cell r="B47" t="str">
            <v>Penn North, Baltimore, MD</v>
          </cell>
          <cell r="C47">
            <v>6.9000000000000006E-2</v>
          </cell>
        </row>
        <row r="48">
          <cell r="A48">
            <v>24510080500</v>
          </cell>
          <cell r="B48" t="str">
            <v>Darley Park, Baltimore, MD</v>
          </cell>
          <cell r="C48">
            <v>6.8900000000000003E-2</v>
          </cell>
        </row>
        <row r="49">
          <cell r="A49">
            <v>24510080102</v>
          </cell>
          <cell r="B49" t="str">
            <v>Belair - Edison, Baltimore, MD</v>
          </cell>
          <cell r="C49">
            <v>6.88E-2</v>
          </cell>
        </row>
        <row r="50">
          <cell r="A50">
            <v>24510271600</v>
          </cell>
          <cell r="B50" t="str">
            <v>Edgecomb, Baltimore, MD</v>
          </cell>
          <cell r="C50">
            <v>6.7900000000000002E-2</v>
          </cell>
        </row>
        <row r="51">
          <cell r="A51">
            <v>24003751102</v>
          </cell>
          <cell r="B51" t="str">
            <v>Glen Burnie, MD</v>
          </cell>
          <cell r="C51">
            <v>6.6799999999999998E-2</v>
          </cell>
        </row>
        <row r="52">
          <cell r="A52">
            <v>24510250102</v>
          </cell>
          <cell r="B52" t="str">
            <v>Yale Heights, Baltimore, MD</v>
          </cell>
          <cell r="C52">
            <v>6.6000000000000003E-2</v>
          </cell>
        </row>
        <row r="53">
          <cell r="A53">
            <v>24510270701</v>
          </cell>
          <cell r="B53" t="str">
            <v>Harford - Echodale - Perring Parkway, Baltimore, MD</v>
          </cell>
          <cell r="C53">
            <v>6.5500000000000003E-2</v>
          </cell>
        </row>
        <row r="54">
          <cell r="A54">
            <v>24510270903</v>
          </cell>
          <cell r="B54" t="str">
            <v>Hillen, Baltimore, MD</v>
          </cell>
          <cell r="C54">
            <v>6.5299999999999997E-2</v>
          </cell>
        </row>
        <row r="55">
          <cell r="A55">
            <v>24510250203</v>
          </cell>
          <cell r="B55" t="str">
            <v>Cherry Hill, Baltimore, MD</v>
          </cell>
          <cell r="C55">
            <v>6.4799999999999996E-2</v>
          </cell>
        </row>
        <row r="56">
          <cell r="A56">
            <v>24510280102</v>
          </cell>
          <cell r="B56" t="str">
            <v>Gwynn Oak, Baltimore, MD</v>
          </cell>
          <cell r="C56">
            <v>6.4799999999999996E-2</v>
          </cell>
        </row>
        <row r="57">
          <cell r="A57">
            <v>24510271801</v>
          </cell>
          <cell r="B57" t="str">
            <v>Arlington, Baltimore, MD</v>
          </cell>
          <cell r="C57">
            <v>6.4600000000000005E-2</v>
          </cell>
        </row>
        <row r="58">
          <cell r="A58">
            <v>24510150701</v>
          </cell>
          <cell r="B58" t="str">
            <v>Hanlon Longwood, Baltimore, MD</v>
          </cell>
          <cell r="C58">
            <v>6.3799999999999996E-2</v>
          </cell>
        </row>
        <row r="59">
          <cell r="A59">
            <v>24005401000</v>
          </cell>
          <cell r="B59" t="str">
            <v>Catonsville, MD</v>
          </cell>
          <cell r="C59">
            <v>6.3700000000000007E-2</v>
          </cell>
        </row>
        <row r="60">
          <cell r="A60">
            <v>24005402305</v>
          </cell>
          <cell r="B60" t="str">
            <v>Lochearn, Pikesville, MD</v>
          </cell>
          <cell r="C60">
            <v>6.3500000000000001E-2</v>
          </cell>
        </row>
        <row r="61">
          <cell r="A61">
            <v>24005402405</v>
          </cell>
          <cell r="B61" t="str">
            <v>Gwynn Oak, Baltimore, MD</v>
          </cell>
          <cell r="C61">
            <v>6.3500000000000001E-2</v>
          </cell>
        </row>
        <row r="62">
          <cell r="A62">
            <v>24510090600</v>
          </cell>
          <cell r="B62" t="str">
            <v>Coldstream - Homestead - Montebello, Baltimore, MD</v>
          </cell>
          <cell r="C62">
            <v>6.3100000000000003E-2</v>
          </cell>
        </row>
        <row r="63">
          <cell r="A63">
            <v>24510120300</v>
          </cell>
          <cell r="B63" t="str">
            <v>Harwood, Baltimore, MD</v>
          </cell>
          <cell r="C63">
            <v>6.3E-2</v>
          </cell>
        </row>
        <row r="64">
          <cell r="A64">
            <v>24510130200</v>
          </cell>
          <cell r="B64" t="str">
            <v>Reservoir Hill, Baltimore, MD</v>
          </cell>
          <cell r="C64">
            <v>6.2399999999999997E-2</v>
          </cell>
        </row>
        <row r="65">
          <cell r="A65">
            <v>24005403202</v>
          </cell>
          <cell r="B65" t="str">
            <v>Gwynn Oak, Baltimore, MD</v>
          </cell>
          <cell r="C65">
            <v>6.1800000000000001E-2</v>
          </cell>
        </row>
        <row r="66">
          <cell r="A66">
            <v>24510160802</v>
          </cell>
          <cell r="B66" t="str">
            <v>Edmondson, Baltimore, MD</v>
          </cell>
          <cell r="C66">
            <v>6.1600000000000002E-2</v>
          </cell>
        </row>
        <row r="67">
          <cell r="A67">
            <v>24005420702</v>
          </cell>
          <cell r="B67" t="str">
            <v>Dundalk, MD</v>
          </cell>
          <cell r="C67">
            <v>6.1199999999999997E-2</v>
          </cell>
        </row>
        <row r="68">
          <cell r="A68">
            <v>24510080200</v>
          </cell>
          <cell r="B68" t="str">
            <v>Broadway East, Baltimore, MD</v>
          </cell>
          <cell r="C68">
            <v>6.0499999999999998E-2</v>
          </cell>
        </row>
        <row r="69">
          <cell r="A69">
            <v>24005451600</v>
          </cell>
          <cell r="B69" t="str">
            <v>Middle River, MD</v>
          </cell>
          <cell r="C69">
            <v>6.0199999999999997E-2</v>
          </cell>
        </row>
        <row r="70">
          <cell r="A70">
            <v>24510130400</v>
          </cell>
          <cell r="B70" t="str">
            <v>Woodbrook, Baltimore, MD</v>
          </cell>
          <cell r="C70">
            <v>5.9700000000000003E-2</v>
          </cell>
        </row>
        <row r="71">
          <cell r="A71">
            <v>24510130100</v>
          </cell>
          <cell r="B71" t="str">
            <v>Reservoir Hill, Baltimore, MD</v>
          </cell>
          <cell r="C71">
            <v>5.9700000000000003E-2</v>
          </cell>
        </row>
        <row r="72">
          <cell r="A72">
            <v>24510271002</v>
          </cell>
          <cell r="B72" t="str">
            <v>Winston - Govans, Baltimore, MD</v>
          </cell>
          <cell r="C72">
            <v>5.96E-2</v>
          </cell>
        </row>
        <row r="73">
          <cell r="A73">
            <v>24510060400</v>
          </cell>
          <cell r="B73" t="str">
            <v>Baltimore, MD</v>
          </cell>
          <cell r="C73">
            <v>5.9400000000000001E-2</v>
          </cell>
        </row>
        <row r="74">
          <cell r="A74">
            <v>24510271700</v>
          </cell>
          <cell r="B74" t="str">
            <v>Central Park Heights, Baltimore, MD</v>
          </cell>
          <cell r="C74">
            <v>5.9200000000000003E-2</v>
          </cell>
        </row>
        <row r="75">
          <cell r="A75">
            <v>24510150300</v>
          </cell>
          <cell r="B75" t="str">
            <v>Coppin Heights, Baltimore, MD</v>
          </cell>
          <cell r="C75">
            <v>5.91E-2</v>
          </cell>
        </row>
        <row r="76">
          <cell r="A76">
            <v>24510200500</v>
          </cell>
          <cell r="B76" t="str">
            <v>Mill Hill, Baltimore, MD</v>
          </cell>
          <cell r="C76">
            <v>5.8900000000000001E-2</v>
          </cell>
        </row>
        <row r="77">
          <cell r="A77">
            <v>24510090700</v>
          </cell>
          <cell r="B77" t="str">
            <v>Coldstream - Homestead - Montebello, Baltimore, MD</v>
          </cell>
          <cell r="C77">
            <v>5.8900000000000001E-2</v>
          </cell>
        </row>
        <row r="78">
          <cell r="A78">
            <v>24510060300</v>
          </cell>
          <cell r="B78" t="str">
            <v>Butchers Hill, Baltimore, MD</v>
          </cell>
          <cell r="C78">
            <v>5.8700000000000002E-2</v>
          </cell>
        </row>
        <row r="79">
          <cell r="A79">
            <v>24510200300</v>
          </cell>
          <cell r="B79" t="str">
            <v>Bentalou-Smallwood, Baltimore, MD</v>
          </cell>
          <cell r="C79">
            <v>5.8500000000000003E-2</v>
          </cell>
        </row>
        <row r="80">
          <cell r="A80">
            <v>24510230200</v>
          </cell>
          <cell r="B80" t="str">
            <v>South Baltimore, Baltimore, MD</v>
          </cell>
          <cell r="C80">
            <v>5.8299999999999998E-2</v>
          </cell>
        </row>
        <row r="81">
          <cell r="A81">
            <v>24005492001</v>
          </cell>
          <cell r="B81" t="str">
            <v>Parkville, MD</v>
          </cell>
          <cell r="C81">
            <v>5.8299999999999998E-2</v>
          </cell>
        </row>
        <row r="82">
          <cell r="A82">
            <v>24510160801</v>
          </cell>
          <cell r="B82" t="str">
            <v>Edmondson, Baltimore, MD</v>
          </cell>
          <cell r="C82">
            <v>5.8099999999999999E-2</v>
          </cell>
        </row>
        <row r="83">
          <cell r="A83">
            <v>24510272004</v>
          </cell>
          <cell r="B83" t="str">
            <v>Cheswolde, Baltimore, MD</v>
          </cell>
          <cell r="C83">
            <v>5.7500000000000002E-2</v>
          </cell>
        </row>
        <row r="84">
          <cell r="A84">
            <v>24510270101</v>
          </cell>
          <cell r="B84" t="str">
            <v>Arcadia, Baltimore, MD</v>
          </cell>
          <cell r="C84">
            <v>5.74E-2</v>
          </cell>
        </row>
        <row r="85">
          <cell r="A85">
            <v>24510151200</v>
          </cell>
          <cell r="B85" t="str">
            <v>Park Circle, Baltimore, MD</v>
          </cell>
          <cell r="C85">
            <v>5.7200000000000001E-2</v>
          </cell>
        </row>
        <row r="86">
          <cell r="A86">
            <v>24005421200</v>
          </cell>
          <cell r="B86" t="str">
            <v>Dundalk, MD</v>
          </cell>
          <cell r="C86">
            <v>5.6800000000000003E-2</v>
          </cell>
        </row>
        <row r="87">
          <cell r="A87">
            <v>24510260102</v>
          </cell>
          <cell r="B87" t="str">
            <v>Frankford, Baltimore, MD</v>
          </cell>
          <cell r="C87">
            <v>5.6800000000000003E-2</v>
          </cell>
        </row>
        <row r="88">
          <cell r="A88">
            <v>24510070300</v>
          </cell>
          <cell r="B88" t="str">
            <v>Milton - Montford, Baltimore, MD</v>
          </cell>
          <cell r="C88">
            <v>5.6500000000000002E-2</v>
          </cell>
        </row>
        <row r="89">
          <cell r="A89">
            <v>24510090800</v>
          </cell>
          <cell r="B89" t="str">
            <v>East Baltimore Midway, Baltimore, MD</v>
          </cell>
          <cell r="C89">
            <v>5.6300000000000003E-2</v>
          </cell>
        </row>
        <row r="90">
          <cell r="A90">
            <v>24005401200</v>
          </cell>
          <cell r="B90" t="str">
            <v>Woodlawn, MD</v>
          </cell>
          <cell r="C90">
            <v>5.62E-2</v>
          </cell>
        </row>
        <row r="91">
          <cell r="A91">
            <v>24005441000</v>
          </cell>
          <cell r="B91" t="str">
            <v>Baltimore, MD</v>
          </cell>
          <cell r="C91">
            <v>5.5199999999999999E-2</v>
          </cell>
        </row>
        <row r="92">
          <cell r="A92">
            <v>24003730204</v>
          </cell>
          <cell r="B92" t="str">
            <v>Glen Burnie, MD</v>
          </cell>
          <cell r="C92">
            <v>5.5100000000000003E-2</v>
          </cell>
        </row>
        <row r="93">
          <cell r="A93">
            <v>24510250402</v>
          </cell>
          <cell r="B93" t="str">
            <v>Brooklyn, Baltimore, MD</v>
          </cell>
          <cell r="C93">
            <v>5.4899999999999997E-2</v>
          </cell>
        </row>
        <row r="94">
          <cell r="A94">
            <v>24005451801</v>
          </cell>
          <cell r="B94" t="str">
            <v>Middle River, MD</v>
          </cell>
          <cell r="C94">
            <v>5.4600000000000003E-2</v>
          </cell>
        </row>
        <row r="95">
          <cell r="A95">
            <v>24510150100</v>
          </cell>
          <cell r="B95" t="str">
            <v>Sandtown-Winchester, Baltimore, MD</v>
          </cell>
          <cell r="C95">
            <v>5.4600000000000003E-2</v>
          </cell>
        </row>
        <row r="96">
          <cell r="A96">
            <v>24510010400</v>
          </cell>
          <cell r="B96" t="str">
            <v>Canton, Baltimore, MD</v>
          </cell>
          <cell r="C96">
            <v>5.45E-2</v>
          </cell>
        </row>
        <row r="97">
          <cell r="A97">
            <v>24510090100</v>
          </cell>
          <cell r="B97" t="str">
            <v>Ednor Gardens - Lakeside, Baltimore, MD</v>
          </cell>
          <cell r="C97">
            <v>5.4399999999999997E-2</v>
          </cell>
        </row>
        <row r="98">
          <cell r="A98">
            <v>24510150900</v>
          </cell>
          <cell r="B98" t="str">
            <v>Windsor Hills, Baltimore, MD</v>
          </cell>
          <cell r="C98">
            <v>5.4100000000000002E-2</v>
          </cell>
        </row>
        <row r="99">
          <cell r="A99">
            <v>24510190300</v>
          </cell>
          <cell r="B99" t="str">
            <v>Mount Clare, Baltimore, MD</v>
          </cell>
          <cell r="C99">
            <v>5.4100000000000002E-2</v>
          </cell>
        </row>
        <row r="100">
          <cell r="A100">
            <v>24510060200</v>
          </cell>
          <cell r="B100" t="str">
            <v>Baltimore, MD</v>
          </cell>
          <cell r="C100">
            <v>5.3699999999999998E-2</v>
          </cell>
        </row>
        <row r="101">
          <cell r="A101">
            <v>24510060100</v>
          </cell>
          <cell r="B101" t="str">
            <v>Patterson Park, Baltimore, MD</v>
          </cell>
          <cell r="C101">
            <v>5.3400000000000003E-2</v>
          </cell>
        </row>
        <row r="102">
          <cell r="A102">
            <v>24510271900</v>
          </cell>
          <cell r="B102" t="str">
            <v>Glen, Baltimore, MD</v>
          </cell>
          <cell r="C102">
            <v>5.3400000000000003E-2</v>
          </cell>
        </row>
        <row r="103">
          <cell r="A103">
            <v>24510250101</v>
          </cell>
          <cell r="B103" t="str">
            <v>Beechfield, Baltimore, MD</v>
          </cell>
          <cell r="C103">
            <v>5.3199999999999997E-2</v>
          </cell>
        </row>
        <row r="104">
          <cell r="A104">
            <v>24510210100</v>
          </cell>
          <cell r="B104" t="str">
            <v>Pigtown, Baltimore, MD</v>
          </cell>
          <cell r="C104">
            <v>5.3199999999999997E-2</v>
          </cell>
        </row>
        <row r="105">
          <cell r="A105">
            <v>24510260403</v>
          </cell>
          <cell r="B105" t="str">
            <v>Cedonia, Baltimore, MD</v>
          </cell>
          <cell r="C105">
            <v>5.3199999999999997E-2</v>
          </cell>
        </row>
        <row r="106">
          <cell r="A106">
            <v>24510160300</v>
          </cell>
          <cell r="B106" t="str">
            <v>Sandtown-Winchester, Baltimore, MD</v>
          </cell>
          <cell r="C106">
            <v>5.3100000000000001E-2</v>
          </cell>
        </row>
        <row r="107">
          <cell r="A107">
            <v>24005421102</v>
          </cell>
          <cell r="B107" t="str">
            <v>Dundalk, MD</v>
          </cell>
          <cell r="C107">
            <v>5.3100000000000001E-2</v>
          </cell>
        </row>
        <row r="108">
          <cell r="A108">
            <v>24510260201</v>
          </cell>
          <cell r="B108" t="str">
            <v>Frankford, Baltimore, MD</v>
          </cell>
          <cell r="C108">
            <v>5.28E-2</v>
          </cell>
        </row>
        <row r="109">
          <cell r="A109">
            <v>24510260302</v>
          </cell>
          <cell r="B109" t="str">
            <v>Belair - Edison, Baltimore, MD</v>
          </cell>
          <cell r="C109">
            <v>5.2600000000000001E-2</v>
          </cell>
        </row>
        <row r="110">
          <cell r="A110">
            <v>24510170200</v>
          </cell>
          <cell r="B110" t="str">
            <v>McCulloh Homes, Baltimore, MD</v>
          </cell>
          <cell r="C110">
            <v>5.2499999999999998E-2</v>
          </cell>
        </row>
        <row r="111">
          <cell r="A111">
            <v>24510150200</v>
          </cell>
          <cell r="B111" t="str">
            <v>Sandtown-Winchester, Baltimore, MD</v>
          </cell>
          <cell r="C111">
            <v>5.2299999999999999E-2</v>
          </cell>
        </row>
        <row r="112">
          <cell r="A112">
            <v>24510260202</v>
          </cell>
          <cell r="B112" t="str">
            <v>Parkside, Baltimore, MD</v>
          </cell>
          <cell r="C112">
            <v>5.2299999999999999E-2</v>
          </cell>
        </row>
        <row r="113">
          <cell r="A113">
            <v>24510180200</v>
          </cell>
          <cell r="B113" t="str">
            <v>Poppleton, Baltimore, MD</v>
          </cell>
          <cell r="C113">
            <v>5.1900000000000002E-2</v>
          </cell>
        </row>
        <row r="114">
          <cell r="A114">
            <v>24510250303</v>
          </cell>
          <cell r="B114" t="str">
            <v>Morrell Park, Baltimore, MD</v>
          </cell>
          <cell r="C114">
            <v>5.1799999999999999E-2</v>
          </cell>
        </row>
        <row r="115">
          <cell r="A115">
            <v>24510250205</v>
          </cell>
          <cell r="B115" t="str">
            <v>Lakeland, Baltimore, MD</v>
          </cell>
          <cell r="C115">
            <v>5.1700000000000003E-2</v>
          </cell>
        </row>
        <row r="116">
          <cell r="A116">
            <v>24510270802</v>
          </cell>
          <cell r="B116" t="str">
            <v>Ramblewood, Baltimore, MD</v>
          </cell>
          <cell r="C116">
            <v>5.1400000000000001E-2</v>
          </cell>
        </row>
        <row r="117">
          <cell r="A117">
            <v>24005451000</v>
          </cell>
          <cell r="B117" t="str">
            <v>Essex, MD</v>
          </cell>
          <cell r="C117">
            <v>5.1299999999999998E-2</v>
          </cell>
        </row>
        <row r="118">
          <cell r="A118">
            <v>24510100200</v>
          </cell>
          <cell r="B118" t="str">
            <v>Baltimore, MD</v>
          </cell>
          <cell r="C118">
            <v>5.1200000000000002E-2</v>
          </cell>
        </row>
        <row r="119">
          <cell r="A119">
            <v>24510240300</v>
          </cell>
          <cell r="B119" t="str">
            <v>Riverside, Baltimore, MD</v>
          </cell>
          <cell r="C119">
            <v>5.0799999999999998E-2</v>
          </cell>
        </row>
        <row r="120">
          <cell r="A120">
            <v>24510150702</v>
          </cell>
          <cell r="B120" t="str">
            <v>Walbrook, Baltimore, MD</v>
          </cell>
          <cell r="C120">
            <v>5.0700000000000002E-2</v>
          </cell>
        </row>
        <row r="121">
          <cell r="A121">
            <v>24510280101</v>
          </cell>
          <cell r="B121" t="str">
            <v>Reisterstown Station, Baltimore, MD</v>
          </cell>
          <cell r="C121">
            <v>5.0500000000000003E-2</v>
          </cell>
        </row>
        <row r="122">
          <cell r="A122">
            <v>24510260203</v>
          </cell>
          <cell r="B122" t="str">
            <v>Frankford, Baltimore, MD</v>
          </cell>
          <cell r="C122">
            <v>5.04E-2</v>
          </cell>
        </row>
        <row r="123">
          <cell r="A123">
            <v>24510160100</v>
          </cell>
          <cell r="B123" t="str">
            <v>Harlem Park, Baltimore, MD</v>
          </cell>
          <cell r="C123">
            <v>5.0299999999999997E-2</v>
          </cell>
        </row>
        <row r="124">
          <cell r="A124">
            <v>24510151300</v>
          </cell>
          <cell r="B124" t="str">
            <v>Central Park Heights, Baltimore, MD</v>
          </cell>
          <cell r="C124">
            <v>5.0200000000000002E-2</v>
          </cell>
        </row>
        <row r="125">
          <cell r="A125">
            <v>24510260101</v>
          </cell>
          <cell r="B125" t="str">
            <v>Cedmont, Baltimore, MD</v>
          </cell>
          <cell r="C125">
            <v>5.0099999999999999E-2</v>
          </cell>
        </row>
        <row r="126">
          <cell r="A126">
            <v>24510160500</v>
          </cell>
          <cell r="B126" t="str">
            <v>Bridgeview-Greenlawn, Baltimore, MD</v>
          </cell>
          <cell r="C126">
            <v>0.05</v>
          </cell>
        </row>
        <row r="127">
          <cell r="A127">
            <v>24510150800</v>
          </cell>
          <cell r="B127" t="str">
            <v>Garwyn Oaks, Baltimore, MD</v>
          </cell>
          <cell r="C127">
            <v>4.99E-2</v>
          </cell>
        </row>
        <row r="128">
          <cell r="A128">
            <v>24005452300</v>
          </cell>
          <cell r="B128" t="str">
            <v>Baltimore, MD</v>
          </cell>
          <cell r="C128">
            <v>4.99E-2</v>
          </cell>
        </row>
        <row r="129">
          <cell r="A129">
            <v>24005420302</v>
          </cell>
          <cell r="B129" t="str">
            <v>Dundalk, MD</v>
          </cell>
          <cell r="C129">
            <v>4.9799999999999997E-2</v>
          </cell>
        </row>
        <row r="130">
          <cell r="A130">
            <v>24510170100</v>
          </cell>
          <cell r="B130" t="str">
            <v>Downtown, Baltimore, MD</v>
          </cell>
          <cell r="C130">
            <v>4.9599999999999998E-2</v>
          </cell>
        </row>
        <row r="131">
          <cell r="A131">
            <v>24027601203</v>
          </cell>
          <cell r="B131" t="str">
            <v>Elkridge, MD</v>
          </cell>
          <cell r="C131">
            <v>4.8899999999999999E-2</v>
          </cell>
        </row>
        <row r="132">
          <cell r="A132">
            <v>24005451401</v>
          </cell>
          <cell r="B132" t="str">
            <v>Middle River, MD</v>
          </cell>
          <cell r="C132">
            <v>4.8899999999999999E-2</v>
          </cell>
        </row>
        <row r="133">
          <cell r="A133">
            <v>24005450504</v>
          </cell>
          <cell r="B133" t="str">
            <v>Essex, MD</v>
          </cell>
          <cell r="C133">
            <v>4.8800000000000003E-2</v>
          </cell>
        </row>
        <row r="134">
          <cell r="A134">
            <v>24005491600</v>
          </cell>
          <cell r="B134" t="str">
            <v>Parkville, MD</v>
          </cell>
          <cell r="C134">
            <v>4.8800000000000003E-2</v>
          </cell>
        </row>
        <row r="135">
          <cell r="A135">
            <v>24510080600</v>
          </cell>
          <cell r="B135" t="str">
            <v>Broadway East, Baltimore, MD</v>
          </cell>
          <cell r="C135">
            <v>4.8599999999999997E-2</v>
          </cell>
        </row>
        <row r="136">
          <cell r="A136">
            <v>24005430300</v>
          </cell>
          <cell r="B136" t="str">
            <v>Lansdowne - Baltimore Highlands, Halethorpe, MD</v>
          </cell>
          <cell r="C136">
            <v>4.8500000000000001E-2</v>
          </cell>
        </row>
        <row r="137">
          <cell r="A137">
            <v>24005450900</v>
          </cell>
          <cell r="B137" t="str">
            <v>Essex, MD</v>
          </cell>
          <cell r="C137">
            <v>4.8399999999999999E-2</v>
          </cell>
        </row>
        <row r="138">
          <cell r="A138">
            <v>24510080101</v>
          </cell>
          <cell r="B138" t="str">
            <v>Belair - Edison, Baltimore, MD</v>
          </cell>
          <cell r="C138">
            <v>4.7699999999999999E-2</v>
          </cell>
        </row>
        <row r="139">
          <cell r="A139">
            <v>24510151000</v>
          </cell>
          <cell r="B139" t="str">
            <v>Dorchester, Baltimore, MD</v>
          </cell>
          <cell r="C139">
            <v>4.7399999999999998E-2</v>
          </cell>
        </row>
        <row r="140">
          <cell r="A140">
            <v>24510250401</v>
          </cell>
          <cell r="B140" t="str">
            <v>Brooklyn, Baltimore, MD</v>
          </cell>
          <cell r="C140">
            <v>4.6899999999999997E-2</v>
          </cell>
        </row>
        <row r="141">
          <cell r="A141">
            <v>24510270301</v>
          </cell>
          <cell r="B141" t="str">
            <v>Lauraville, Baltimore, MD</v>
          </cell>
          <cell r="C141">
            <v>4.6399999999999997E-2</v>
          </cell>
        </row>
        <row r="142">
          <cell r="A142">
            <v>24510270804</v>
          </cell>
          <cell r="B142" t="str">
            <v>Lake Walker, Baltimore, MD</v>
          </cell>
          <cell r="C142">
            <v>4.5900000000000003E-2</v>
          </cell>
        </row>
        <row r="143">
          <cell r="A143">
            <v>24510160600</v>
          </cell>
          <cell r="B143" t="str">
            <v>Mosher, Baltimore, MD</v>
          </cell>
          <cell r="C143">
            <v>4.5900000000000003E-2</v>
          </cell>
        </row>
        <row r="144">
          <cell r="A144">
            <v>24005440702</v>
          </cell>
          <cell r="B144" t="str">
            <v>Rosedale, MD</v>
          </cell>
          <cell r="C144">
            <v>4.58E-2</v>
          </cell>
        </row>
        <row r="145">
          <cell r="A145">
            <v>24510240400</v>
          </cell>
          <cell r="B145" t="str">
            <v>Riverside Park, Baltimore, MD</v>
          </cell>
          <cell r="C145">
            <v>4.5699999999999998E-2</v>
          </cell>
        </row>
        <row r="146">
          <cell r="A146">
            <v>24510200800</v>
          </cell>
          <cell r="B146" t="str">
            <v>Irvington, Baltimore, MD</v>
          </cell>
          <cell r="C146">
            <v>4.5199999999999997E-2</v>
          </cell>
        </row>
        <row r="147">
          <cell r="A147">
            <v>24510160400</v>
          </cell>
          <cell r="B147" t="str">
            <v>Midtown Edmondson, Baltimore, MD</v>
          </cell>
          <cell r="C147">
            <v>4.4999999999999998E-2</v>
          </cell>
        </row>
        <row r="148">
          <cell r="A148">
            <v>24510260800</v>
          </cell>
          <cell r="B148" t="str">
            <v>Baltimore Highlands, Baltimore, MD</v>
          </cell>
          <cell r="C148">
            <v>4.4900000000000002E-2</v>
          </cell>
        </row>
        <row r="149">
          <cell r="A149">
            <v>24005401301</v>
          </cell>
          <cell r="B149" t="str">
            <v>Woodlawn, MD</v>
          </cell>
          <cell r="C149">
            <v>4.4699999999999997E-2</v>
          </cell>
        </row>
        <row r="150">
          <cell r="A150">
            <v>24005451701</v>
          </cell>
          <cell r="B150" t="str">
            <v>Middle River, MD</v>
          </cell>
          <cell r="C150">
            <v>4.4699999999999997E-2</v>
          </cell>
        </row>
        <row r="151">
          <cell r="A151">
            <v>24005402404</v>
          </cell>
          <cell r="B151" t="str">
            <v>Gwynn Oak, Lochearn, MD</v>
          </cell>
          <cell r="C151">
            <v>4.4600000000000001E-2</v>
          </cell>
        </row>
        <row r="152">
          <cell r="A152">
            <v>24003750203</v>
          </cell>
          <cell r="B152" t="str">
            <v>Baltimore, MD</v>
          </cell>
          <cell r="C152">
            <v>4.4600000000000001E-2</v>
          </cell>
        </row>
        <row r="153">
          <cell r="A153">
            <v>24510110200</v>
          </cell>
          <cell r="B153" t="str">
            <v>Downtown, Baltimore, MD</v>
          </cell>
          <cell r="C153">
            <v>4.4600000000000001E-2</v>
          </cell>
        </row>
        <row r="154">
          <cell r="A154">
            <v>24005451500</v>
          </cell>
          <cell r="B154" t="str">
            <v>Middle River, MD</v>
          </cell>
          <cell r="C154">
            <v>4.4299999999999999E-2</v>
          </cell>
        </row>
        <row r="155">
          <cell r="A155">
            <v>24510270102</v>
          </cell>
          <cell r="B155" t="str">
            <v>Waltherson, Baltimore, MD</v>
          </cell>
          <cell r="C155">
            <v>4.3799999999999999E-2</v>
          </cell>
        </row>
        <row r="156">
          <cell r="A156">
            <v>24510200600</v>
          </cell>
          <cell r="B156" t="str">
            <v>Baltimore, MD</v>
          </cell>
          <cell r="C156">
            <v>4.3799999999999999E-2</v>
          </cell>
        </row>
        <row r="157">
          <cell r="A157">
            <v>24005430200</v>
          </cell>
          <cell r="B157" t="str">
            <v>Lansdowne - Baltimore Highlands, Lansdowne, MD</v>
          </cell>
          <cell r="C157">
            <v>4.36E-2</v>
          </cell>
        </row>
        <row r="158">
          <cell r="A158">
            <v>24005402603</v>
          </cell>
          <cell r="B158" t="str">
            <v>Randallstown, MD</v>
          </cell>
          <cell r="C158">
            <v>4.3499999999999997E-2</v>
          </cell>
        </row>
        <row r="159">
          <cell r="A159">
            <v>24027602800</v>
          </cell>
          <cell r="B159" t="str">
            <v>Ellicott City, MD</v>
          </cell>
          <cell r="C159">
            <v>4.3299999999999998E-2</v>
          </cell>
        </row>
        <row r="160">
          <cell r="A160">
            <v>24003730300</v>
          </cell>
          <cell r="B160" t="str">
            <v>Glen Burnie, MD</v>
          </cell>
          <cell r="C160">
            <v>4.2500000000000003E-2</v>
          </cell>
        </row>
        <row r="161">
          <cell r="A161">
            <v>24510090400</v>
          </cell>
          <cell r="B161" t="str">
            <v>Better Waverly, Baltimore, MD</v>
          </cell>
          <cell r="C161">
            <v>4.24E-2</v>
          </cell>
        </row>
        <row r="162">
          <cell r="A162">
            <v>24005402303</v>
          </cell>
          <cell r="B162" t="str">
            <v>Windsor Mill, Baltimore, MD</v>
          </cell>
          <cell r="C162">
            <v>4.2200000000000001E-2</v>
          </cell>
        </row>
        <row r="163">
          <cell r="A163">
            <v>24510270901</v>
          </cell>
          <cell r="B163" t="str">
            <v>New Northwood, Baltimore, MD</v>
          </cell>
          <cell r="C163">
            <v>4.2200000000000001E-2</v>
          </cell>
        </row>
        <row r="164">
          <cell r="A164">
            <v>24005452000</v>
          </cell>
          <cell r="B164" t="str">
            <v>Sparrows Point, MD</v>
          </cell>
          <cell r="C164">
            <v>4.2000000000000003E-2</v>
          </cell>
        </row>
        <row r="165">
          <cell r="A165">
            <v>24005401302</v>
          </cell>
          <cell r="B165" t="str">
            <v>Gwynn Oak, Baltimore, MD</v>
          </cell>
          <cell r="C165">
            <v>4.1700000000000001E-2</v>
          </cell>
        </row>
        <row r="166">
          <cell r="A166">
            <v>24510151100</v>
          </cell>
          <cell r="B166" t="str">
            <v>East Arlington, Baltimore, MD</v>
          </cell>
          <cell r="C166">
            <v>4.1300000000000003E-2</v>
          </cell>
        </row>
        <row r="167">
          <cell r="A167">
            <v>24510250500</v>
          </cell>
          <cell r="B167" t="str">
            <v>Curtis Bay, Baltimore, MD</v>
          </cell>
          <cell r="C167">
            <v>4.1200000000000001E-2</v>
          </cell>
        </row>
        <row r="168">
          <cell r="A168">
            <v>24005400701</v>
          </cell>
          <cell r="B168" t="str">
            <v>Catonsville, MD</v>
          </cell>
          <cell r="C168">
            <v>4.1200000000000001E-2</v>
          </cell>
        </row>
        <row r="169">
          <cell r="A169">
            <v>24005491401</v>
          </cell>
          <cell r="B169" t="str">
            <v>Parkville, MD</v>
          </cell>
          <cell r="C169">
            <v>4.0800000000000003E-2</v>
          </cell>
        </row>
        <row r="170">
          <cell r="A170">
            <v>24510070100</v>
          </cell>
          <cell r="B170" t="str">
            <v>Baltimore, MD</v>
          </cell>
          <cell r="C170">
            <v>4.0599999999999997E-2</v>
          </cell>
        </row>
        <row r="171">
          <cell r="A171">
            <v>24005401506</v>
          </cell>
          <cell r="B171" t="str">
            <v>Windsor Mill, Baltimore, MD</v>
          </cell>
          <cell r="C171">
            <v>4.0399999999999998E-2</v>
          </cell>
        </row>
        <row r="172">
          <cell r="A172">
            <v>24510270801</v>
          </cell>
          <cell r="B172" t="str">
            <v>Idlewood, Baltimore, MD</v>
          </cell>
          <cell r="C172">
            <v>4.0300000000000002E-2</v>
          </cell>
        </row>
        <row r="173">
          <cell r="A173">
            <v>24005401102</v>
          </cell>
          <cell r="B173" t="str">
            <v>Gwynn Oak, Woodlawn, MD</v>
          </cell>
          <cell r="C173">
            <v>4.0300000000000002E-2</v>
          </cell>
        </row>
        <row r="174">
          <cell r="A174">
            <v>24510010500</v>
          </cell>
          <cell r="B174" t="str">
            <v>Upper Fells Point, Baltimore, MD</v>
          </cell>
          <cell r="C174">
            <v>4.0300000000000002E-2</v>
          </cell>
        </row>
        <row r="175">
          <cell r="A175">
            <v>24510260700</v>
          </cell>
          <cell r="B175" t="str">
            <v>Fifteenth Street, Baltimore, MD</v>
          </cell>
          <cell r="C175">
            <v>4.02E-2</v>
          </cell>
        </row>
        <row r="176">
          <cell r="A176">
            <v>24027601108</v>
          </cell>
          <cell r="B176" t="str">
            <v>Ellicott City, MD</v>
          </cell>
          <cell r="C176">
            <v>4.02E-2</v>
          </cell>
        </row>
        <row r="177">
          <cell r="A177">
            <v>24510280200</v>
          </cell>
          <cell r="B177" t="str">
            <v>Gwynn Oak, Baltimore, MD</v>
          </cell>
          <cell r="C177">
            <v>4.0099999999999997E-2</v>
          </cell>
        </row>
        <row r="178">
          <cell r="A178">
            <v>24005402302</v>
          </cell>
          <cell r="B178" t="str">
            <v>Windsor Mill, Milford Mill, MD</v>
          </cell>
          <cell r="C178">
            <v>3.9800000000000002E-2</v>
          </cell>
        </row>
        <row r="179">
          <cell r="A179">
            <v>24005411307</v>
          </cell>
          <cell r="B179" t="str">
            <v>Nottingham, MD</v>
          </cell>
          <cell r="C179">
            <v>3.9600000000000003E-2</v>
          </cell>
        </row>
        <row r="180">
          <cell r="A180">
            <v>24510280301</v>
          </cell>
          <cell r="B180" t="str">
            <v>Gwynn Oak, Baltimore, MD</v>
          </cell>
          <cell r="C180">
            <v>3.95E-2</v>
          </cell>
        </row>
        <row r="181">
          <cell r="A181">
            <v>24005440701</v>
          </cell>
          <cell r="B181" t="str">
            <v>Rosedale, MD</v>
          </cell>
          <cell r="C181">
            <v>3.95E-2</v>
          </cell>
        </row>
        <row r="182">
          <cell r="A182">
            <v>24005450200</v>
          </cell>
          <cell r="B182" t="str">
            <v>Essex, MD</v>
          </cell>
          <cell r="C182">
            <v>3.9100000000000003E-2</v>
          </cell>
        </row>
        <row r="183">
          <cell r="A183">
            <v>24510090300</v>
          </cell>
          <cell r="B183" t="str">
            <v>Ednor Gardens - Lakeside, Baltimore, MD</v>
          </cell>
          <cell r="C183">
            <v>3.9E-2</v>
          </cell>
        </row>
        <row r="184">
          <cell r="A184">
            <v>24005492401</v>
          </cell>
          <cell r="B184" t="str">
            <v>Owings Mills, MD</v>
          </cell>
          <cell r="C184">
            <v>3.8899999999999997E-2</v>
          </cell>
        </row>
        <row r="185">
          <cell r="A185">
            <v>24005490800</v>
          </cell>
          <cell r="B185" t="str">
            <v>Towson, MD</v>
          </cell>
          <cell r="C185">
            <v>3.8600000000000002E-2</v>
          </cell>
        </row>
        <row r="186">
          <cell r="A186">
            <v>24510150400</v>
          </cell>
          <cell r="B186" t="str">
            <v>Mondawmin, Baltimore, MD</v>
          </cell>
          <cell r="C186">
            <v>3.85E-2</v>
          </cell>
        </row>
        <row r="187">
          <cell r="A187">
            <v>24005402304</v>
          </cell>
          <cell r="B187" t="str">
            <v>Gwynn Oak, Baltimore, MD</v>
          </cell>
          <cell r="C187">
            <v>3.8399999999999997E-2</v>
          </cell>
        </row>
        <row r="188">
          <cell r="A188">
            <v>24027601104</v>
          </cell>
          <cell r="B188" t="str">
            <v>Ellicott City, MD</v>
          </cell>
          <cell r="C188">
            <v>3.8399999999999997E-2</v>
          </cell>
        </row>
        <row r="189">
          <cell r="A189">
            <v>24510280404</v>
          </cell>
          <cell r="B189" t="str">
            <v>Irvington, Baltimore, MD</v>
          </cell>
          <cell r="C189">
            <v>3.8399999999999997E-2</v>
          </cell>
        </row>
        <row r="190">
          <cell r="A190">
            <v>24005403402</v>
          </cell>
          <cell r="B190" t="str">
            <v>Pikesville, MD</v>
          </cell>
          <cell r="C190">
            <v>3.8399999999999997E-2</v>
          </cell>
        </row>
        <row r="191">
          <cell r="A191">
            <v>24510230300</v>
          </cell>
          <cell r="B191" t="str">
            <v>South Baltimore, Baltimore, MD</v>
          </cell>
          <cell r="C191">
            <v>3.7999999999999999E-2</v>
          </cell>
        </row>
        <row r="192">
          <cell r="A192">
            <v>24510270200</v>
          </cell>
          <cell r="B192" t="str">
            <v>Lauraville, Baltimore, MD</v>
          </cell>
          <cell r="C192">
            <v>3.7999999999999999E-2</v>
          </cell>
        </row>
        <row r="193">
          <cell r="A193">
            <v>24027601201</v>
          </cell>
          <cell r="B193" t="str">
            <v>Elkridge, MD</v>
          </cell>
          <cell r="C193">
            <v>3.7999999999999999E-2</v>
          </cell>
        </row>
        <row r="194">
          <cell r="A194">
            <v>24005430101</v>
          </cell>
          <cell r="B194" t="str">
            <v>Lansdowne - Baltimore Highlands, Lansdowne, MD</v>
          </cell>
          <cell r="C194">
            <v>3.7499999999999999E-2</v>
          </cell>
        </row>
        <row r="195">
          <cell r="A195">
            <v>24510261000</v>
          </cell>
          <cell r="B195" t="str">
            <v>Patterson Park, Baltimore, MD</v>
          </cell>
          <cell r="C195">
            <v>3.7400000000000003E-2</v>
          </cell>
        </row>
        <row r="196">
          <cell r="A196">
            <v>24510260401</v>
          </cell>
          <cell r="B196" t="str">
            <v>Armistead Gardens, Baltimore, MD</v>
          </cell>
          <cell r="C196">
            <v>3.7400000000000003E-2</v>
          </cell>
        </row>
        <row r="197">
          <cell r="A197">
            <v>24005450503</v>
          </cell>
          <cell r="B197" t="str">
            <v>Essex, MD</v>
          </cell>
          <cell r="C197">
            <v>3.73E-2</v>
          </cell>
        </row>
        <row r="198">
          <cell r="A198">
            <v>24510240100</v>
          </cell>
          <cell r="B198" t="str">
            <v>Locust Point, Baltimore, MD</v>
          </cell>
          <cell r="C198">
            <v>3.7199999999999997E-2</v>
          </cell>
        </row>
        <row r="199">
          <cell r="A199">
            <v>24510280401</v>
          </cell>
          <cell r="B199" t="str">
            <v>Baltimore, MD</v>
          </cell>
          <cell r="C199">
            <v>3.6999999999999998E-2</v>
          </cell>
        </row>
        <row r="200">
          <cell r="A200">
            <v>24005420800</v>
          </cell>
          <cell r="B200" t="str">
            <v>Dundalk, MD</v>
          </cell>
          <cell r="C200">
            <v>3.6700000000000003E-2</v>
          </cell>
        </row>
        <row r="201">
          <cell r="A201">
            <v>24005451200</v>
          </cell>
          <cell r="B201" t="str">
            <v>Middle River, MD</v>
          </cell>
          <cell r="C201">
            <v>3.6200000000000003E-2</v>
          </cell>
        </row>
        <row r="202">
          <cell r="A202">
            <v>24005400100</v>
          </cell>
          <cell r="B202" t="str">
            <v>Catonsville, MD</v>
          </cell>
          <cell r="C202">
            <v>3.6200000000000003E-2</v>
          </cell>
        </row>
        <row r="203">
          <cell r="A203">
            <v>24005403201</v>
          </cell>
          <cell r="B203" t="str">
            <v>Gwynn Oak, Lochearn, MD</v>
          </cell>
          <cell r="C203">
            <v>3.6200000000000003E-2</v>
          </cell>
        </row>
        <row r="204">
          <cell r="A204">
            <v>24027606606</v>
          </cell>
          <cell r="B204" t="str">
            <v>Long Reach, Columbia, MD</v>
          </cell>
          <cell r="C204">
            <v>3.61E-2</v>
          </cell>
        </row>
        <row r="205">
          <cell r="A205">
            <v>24005402306</v>
          </cell>
          <cell r="B205" t="str">
            <v>Windsor Mill, Baltimore, MD</v>
          </cell>
          <cell r="C205">
            <v>3.5499999999999997E-2</v>
          </cell>
        </row>
        <row r="206">
          <cell r="A206">
            <v>24510010200</v>
          </cell>
          <cell r="B206" t="str">
            <v>Patterson Park, Baltimore, MD</v>
          </cell>
          <cell r="C206">
            <v>3.5400000000000001E-2</v>
          </cell>
        </row>
        <row r="207">
          <cell r="A207">
            <v>24510110100</v>
          </cell>
          <cell r="B207" t="str">
            <v>Downtown, Baltimore, MD</v>
          </cell>
          <cell r="C207">
            <v>3.5299999999999998E-2</v>
          </cell>
        </row>
        <row r="208">
          <cell r="A208">
            <v>24510180300</v>
          </cell>
          <cell r="B208" t="str">
            <v>Hollins Market, Baltimore, MD</v>
          </cell>
          <cell r="C208">
            <v>3.5200000000000002E-2</v>
          </cell>
        </row>
        <row r="209">
          <cell r="A209">
            <v>24510120700</v>
          </cell>
          <cell r="B209" t="str">
            <v>Remington, Baltimore, MD</v>
          </cell>
          <cell r="C209">
            <v>3.5000000000000003E-2</v>
          </cell>
        </row>
        <row r="210">
          <cell r="A210">
            <v>24003750801</v>
          </cell>
          <cell r="B210" t="str">
            <v>Glen Burnie, MD</v>
          </cell>
          <cell r="C210">
            <v>3.49E-2</v>
          </cell>
        </row>
        <row r="211">
          <cell r="A211">
            <v>24510270401</v>
          </cell>
          <cell r="B211" t="str">
            <v>Glenham-Belford, Baltimore, MD</v>
          </cell>
          <cell r="C211">
            <v>3.4700000000000002E-2</v>
          </cell>
        </row>
        <row r="212">
          <cell r="A212">
            <v>24510280500</v>
          </cell>
          <cell r="B212" t="str">
            <v>Pleasant View Gardens, Baltimore, MD</v>
          </cell>
          <cell r="C212">
            <v>3.4500000000000003E-2</v>
          </cell>
        </row>
        <row r="213">
          <cell r="A213">
            <v>24005402403</v>
          </cell>
          <cell r="B213" t="str">
            <v>Gwynn Oak, Baltimore, MD</v>
          </cell>
          <cell r="C213">
            <v>3.4500000000000003E-2</v>
          </cell>
        </row>
        <row r="214">
          <cell r="A214">
            <v>24027601103</v>
          </cell>
          <cell r="B214" t="str">
            <v>West Elkridge, Elkridge, MD</v>
          </cell>
          <cell r="C214">
            <v>3.4299999999999997E-2</v>
          </cell>
        </row>
        <row r="215">
          <cell r="A215">
            <v>24005450800</v>
          </cell>
          <cell r="B215" t="str">
            <v>Essex, MD</v>
          </cell>
          <cell r="C215">
            <v>3.4000000000000002E-2</v>
          </cell>
        </row>
        <row r="216">
          <cell r="A216">
            <v>24005430400</v>
          </cell>
          <cell r="B216" t="str">
            <v>Halethorpe, MD</v>
          </cell>
          <cell r="C216">
            <v>3.39E-2</v>
          </cell>
        </row>
        <row r="217">
          <cell r="A217">
            <v>24005492101</v>
          </cell>
          <cell r="B217" t="str">
            <v>Parkville, MD</v>
          </cell>
          <cell r="C217">
            <v>3.3799999999999997E-2</v>
          </cell>
        </row>
        <row r="218">
          <cell r="A218">
            <v>24510010100</v>
          </cell>
          <cell r="B218" t="str">
            <v>Canton, Baltimore, MD</v>
          </cell>
          <cell r="C218">
            <v>3.3300000000000003E-2</v>
          </cell>
        </row>
        <row r="219">
          <cell r="A219">
            <v>24005451402</v>
          </cell>
          <cell r="B219" t="str">
            <v>Middle River, MD</v>
          </cell>
          <cell r="C219">
            <v>3.32E-2</v>
          </cell>
        </row>
        <row r="220">
          <cell r="A220">
            <v>24510230100</v>
          </cell>
          <cell r="B220" t="str">
            <v>Baltimore, MD</v>
          </cell>
          <cell r="C220">
            <v>3.3099999999999997E-2</v>
          </cell>
        </row>
        <row r="221">
          <cell r="A221">
            <v>24005491402</v>
          </cell>
          <cell r="B221" t="str">
            <v>Parkville, MD</v>
          </cell>
          <cell r="C221">
            <v>3.2899999999999999E-2</v>
          </cell>
        </row>
        <row r="222">
          <cell r="A222">
            <v>24005402509</v>
          </cell>
          <cell r="B222" t="str">
            <v>Owings Mills, MD</v>
          </cell>
          <cell r="C222">
            <v>3.2800000000000003E-2</v>
          </cell>
        </row>
        <row r="223">
          <cell r="A223">
            <v>24510260501</v>
          </cell>
          <cell r="B223" t="str">
            <v>Joseph Lee, Baltimore, MD</v>
          </cell>
          <cell r="C223">
            <v>3.2599999999999997E-2</v>
          </cell>
        </row>
        <row r="224">
          <cell r="A224">
            <v>24005400600</v>
          </cell>
          <cell r="B224" t="str">
            <v>Catonsville, MD</v>
          </cell>
          <cell r="C224">
            <v>3.2399999999999998E-2</v>
          </cell>
        </row>
        <row r="225">
          <cell r="A225">
            <v>24510030100</v>
          </cell>
          <cell r="B225" t="str">
            <v>Perkins Homes, Baltimore, MD</v>
          </cell>
          <cell r="C225">
            <v>3.2399999999999998E-2</v>
          </cell>
        </row>
        <row r="226">
          <cell r="A226">
            <v>24005402506</v>
          </cell>
          <cell r="B226" t="str">
            <v>Randallstown, MD</v>
          </cell>
          <cell r="C226">
            <v>3.1899999999999998E-2</v>
          </cell>
        </row>
        <row r="227">
          <cell r="A227">
            <v>24003750803</v>
          </cell>
          <cell r="B227" t="str">
            <v>Glen Burnie, MD</v>
          </cell>
          <cell r="C227">
            <v>3.1699999999999999E-2</v>
          </cell>
        </row>
        <row r="228">
          <cell r="A228">
            <v>24510271802</v>
          </cell>
          <cell r="B228" t="str">
            <v>Langston Hughes, Baltimore, MD</v>
          </cell>
          <cell r="C228">
            <v>3.1600000000000003E-2</v>
          </cell>
        </row>
        <row r="229">
          <cell r="A229">
            <v>24510250600</v>
          </cell>
          <cell r="B229" t="str">
            <v>Brooklyn, Baltimore, MD</v>
          </cell>
          <cell r="C229">
            <v>3.1300000000000001E-2</v>
          </cell>
        </row>
        <row r="230">
          <cell r="A230">
            <v>24510270805</v>
          </cell>
          <cell r="B230" t="str">
            <v>Mid-Govans, Baltimore, MD</v>
          </cell>
          <cell r="C230">
            <v>3.1099999999999999E-2</v>
          </cell>
        </row>
        <row r="231">
          <cell r="A231">
            <v>24003740201</v>
          </cell>
          <cell r="B231" t="str">
            <v>South Gate, Glen Burnie, MD</v>
          </cell>
          <cell r="C231">
            <v>3.0800000000000001E-2</v>
          </cell>
        </row>
        <row r="232">
          <cell r="A232">
            <v>24005411404</v>
          </cell>
          <cell r="B232" t="str">
            <v>Parkville, MD</v>
          </cell>
          <cell r="C232">
            <v>3.0599999999999999E-2</v>
          </cell>
        </row>
        <row r="233">
          <cell r="A233">
            <v>24005451803</v>
          </cell>
          <cell r="B233" t="str">
            <v>Middle River, MD</v>
          </cell>
          <cell r="C233">
            <v>3.0599999999999999E-2</v>
          </cell>
        </row>
        <row r="234">
          <cell r="A234">
            <v>24510260900</v>
          </cell>
          <cell r="B234" t="str">
            <v>Baltimore, MD</v>
          </cell>
          <cell r="C234">
            <v>3.0499999999999999E-2</v>
          </cell>
        </row>
        <row r="235">
          <cell r="A235">
            <v>24003730401</v>
          </cell>
          <cell r="B235" t="str">
            <v>Glen Burnie, MD</v>
          </cell>
          <cell r="C235">
            <v>3.0099999999999998E-2</v>
          </cell>
        </row>
        <row r="236">
          <cell r="A236">
            <v>24005401505</v>
          </cell>
          <cell r="B236" t="str">
            <v>Catonsville, MD</v>
          </cell>
          <cell r="C236">
            <v>3.0099999999999998E-2</v>
          </cell>
        </row>
        <row r="237">
          <cell r="A237">
            <v>24005402406</v>
          </cell>
          <cell r="B237" t="str">
            <v>Windsor Mill, Milford Mill, MD</v>
          </cell>
          <cell r="C237">
            <v>0.03</v>
          </cell>
        </row>
        <row r="238">
          <cell r="A238">
            <v>24005452400</v>
          </cell>
          <cell r="B238" t="str">
            <v>Dundalk, MD</v>
          </cell>
          <cell r="C238">
            <v>2.9700000000000001E-2</v>
          </cell>
        </row>
        <row r="239">
          <cell r="A239">
            <v>24003751103</v>
          </cell>
          <cell r="B239" t="str">
            <v>Glen Burnie, MD</v>
          </cell>
          <cell r="C239">
            <v>2.9399999999999999E-2</v>
          </cell>
        </row>
        <row r="240">
          <cell r="A240">
            <v>24005440300</v>
          </cell>
          <cell r="B240" t="str">
            <v>Nottingham, MD</v>
          </cell>
          <cell r="C240">
            <v>2.92E-2</v>
          </cell>
        </row>
        <row r="241">
          <cell r="A241">
            <v>24005400900</v>
          </cell>
          <cell r="B241" t="str">
            <v>Catonsville, MD</v>
          </cell>
          <cell r="C241">
            <v>2.92E-2</v>
          </cell>
        </row>
        <row r="242">
          <cell r="A242">
            <v>24005402307</v>
          </cell>
          <cell r="B242" t="str">
            <v>Pikesville, MD</v>
          </cell>
          <cell r="C242">
            <v>2.9000000000000001E-2</v>
          </cell>
        </row>
        <row r="243">
          <cell r="A243">
            <v>24005451100</v>
          </cell>
          <cell r="B243" t="str">
            <v>Essex, MD</v>
          </cell>
          <cell r="C243">
            <v>2.8799999999999999E-2</v>
          </cell>
        </row>
        <row r="244">
          <cell r="A244">
            <v>24027606707</v>
          </cell>
          <cell r="B244" t="str">
            <v>Columbia, MD</v>
          </cell>
          <cell r="C244">
            <v>2.87E-2</v>
          </cell>
        </row>
        <row r="245">
          <cell r="A245">
            <v>24005400800</v>
          </cell>
          <cell r="B245" t="str">
            <v>Catonsville, MD</v>
          </cell>
          <cell r="C245">
            <v>2.86E-2</v>
          </cell>
        </row>
        <row r="246">
          <cell r="A246">
            <v>24510040100</v>
          </cell>
          <cell r="B246" t="str">
            <v>Downtown, Baltimore, MD</v>
          </cell>
          <cell r="C246">
            <v>2.8400000000000002E-2</v>
          </cell>
        </row>
        <row r="247">
          <cell r="A247">
            <v>24510250103</v>
          </cell>
          <cell r="B247" t="str">
            <v>Violetville, Baltimore, MD</v>
          </cell>
          <cell r="C247">
            <v>2.7799999999999998E-2</v>
          </cell>
        </row>
        <row r="248">
          <cell r="A248">
            <v>24005491202</v>
          </cell>
          <cell r="B248" t="str">
            <v>Towson, MD</v>
          </cell>
          <cell r="C248">
            <v>2.7799999999999998E-2</v>
          </cell>
        </row>
        <row r="249">
          <cell r="A249">
            <v>24003750201</v>
          </cell>
          <cell r="B249" t="str">
            <v>Brooklyn, Baltimore, MD</v>
          </cell>
          <cell r="C249">
            <v>2.7699999999999999E-2</v>
          </cell>
        </row>
        <row r="250">
          <cell r="A250">
            <v>24510270702</v>
          </cell>
          <cell r="B250" t="str">
            <v>Harford - Echodale - Perring Parkway, Baltimore, MD</v>
          </cell>
          <cell r="C250">
            <v>2.7699999999999999E-2</v>
          </cell>
        </row>
        <row r="251">
          <cell r="A251">
            <v>24510130803</v>
          </cell>
          <cell r="B251" t="str">
            <v>Medfield, Baltimore, MD</v>
          </cell>
          <cell r="C251">
            <v>2.7400000000000001E-2</v>
          </cell>
        </row>
        <row r="252">
          <cell r="A252">
            <v>24510210200</v>
          </cell>
          <cell r="B252" t="str">
            <v>Pigtown, Baltimore, MD</v>
          </cell>
          <cell r="C252">
            <v>2.7400000000000001E-2</v>
          </cell>
        </row>
        <row r="253">
          <cell r="A253">
            <v>24005420301</v>
          </cell>
          <cell r="B253" t="str">
            <v>Dundalk, MD</v>
          </cell>
          <cell r="C253">
            <v>2.7300000000000001E-2</v>
          </cell>
        </row>
        <row r="254">
          <cell r="A254">
            <v>24027602700</v>
          </cell>
          <cell r="B254" t="str">
            <v>Taylor Village, Ellicott City, MD</v>
          </cell>
          <cell r="C254">
            <v>2.7300000000000001E-2</v>
          </cell>
        </row>
        <row r="255">
          <cell r="A255">
            <v>24005401101</v>
          </cell>
          <cell r="B255" t="str">
            <v>Woodlawn, MD</v>
          </cell>
          <cell r="C255">
            <v>2.7E-2</v>
          </cell>
        </row>
        <row r="256">
          <cell r="A256">
            <v>24005451900</v>
          </cell>
          <cell r="B256" t="str">
            <v>Edgemere, MD</v>
          </cell>
          <cell r="C256">
            <v>2.69E-2</v>
          </cell>
        </row>
        <row r="257">
          <cell r="A257">
            <v>24005403803</v>
          </cell>
          <cell r="B257" t="str">
            <v>Pikesville, MD</v>
          </cell>
          <cell r="C257">
            <v>2.69E-2</v>
          </cell>
        </row>
        <row r="258">
          <cell r="A258">
            <v>24005402503</v>
          </cell>
          <cell r="B258" t="str">
            <v>Randallstown, MD</v>
          </cell>
          <cell r="C258">
            <v>2.6499999999999999E-2</v>
          </cell>
        </row>
        <row r="259">
          <cell r="A259">
            <v>24005400702</v>
          </cell>
          <cell r="B259" t="str">
            <v>Baltimore, MD</v>
          </cell>
          <cell r="C259">
            <v>2.6200000000000001E-2</v>
          </cell>
        </row>
        <row r="260">
          <cell r="A260">
            <v>24510260605</v>
          </cell>
          <cell r="B260" t="str">
            <v>Medford - Broening, Baltimore, MD</v>
          </cell>
          <cell r="C260">
            <v>2.6200000000000001E-2</v>
          </cell>
        </row>
        <row r="261">
          <cell r="A261">
            <v>24005421000</v>
          </cell>
          <cell r="B261" t="str">
            <v>Dundalk, MD</v>
          </cell>
          <cell r="C261">
            <v>2.6100000000000002E-2</v>
          </cell>
        </row>
        <row r="262">
          <cell r="A262">
            <v>24510090500</v>
          </cell>
          <cell r="B262" t="str">
            <v>Better Waverly, Baltimore, MD</v>
          </cell>
          <cell r="C262">
            <v>2.5999999999999999E-2</v>
          </cell>
        </row>
        <row r="263">
          <cell r="A263">
            <v>24005402604</v>
          </cell>
          <cell r="B263" t="str">
            <v>Randallstown, MD</v>
          </cell>
          <cell r="C263">
            <v>2.5999999999999999E-2</v>
          </cell>
        </row>
        <row r="264">
          <cell r="A264">
            <v>24005491300</v>
          </cell>
          <cell r="B264" t="str">
            <v>Baltimore, MD</v>
          </cell>
          <cell r="C264">
            <v>2.5999999999999999E-2</v>
          </cell>
        </row>
        <row r="265">
          <cell r="A265">
            <v>24510090200</v>
          </cell>
          <cell r="B265" t="str">
            <v>Ednor Gardens - Lakeside, Baltimore, MD</v>
          </cell>
          <cell r="C265">
            <v>2.58E-2</v>
          </cell>
        </row>
        <row r="266">
          <cell r="A266">
            <v>24510150500</v>
          </cell>
          <cell r="B266" t="str">
            <v>Burleith-Leighton, Baltimore, MD</v>
          </cell>
          <cell r="C266">
            <v>2.58E-2</v>
          </cell>
        </row>
        <row r="267">
          <cell r="A267">
            <v>24005411302</v>
          </cell>
          <cell r="B267" t="str">
            <v>White Marsh, MD</v>
          </cell>
          <cell r="C267">
            <v>2.5600000000000001E-2</v>
          </cell>
        </row>
        <row r="268">
          <cell r="A268">
            <v>24005492002</v>
          </cell>
          <cell r="B268" t="str">
            <v>Parkville, MD</v>
          </cell>
          <cell r="C268">
            <v>2.5000000000000001E-2</v>
          </cell>
        </row>
        <row r="269">
          <cell r="A269">
            <v>24005420701</v>
          </cell>
          <cell r="B269" t="str">
            <v>Dundalk, MD</v>
          </cell>
          <cell r="C269">
            <v>2.4299999999999999E-2</v>
          </cell>
        </row>
        <row r="270">
          <cell r="A270">
            <v>24510200701</v>
          </cell>
          <cell r="B270" t="str">
            <v>Allendale, Baltimore, MD</v>
          </cell>
          <cell r="C270">
            <v>2.41E-2</v>
          </cell>
        </row>
        <row r="271">
          <cell r="A271">
            <v>24005440500</v>
          </cell>
          <cell r="B271" t="str">
            <v>Nottingham, MD</v>
          </cell>
          <cell r="C271">
            <v>2.3900000000000001E-2</v>
          </cell>
        </row>
        <row r="272">
          <cell r="A272">
            <v>24003730100</v>
          </cell>
          <cell r="B272" t="str">
            <v>Chestnut Hill Cove, Riviera Beach, MD</v>
          </cell>
          <cell r="C272">
            <v>2.3900000000000001E-2</v>
          </cell>
        </row>
        <row r="273">
          <cell r="A273">
            <v>24005450300</v>
          </cell>
          <cell r="B273" t="str">
            <v>Essex, MD</v>
          </cell>
          <cell r="C273">
            <v>2.3400000000000001E-2</v>
          </cell>
        </row>
        <row r="274">
          <cell r="A274">
            <v>24005491500</v>
          </cell>
          <cell r="B274" t="str">
            <v>Parkville, MD</v>
          </cell>
          <cell r="C274">
            <v>2.3099999999999999E-2</v>
          </cell>
        </row>
        <row r="275">
          <cell r="A275">
            <v>24005440600</v>
          </cell>
          <cell r="B275" t="str">
            <v>Rosedale, MD</v>
          </cell>
          <cell r="C275">
            <v>2.29E-2</v>
          </cell>
        </row>
        <row r="276">
          <cell r="A276">
            <v>24510272007</v>
          </cell>
          <cell r="B276" t="str">
            <v>Fallstaff, Baltimore, MD</v>
          </cell>
          <cell r="C276">
            <v>2.2599999999999999E-2</v>
          </cell>
        </row>
        <row r="277">
          <cell r="A277">
            <v>24005430900</v>
          </cell>
          <cell r="B277" t="str">
            <v>Baltimore, MD</v>
          </cell>
          <cell r="C277">
            <v>2.2599999999999999E-2</v>
          </cell>
        </row>
        <row r="278">
          <cell r="A278">
            <v>24003751200</v>
          </cell>
          <cell r="B278" t="str">
            <v>Linthicum Heights, MD</v>
          </cell>
          <cell r="C278">
            <v>2.2499999999999999E-2</v>
          </cell>
        </row>
        <row r="279">
          <cell r="A279">
            <v>24510271101</v>
          </cell>
          <cell r="B279" t="str">
            <v>Radnor - Winston, Baltimore, MD</v>
          </cell>
          <cell r="C279">
            <v>2.24E-2</v>
          </cell>
        </row>
        <row r="280">
          <cell r="A280">
            <v>24005492300</v>
          </cell>
          <cell r="B280" t="str">
            <v>Essex, MD</v>
          </cell>
          <cell r="C280">
            <v>2.1999999999999999E-2</v>
          </cell>
        </row>
        <row r="281">
          <cell r="A281">
            <v>24003750101</v>
          </cell>
          <cell r="B281" t="str">
            <v>Brooklyn Park, MD</v>
          </cell>
          <cell r="C281">
            <v>2.1999999999999999E-2</v>
          </cell>
        </row>
        <row r="282">
          <cell r="A282">
            <v>24510250206</v>
          </cell>
          <cell r="B282" t="str">
            <v>Morrell Park, Baltimore, MD</v>
          </cell>
          <cell r="C282">
            <v>2.1899999999999999E-2</v>
          </cell>
        </row>
        <row r="283">
          <cell r="A283">
            <v>24005403100</v>
          </cell>
          <cell r="B283" t="str">
            <v>Gwynn Oak, Pikesville, MD</v>
          </cell>
          <cell r="C283">
            <v>2.1899999999999999E-2</v>
          </cell>
        </row>
        <row r="284">
          <cell r="A284">
            <v>24510270803</v>
          </cell>
          <cell r="B284" t="str">
            <v>Loch Raven, Baltimore, MD</v>
          </cell>
          <cell r="C284">
            <v>2.1700000000000001E-2</v>
          </cell>
        </row>
        <row r="285">
          <cell r="A285">
            <v>24510260404</v>
          </cell>
          <cell r="B285" t="str">
            <v>Baltimore Highlands, Baltimore, MD</v>
          </cell>
          <cell r="C285">
            <v>2.1100000000000001E-2</v>
          </cell>
        </row>
        <row r="286">
          <cell r="A286">
            <v>24027602202</v>
          </cell>
          <cell r="B286" t="str">
            <v>Ellicott City, MD</v>
          </cell>
          <cell r="C286">
            <v>2.0299999999999999E-2</v>
          </cell>
        </row>
        <row r="287">
          <cell r="A287">
            <v>24510270502</v>
          </cell>
          <cell r="B287" t="str">
            <v>North Harford Road, Baltimore, MD</v>
          </cell>
          <cell r="C287">
            <v>2.0199999999999999E-2</v>
          </cell>
        </row>
        <row r="288">
          <cell r="A288">
            <v>24005420401</v>
          </cell>
          <cell r="B288" t="str">
            <v>Dundalk, MD</v>
          </cell>
          <cell r="C288">
            <v>2.0199999999999999E-2</v>
          </cell>
        </row>
        <row r="289">
          <cell r="A289">
            <v>24005401507</v>
          </cell>
          <cell r="B289" t="str">
            <v>Windsor Mill, Baltimore, MD</v>
          </cell>
          <cell r="C289">
            <v>0.02</v>
          </cell>
        </row>
        <row r="290">
          <cell r="A290">
            <v>24005420200</v>
          </cell>
          <cell r="B290" t="str">
            <v>Dundalk, MD</v>
          </cell>
          <cell r="C290">
            <v>1.9800000000000002E-2</v>
          </cell>
        </row>
        <row r="291">
          <cell r="A291">
            <v>24005451300</v>
          </cell>
          <cell r="B291" t="str">
            <v>Middle River, MD</v>
          </cell>
          <cell r="C291">
            <v>1.9800000000000002E-2</v>
          </cell>
        </row>
        <row r="292">
          <cell r="A292">
            <v>24005441101</v>
          </cell>
          <cell r="B292" t="str">
            <v>Rosedale, MD</v>
          </cell>
          <cell r="C292">
            <v>1.9599999999999999E-2</v>
          </cell>
        </row>
        <row r="293">
          <cell r="A293">
            <v>24005492102</v>
          </cell>
          <cell r="B293" t="str">
            <v>Parkville, MD</v>
          </cell>
          <cell r="C293">
            <v>1.9599999999999999E-2</v>
          </cell>
        </row>
        <row r="294">
          <cell r="A294">
            <v>24005411308</v>
          </cell>
          <cell r="B294" t="str">
            <v>Nottingham, MD</v>
          </cell>
          <cell r="C294">
            <v>1.9199999999999998E-2</v>
          </cell>
        </row>
        <row r="295">
          <cell r="A295">
            <v>24005440800</v>
          </cell>
          <cell r="B295" t="str">
            <v>Rosedale, MD</v>
          </cell>
          <cell r="C295">
            <v>1.9099999999999999E-2</v>
          </cell>
        </row>
        <row r="296">
          <cell r="A296">
            <v>24005411407</v>
          </cell>
          <cell r="B296" t="str">
            <v>Parkville, MD</v>
          </cell>
          <cell r="C296">
            <v>1.9E-2</v>
          </cell>
        </row>
        <row r="297">
          <cell r="A297">
            <v>24027606607</v>
          </cell>
          <cell r="B297" t="str">
            <v>Long Reach, Columbia, MD</v>
          </cell>
          <cell r="C297">
            <v>1.9E-2</v>
          </cell>
        </row>
        <row r="298">
          <cell r="A298">
            <v>24005403802</v>
          </cell>
          <cell r="B298" t="str">
            <v>Pikesville, MD</v>
          </cell>
          <cell r="C298">
            <v>1.8100000000000002E-2</v>
          </cell>
        </row>
        <row r="299">
          <cell r="A299">
            <v>24005420500</v>
          </cell>
          <cell r="B299" t="str">
            <v>Baltimore, MD</v>
          </cell>
          <cell r="C299">
            <v>1.8100000000000002E-2</v>
          </cell>
        </row>
        <row r="300">
          <cell r="A300">
            <v>24510020200</v>
          </cell>
          <cell r="B300" t="str">
            <v>Upper Fells Point, Baltimore, MD</v>
          </cell>
          <cell r="C300">
            <v>1.8100000000000002E-2</v>
          </cell>
        </row>
        <row r="301">
          <cell r="A301">
            <v>24005403602</v>
          </cell>
          <cell r="B301" t="str">
            <v>Baltimore, MD</v>
          </cell>
          <cell r="C301">
            <v>1.78E-2</v>
          </cell>
        </row>
        <row r="302">
          <cell r="A302">
            <v>24510010300</v>
          </cell>
          <cell r="B302" t="str">
            <v>Canton, Baltimore, MD</v>
          </cell>
          <cell r="C302">
            <v>1.77E-2</v>
          </cell>
        </row>
        <row r="303">
          <cell r="A303">
            <v>24510280403</v>
          </cell>
          <cell r="B303" t="str">
            <v>Westgate, Baltimore, MD</v>
          </cell>
          <cell r="C303">
            <v>1.7600000000000001E-2</v>
          </cell>
        </row>
        <row r="304">
          <cell r="A304">
            <v>24510270302</v>
          </cell>
          <cell r="B304" t="str">
            <v>Waltherson, Baltimore, MD</v>
          </cell>
          <cell r="C304">
            <v>1.7000000000000001E-2</v>
          </cell>
        </row>
        <row r="305">
          <cell r="A305">
            <v>24003751400</v>
          </cell>
          <cell r="B305" t="str">
            <v>Severn, MD</v>
          </cell>
          <cell r="C305">
            <v>1.6799999999999999E-2</v>
          </cell>
        </row>
        <row r="306">
          <cell r="A306">
            <v>24003740103</v>
          </cell>
          <cell r="B306" t="str">
            <v>Hanover, MD</v>
          </cell>
          <cell r="C306">
            <v>1.67E-2</v>
          </cell>
        </row>
        <row r="307">
          <cell r="A307">
            <v>24005452100</v>
          </cell>
          <cell r="B307" t="str">
            <v>Sparrows Point, MD</v>
          </cell>
          <cell r="C307">
            <v>1.67E-2</v>
          </cell>
        </row>
        <row r="308">
          <cell r="A308">
            <v>24510270703</v>
          </cell>
          <cell r="B308" t="str">
            <v>North Harford Road, Baltimore, MD</v>
          </cell>
          <cell r="C308">
            <v>1.6299999999999999E-2</v>
          </cell>
        </row>
        <row r="309">
          <cell r="A309">
            <v>24005441102</v>
          </cell>
          <cell r="B309" t="str">
            <v>Rosedale, MD</v>
          </cell>
          <cell r="C309">
            <v>1.6299999999999999E-2</v>
          </cell>
        </row>
        <row r="310">
          <cell r="A310">
            <v>24005430104</v>
          </cell>
          <cell r="B310" t="str">
            <v>Lansdowne - Baltimore Highlands, Halethorpe, MD</v>
          </cell>
          <cell r="C310">
            <v>1.6E-2</v>
          </cell>
        </row>
        <row r="311">
          <cell r="A311">
            <v>24510240200</v>
          </cell>
          <cell r="B311" t="str">
            <v>Riverside, Baltimore, MD</v>
          </cell>
          <cell r="C311">
            <v>1.5900000000000001E-2</v>
          </cell>
        </row>
        <row r="312">
          <cell r="A312">
            <v>24003731309</v>
          </cell>
          <cell r="B312" t="str">
            <v>Riviera Beach, MD</v>
          </cell>
          <cell r="C312">
            <v>1.5699999999999999E-2</v>
          </cell>
        </row>
        <row r="313">
          <cell r="A313">
            <v>24027606901</v>
          </cell>
          <cell r="B313" t="str">
            <v>Savage, Jessup, MD</v>
          </cell>
          <cell r="C313">
            <v>1.5299999999999999E-2</v>
          </cell>
        </row>
        <row r="314">
          <cell r="A314">
            <v>24005411303</v>
          </cell>
          <cell r="B314" t="str">
            <v>Nottingham, MD</v>
          </cell>
          <cell r="C314">
            <v>1.5100000000000001E-2</v>
          </cell>
        </row>
        <row r="315">
          <cell r="A315">
            <v>24005430700</v>
          </cell>
          <cell r="B315" t="str">
            <v>Halethorpe, MD</v>
          </cell>
          <cell r="C315">
            <v>1.5100000000000001E-2</v>
          </cell>
        </row>
        <row r="316">
          <cell r="A316">
            <v>24005450501</v>
          </cell>
          <cell r="B316" t="str">
            <v>Essex, MD</v>
          </cell>
          <cell r="C316">
            <v>1.4999999999999999E-2</v>
          </cell>
        </row>
        <row r="317">
          <cell r="A317">
            <v>24005402201</v>
          </cell>
          <cell r="B317" t="str">
            <v>Randallstown, MD</v>
          </cell>
          <cell r="C317">
            <v>1.46E-2</v>
          </cell>
        </row>
        <row r="318">
          <cell r="A318">
            <v>24005440400</v>
          </cell>
          <cell r="B318" t="str">
            <v>Baltimore, MD</v>
          </cell>
          <cell r="C318">
            <v>1.46E-2</v>
          </cell>
        </row>
        <row r="319">
          <cell r="A319">
            <v>24027606601</v>
          </cell>
          <cell r="B319" t="str">
            <v>Oakland Mills, Columbia, MD</v>
          </cell>
          <cell r="C319">
            <v>1.41E-2</v>
          </cell>
        </row>
        <row r="320">
          <cell r="A320">
            <v>24003730203</v>
          </cell>
          <cell r="B320" t="str">
            <v>Glen Burnie, MD</v>
          </cell>
          <cell r="C320">
            <v>1.41E-2</v>
          </cell>
        </row>
        <row r="321">
          <cell r="A321">
            <v>24005402505</v>
          </cell>
          <cell r="B321" t="str">
            <v>Randallstown, MD</v>
          </cell>
          <cell r="C321">
            <v>1.4E-2</v>
          </cell>
        </row>
        <row r="322">
          <cell r="A322">
            <v>24005400200</v>
          </cell>
          <cell r="B322" t="str">
            <v>Catonsville, MD</v>
          </cell>
          <cell r="C322">
            <v>1.4E-2</v>
          </cell>
        </row>
        <row r="323">
          <cell r="A323">
            <v>24005440900</v>
          </cell>
          <cell r="B323" t="str">
            <v>Rosedale, MD</v>
          </cell>
          <cell r="C323">
            <v>1.4E-2</v>
          </cell>
        </row>
        <row r="324">
          <cell r="A324">
            <v>24005420600</v>
          </cell>
          <cell r="B324" t="str">
            <v>Baltimore, MD</v>
          </cell>
          <cell r="C324">
            <v>1.3899999999999999E-2</v>
          </cell>
        </row>
        <row r="325">
          <cell r="A325">
            <v>24027602302</v>
          </cell>
          <cell r="B325" t="str">
            <v>Columbia, MD</v>
          </cell>
          <cell r="C325">
            <v>1.37E-2</v>
          </cell>
        </row>
        <row r="326">
          <cell r="A326">
            <v>24005401504</v>
          </cell>
          <cell r="B326" t="str">
            <v>Catonsville, MD</v>
          </cell>
          <cell r="C326">
            <v>1.37E-2</v>
          </cell>
        </row>
        <row r="327">
          <cell r="A327">
            <v>24005451802</v>
          </cell>
          <cell r="B327" t="str">
            <v>Middle River, MD</v>
          </cell>
          <cell r="C327">
            <v>1.3599999999999999E-2</v>
          </cell>
        </row>
        <row r="328">
          <cell r="A328">
            <v>24027602600</v>
          </cell>
          <cell r="B328" t="str">
            <v>Ellicott City, MD</v>
          </cell>
          <cell r="C328">
            <v>1.3599999999999999E-2</v>
          </cell>
        </row>
        <row r="329">
          <cell r="A329">
            <v>24005451702</v>
          </cell>
          <cell r="B329" t="str">
            <v>Middle River, MD</v>
          </cell>
          <cell r="C329">
            <v>1.35E-2</v>
          </cell>
        </row>
        <row r="330">
          <cell r="A330">
            <v>24003750202</v>
          </cell>
          <cell r="B330" t="str">
            <v>Brooklyn Park, MD</v>
          </cell>
          <cell r="C330">
            <v>1.32E-2</v>
          </cell>
        </row>
        <row r="331">
          <cell r="A331">
            <v>24003750300</v>
          </cell>
          <cell r="B331" t="str">
            <v>Linthicum Heights, MD</v>
          </cell>
          <cell r="C331">
            <v>1.2500000000000001E-2</v>
          </cell>
        </row>
        <row r="332">
          <cell r="A332">
            <v>24005411408</v>
          </cell>
          <cell r="B332" t="str">
            <v>Nottingham, MD</v>
          </cell>
          <cell r="C332">
            <v>1.2200000000000001E-2</v>
          </cell>
        </row>
        <row r="333">
          <cell r="A333">
            <v>24005400400</v>
          </cell>
          <cell r="B333" t="str">
            <v>Catonsville, MD</v>
          </cell>
          <cell r="C333">
            <v>1.21E-2</v>
          </cell>
        </row>
        <row r="334">
          <cell r="A334">
            <v>24510040200</v>
          </cell>
          <cell r="B334" t="str">
            <v>Downtown, Baltimore, MD</v>
          </cell>
          <cell r="C334">
            <v>1.1900000000000001E-2</v>
          </cell>
        </row>
        <row r="335">
          <cell r="A335">
            <v>24003731306</v>
          </cell>
          <cell r="B335" t="str">
            <v>Pasadena, MD</v>
          </cell>
          <cell r="C335">
            <v>1.1900000000000001E-2</v>
          </cell>
        </row>
        <row r="336">
          <cell r="A336">
            <v>24005490603</v>
          </cell>
          <cell r="B336" t="str">
            <v>Baltimore, MD</v>
          </cell>
          <cell r="C336">
            <v>1.17E-2</v>
          </cell>
        </row>
        <row r="337">
          <cell r="A337">
            <v>24005403601</v>
          </cell>
          <cell r="B337" t="str">
            <v>Baltimore, MD</v>
          </cell>
          <cell r="C337">
            <v>1.17E-2</v>
          </cell>
        </row>
        <row r="338">
          <cell r="A338">
            <v>24510030200</v>
          </cell>
          <cell r="B338" t="str">
            <v>Little Italy, Baltimore, MD</v>
          </cell>
          <cell r="C338">
            <v>1.11E-2</v>
          </cell>
        </row>
        <row r="339">
          <cell r="A339">
            <v>24510130804</v>
          </cell>
          <cell r="B339" t="str">
            <v>Hampden, Baltimore, MD</v>
          </cell>
          <cell r="C339">
            <v>1.0699999999999999E-2</v>
          </cell>
        </row>
        <row r="340">
          <cell r="A340">
            <v>24510130700</v>
          </cell>
          <cell r="B340" t="str">
            <v>Hampden, Baltimore, MD</v>
          </cell>
          <cell r="C340">
            <v>1.03E-2</v>
          </cell>
        </row>
        <row r="341">
          <cell r="A341">
            <v>24005403701</v>
          </cell>
          <cell r="B341" t="str">
            <v>Owings Mills, MD</v>
          </cell>
          <cell r="C341">
            <v>1.03E-2</v>
          </cell>
        </row>
        <row r="342">
          <cell r="A342">
            <v>24005402407</v>
          </cell>
          <cell r="B342" t="str">
            <v>Windsor Mill, Milford Mill, MD</v>
          </cell>
          <cell r="C342">
            <v>0.01</v>
          </cell>
        </row>
        <row r="343">
          <cell r="A343">
            <v>24005420402</v>
          </cell>
          <cell r="B343" t="str">
            <v>Dundalk, MD</v>
          </cell>
          <cell r="C343">
            <v>0.01</v>
          </cell>
        </row>
        <row r="344">
          <cell r="A344">
            <v>24510271300</v>
          </cell>
          <cell r="B344" t="str">
            <v>Roland Park, Baltimore, MD</v>
          </cell>
          <cell r="C344">
            <v>9.9000000000000008E-3</v>
          </cell>
        </row>
        <row r="345">
          <cell r="A345">
            <v>24510272005</v>
          </cell>
          <cell r="B345" t="str">
            <v>Cross Country, Baltimore, MD</v>
          </cell>
          <cell r="C345">
            <v>9.7999999999999997E-3</v>
          </cell>
        </row>
        <row r="346">
          <cell r="A346">
            <v>24003751000</v>
          </cell>
          <cell r="B346" t="str">
            <v>Glen Burnie, MD</v>
          </cell>
          <cell r="C346">
            <v>9.4999999999999998E-3</v>
          </cell>
        </row>
        <row r="347">
          <cell r="A347">
            <v>24510272003</v>
          </cell>
          <cell r="B347" t="str">
            <v>Baltimore, MD</v>
          </cell>
          <cell r="C347">
            <v>9.4000000000000004E-3</v>
          </cell>
        </row>
        <row r="348">
          <cell r="A348">
            <v>24005450100</v>
          </cell>
          <cell r="B348" t="str">
            <v>Rosedale, MD</v>
          </cell>
          <cell r="C348">
            <v>9.1999999999999998E-3</v>
          </cell>
        </row>
        <row r="349">
          <cell r="A349">
            <v>24510220100</v>
          </cell>
          <cell r="B349" t="str">
            <v>Baltimore, MD</v>
          </cell>
          <cell r="C349">
            <v>9.1000000000000004E-3</v>
          </cell>
        </row>
        <row r="350">
          <cell r="A350">
            <v>24005440100</v>
          </cell>
          <cell r="B350" t="str">
            <v>Baltimore, MD</v>
          </cell>
          <cell r="C350">
            <v>8.9999999999999993E-3</v>
          </cell>
        </row>
        <row r="351">
          <cell r="A351">
            <v>24003740102</v>
          </cell>
          <cell r="B351" t="str">
            <v>Hanover, MD</v>
          </cell>
          <cell r="C351">
            <v>8.6999999999999994E-3</v>
          </cell>
        </row>
        <row r="352">
          <cell r="A352">
            <v>24510130600</v>
          </cell>
          <cell r="B352" t="str">
            <v>Hampden, Baltimore, MD</v>
          </cell>
          <cell r="C352">
            <v>8.6999999999999994E-3</v>
          </cell>
        </row>
        <row r="353">
          <cell r="A353">
            <v>24005430800</v>
          </cell>
          <cell r="B353" t="str">
            <v>Halethorpe, MD</v>
          </cell>
          <cell r="C353">
            <v>8.2000000000000007E-3</v>
          </cell>
        </row>
        <row r="354">
          <cell r="A354">
            <v>24005420900</v>
          </cell>
          <cell r="B354" t="str">
            <v>Dundalk, MD</v>
          </cell>
          <cell r="C354">
            <v>8.0999999999999996E-3</v>
          </cell>
        </row>
        <row r="355">
          <cell r="A355">
            <v>24005411309</v>
          </cell>
          <cell r="B355" t="str">
            <v>Perry Hall, MD</v>
          </cell>
          <cell r="C355">
            <v>7.6E-3</v>
          </cell>
        </row>
        <row r="356">
          <cell r="A356">
            <v>24005403401</v>
          </cell>
          <cell r="B356" t="str">
            <v>Pikesville, MD</v>
          </cell>
          <cell r="C356">
            <v>7.3000000000000001E-3</v>
          </cell>
        </row>
        <row r="357">
          <cell r="A357">
            <v>24510120201</v>
          </cell>
          <cell r="B357" t="str">
            <v>Baltimore, MD</v>
          </cell>
          <cell r="C357">
            <v>7.1000000000000004E-3</v>
          </cell>
        </row>
        <row r="358">
          <cell r="A358">
            <v>24005402202</v>
          </cell>
          <cell r="B358" t="str">
            <v>Baltimore County, MD</v>
          </cell>
          <cell r="C358">
            <v>7.0000000000000001E-3</v>
          </cell>
        </row>
        <row r="359">
          <cell r="A359">
            <v>24027606604</v>
          </cell>
          <cell r="B359" t="str">
            <v>Columbia, MD</v>
          </cell>
          <cell r="C359">
            <v>7.0000000000000001E-3</v>
          </cell>
        </row>
        <row r="360">
          <cell r="A360">
            <v>24027601107</v>
          </cell>
          <cell r="B360" t="str">
            <v>Waterloo, Elkridge, MD</v>
          </cell>
          <cell r="C360">
            <v>6.8999999999999999E-3</v>
          </cell>
        </row>
        <row r="361">
          <cell r="A361">
            <v>24510270402</v>
          </cell>
          <cell r="B361" t="str">
            <v>Glenham-Belford, Baltimore, MD</v>
          </cell>
          <cell r="C361">
            <v>6.7000000000000002E-3</v>
          </cell>
        </row>
        <row r="362">
          <cell r="A362">
            <v>24005421101</v>
          </cell>
          <cell r="B362" t="str">
            <v>Baltimore, MD</v>
          </cell>
          <cell r="C362">
            <v>6.6E-3</v>
          </cell>
        </row>
        <row r="363">
          <cell r="A363">
            <v>24005492200</v>
          </cell>
          <cell r="B363" t="str">
            <v>Parkville, MD</v>
          </cell>
          <cell r="C363">
            <v>5.5999999999999999E-3</v>
          </cell>
        </row>
        <row r="364">
          <cell r="A364">
            <v>24005490500</v>
          </cell>
          <cell r="B364" t="str">
            <v>Towson, MD</v>
          </cell>
          <cell r="C364">
            <v>5.4999999999999997E-3</v>
          </cell>
        </row>
        <row r="365">
          <cell r="A365">
            <v>24027602100</v>
          </cell>
          <cell r="B365" t="str">
            <v>Ellicott City, MD</v>
          </cell>
          <cell r="C365">
            <v>4.8999999999999998E-3</v>
          </cell>
        </row>
        <row r="366">
          <cell r="A366">
            <v>24027602900</v>
          </cell>
          <cell r="B366" t="str">
            <v>Normandy, Ellicott City, MD</v>
          </cell>
          <cell r="C366">
            <v>4.7000000000000002E-3</v>
          </cell>
        </row>
        <row r="367">
          <cell r="A367">
            <v>24005402602</v>
          </cell>
          <cell r="B367" t="str">
            <v>Randallstown, MD</v>
          </cell>
          <cell r="C367">
            <v>4.5999999999999999E-3</v>
          </cell>
        </row>
        <row r="368">
          <cell r="A368">
            <v>24005450400</v>
          </cell>
          <cell r="B368" t="str">
            <v>Essex, MD</v>
          </cell>
          <cell r="C368">
            <v>4.1999999999999997E-3</v>
          </cell>
        </row>
        <row r="369">
          <cell r="A369">
            <v>24005403300</v>
          </cell>
          <cell r="B369" t="str">
            <v>Lochearn, Pikesville, MD</v>
          </cell>
          <cell r="C369">
            <v>3.5999999999999999E-3</v>
          </cell>
        </row>
        <row r="370">
          <cell r="A370">
            <v>24003731308</v>
          </cell>
          <cell r="B370" t="str">
            <v>Pasadena, MD</v>
          </cell>
          <cell r="C370">
            <v>3.5999999999999999E-3</v>
          </cell>
        </row>
        <row r="371">
          <cell r="A371">
            <v>24003750900</v>
          </cell>
          <cell r="B371" t="str">
            <v>Glen Burnie, MD</v>
          </cell>
          <cell r="C371">
            <v>3.3999999999999998E-3</v>
          </cell>
        </row>
        <row r="372">
          <cell r="A372">
            <v>24005490602</v>
          </cell>
          <cell r="B372" t="str">
            <v>Baltimore, MD</v>
          </cell>
          <cell r="C372">
            <v>3.2000000000000002E-3</v>
          </cell>
        </row>
        <row r="373">
          <cell r="A373">
            <v>24005491100</v>
          </cell>
          <cell r="B373" t="str">
            <v>Baltimore, MD</v>
          </cell>
          <cell r="C373">
            <v>2.8999999999999998E-3</v>
          </cell>
        </row>
        <row r="374">
          <cell r="A374">
            <v>24510120202</v>
          </cell>
          <cell r="B374" t="str">
            <v>Baltimore, MD</v>
          </cell>
          <cell r="C374">
            <v>2.8E-3</v>
          </cell>
        </row>
        <row r="375">
          <cell r="A375">
            <v>24027601204</v>
          </cell>
          <cell r="B375" t="str">
            <v>Elkridge, MD</v>
          </cell>
          <cell r="C375">
            <v>2.7000000000000001E-3</v>
          </cell>
        </row>
        <row r="376">
          <cell r="A376">
            <v>24005430600</v>
          </cell>
          <cell r="B376" t="str">
            <v>Relay, Halethorpe, MD</v>
          </cell>
          <cell r="C376">
            <v>2.5000000000000001E-3</v>
          </cell>
        </row>
        <row r="377">
          <cell r="A377">
            <v>24005490400</v>
          </cell>
          <cell r="B377" t="str">
            <v>Towson, MD</v>
          </cell>
          <cell r="C377">
            <v>1.8E-3</v>
          </cell>
        </row>
        <row r="378">
          <cell r="A378">
            <v>24510270600</v>
          </cell>
          <cell r="B378" t="str">
            <v>Harford - Echodale - Perring Parkway, Baltimore, MD</v>
          </cell>
          <cell r="C378">
            <v>1.5E-3</v>
          </cell>
        </row>
        <row r="379">
          <cell r="A379">
            <v>24510271200</v>
          </cell>
          <cell r="B379" t="str">
            <v>Homeland, Baltimore, MD</v>
          </cell>
          <cell r="C379">
            <v>4.0000000000000002E-4</v>
          </cell>
        </row>
        <row r="380">
          <cell r="A380">
            <v>24005411410</v>
          </cell>
          <cell r="B380" t="str">
            <v>Parkville, MD</v>
          </cell>
          <cell r="C380">
            <v>2.9999999999999997E-4</v>
          </cell>
        </row>
        <row r="381">
          <cell r="A381">
            <v>24510260303</v>
          </cell>
          <cell r="B381" t="str">
            <v>Claremont - Freedom, Baltimore, MD</v>
          </cell>
          <cell r="C381">
            <v>0</v>
          </cell>
        </row>
        <row r="382">
          <cell r="A382">
            <v>24005420100</v>
          </cell>
          <cell r="B382" t="str">
            <v>Dundalk, MD</v>
          </cell>
          <cell r="C382">
            <v>0</v>
          </cell>
        </row>
        <row r="383">
          <cell r="A383">
            <v>24005492402</v>
          </cell>
          <cell r="B383" t="str">
            <v>Owings Mills, MD</v>
          </cell>
          <cell r="C383">
            <v>0</v>
          </cell>
        </row>
        <row r="384">
          <cell r="A384">
            <v>24005411306</v>
          </cell>
          <cell r="B384" t="str">
            <v>Nottingham, MD</v>
          </cell>
          <cell r="C384">
            <v>0</v>
          </cell>
        </row>
        <row r="385">
          <cell r="A385">
            <v>24005491000</v>
          </cell>
          <cell r="B385" t="str">
            <v>Baltimore, MD</v>
          </cell>
          <cell r="C385">
            <v>0</v>
          </cell>
        </row>
        <row r="386">
          <cell r="A386">
            <v>24005403500</v>
          </cell>
          <cell r="B386" t="str">
            <v>Pikesville, MD</v>
          </cell>
          <cell r="C386">
            <v>0</v>
          </cell>
        </row>
        <row r="387">
          <cell r="A387">
            <v>24510272006</v>
          </cell>
          <cell r="B387" t="str">
            <v>Glen, Baltimore, MD</v>
          </cell>
          <cell r="C387">
            <v>0</v>
          </cell>
        </row>
        <row r="388">
          <cell r="A388">
            <v>24510020300</v>
          </cell>
          <cell r="B388" t="str">
            <v>Fells Point, Baltimore, MD</v>
          </cell>
          <cell r="C388">
            <v>0</v>
          </cell>
        </row>
        <row r="389">
          <cell r="A389">
            <v>24005420303</v>
          </cell>
          <cell r="B389" t="str">
            <v>Dundalk, MD</v>
          </cell>
          <cell r="C389">
            <v>0</v>
          </cell>
        </row>
        <row r="390">
          <cell r="A390">
            <v>24005401503</v>
          </cell>
          <cell r="B390" t="str">
            <v>Catonsville, MD</v>
          </cell>
          <cell r="C390">
            <v>0</v>
          </cell>
        </row>
        <row r="391">
          <cell r="A391">
            <v>24003750102</v>
          </cell>
          <cell r="B391" t="str">
            <v>Baltimore, MD</v>
          </cell>
          <cell r="C391">
            <v>0</v>
          </cell>
        </row>
        <row r="392">
          <cell r="A392">
            <v>24003750400</v>
          </cell>
          <cell r="B392" t="str">
            <v>Linthicum Heights, MD</v>
          </cell>
          <cell r="C392">
            <v>0</v>
          </cell>
        </row>
        <row r="393">
          <cell r="A393">
            <v>24005403702</v>
          </cell>
          <cell r="B393" t="str">
            <v>Pikesville, MD</v>
          </cell>
          <cell r="C393">
            <v>0</v>
          </cell>
        </row>
        <row r="394">
          <cell r="A394">
            <v>24027602306</v>
          </cell>
          <cell r="B394" t="str">
            <v>Dunloggin, Ellicott City, MD</v>
          </cell>
          <cell r="C394">
            <v>0</v>
          </cell>
        </row>
        <row r="395">
          <cell r="A395">
            <v>24005490703</v>
          </cell>
          <cell r="B395" t="str">
            <v>Towson, MD</v>
          </cell>
          <cell r="C395">
            <v>0</v>
          </cell>
        </row>
        <row r="396">
          <cell r="A396">
            <v>24005490601</v>
          </cell>
          <cell r="B396" t="str">
            <v>Baltimore, MD</v>
          </cell>
          <cell r="C396">
            <v>0</v>
          </cell>
        </row>
        <row r="397">
          <cell r="A397">
            <v>24005490701</v>
          </cell>
          <cell r="B397" t="str">
            <v>Towson, MD</v>
          </cell>
          <cell r="C397">
            <v>0</v>
          </cell>
        </row>
        <row r="398">
          <cell r="A398">
            <v>24510261100</v>
          </cell>
          <cell r="B398" t="str">
            <v>Canton, Baltimore, MD</v>
          </cell>
          <cell r="C398">
            <v>0</v>
          </cell>
        </row>
        <row r="399">
          <cell r="A399">
            <v>24005401400</v>
          </cell>
          <cell r="B399" t="str">
            <v>Catonsville, MD</v>
          </cell>
          <cell r="C399">
            <v>0</v>
          </cell>
        </row>
        <row r="400">
          <cell r="A400">
            <v>24005491201</v>
          </cell>
          <cell r="B400" t="str">
            <v>Towson, MD</v>
          </cell>
          <cell r="C400">
            <v>0</v>
          </cell>
        </row>
        <row r="401">
          <cell r="A401">
            <v>24005491900</v>
          </cell>
          <cell r="B401" t="str">
            <v>Parkville, MD</v>
          </cell>
          <cell r="C401">
            <v>0</v>
          </cell>
        </row>
        <row r="402">
          <cell r="A402">
            <v>24510120100</v>
          </cell>
          <cell r="B402" t="str">
            <v>Tuscany - Canterbury, Baltimore, MD</v>
          </cell>
          <cell r="C402">
            <v>0</v>
          </cell>
        </row>
        <row r="403">
          <cell r="A403">
            <v>24005400500</v>
          </cell>
          <cell r="B403" t="str">
            <v>Catonsville, MD</v>
          </cell>
          <cell r="C403">
            <v>0</v>
          </cell>
        </row>
        <row r="404">
          <cell r="A404">
            <v>24003750804</v>
          </cell>
          <cell r="B404" t="str">
            <v>Glen Burnie, MD</v>
          </cell>
          <cell r="C404">
            <v>0</v>
          </cell>
        </row>
        <row r="405">
          <cell r="A405">
            <v>24005440200</v>
          </cell>
          <cell r="B405" t="str">
            <v>Nottingham, MD</v>
          </cell>
          <cell r="C405">
            <v>0</v>
          </cell>
        </row>
        <row r="406">
          <cell r="A406">
            <v>24027601105</v>
          </cell>
          <cell r="B406" t="str">
            <v>Ellicott City, MD</v>
          </cell>
          <cell r="C406">
            <v>0</v>
          </cell>
        </row>
        <row r="407">
          <cell r="A407">
            <v>24510271501</v>
          </cell>
          <cell r="B407" t="str">
            <v>Mount Washington, Baltimore, MD</v>
          </cell>
          <cell r="C407">
            <v>0</v>
          </cell>
        </row>
        <row r="408">
          <cell r="A408">
            <v>24510130805</v>
          </cell>
          <cell r="B408" t="str">
            <v>Cold Springs, Baltimore, MD</v>
          </cell>
          <cell r="C408">
            <v>0</v>
          </cell>
        </row>
        <row r="409">
          <cell r="A409">
            <v>24510271102</v>
          </cell>
          <cell r="B409" t="str">
            <v>Mid-Charles, Baltimore, MD</v>
          </cell>
          <cell r="C409">
            <v>0</v>
          </cell>
        </row>
        <row r="410">
          <cell r="A410">
            <v>24005492500</v>
          </cell>
          <cell r="B410" t="str">
            <v>Baltimore, MD</v>
          </cell>
        </row>
        <row r="411">
          <cell r="A411">
            <v>24005490605</v>
          </cell>
          <cell r="B411" t="str">
            <v>Towson, MD</v>
          </cell>
        </row>
        <row r="412">
          <cell r="A412">
            <v>24005980200</v>
          </cell>
          <cell r="B412" t="str">
            <v>Lansdowne - Baltimore Highlands, Halethorpe, MD</v>
          </cell>
        </row>
        <row r="413">
          <cell r="A413">
            <v>24510100300</v>
          </cell>
          <cell r="B413" t="str">
            <v>Penn - Fallsway, Baltimore, MD</v>
          </cell>
        </row>
        <row r="414">
          <cell r="A414">
            <v>24510271503</v>
          </cell>
          <cell r="B414" t="str">
            <v>Cross Keys, Baltimore, MD</v>
          </cell>
        </row>
        <row r="415">
          <cell r="A415">
            <v>24003980000</v>
          </cell>
          <cell r="B415" t="str">
            <v>Linthicum Heights, MD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tract_jail_rP_gP_p75 (2)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Incarceration_Rate_rP_gP_p75</v>
          </cell>
        </row>
        <row r="2">
          <cell r="A2">
            <v>11001004802</v>
          </cell>
          <cell r="B2" t="str">
            <v>Northwest Washington, Washington, DC</v>
          </cell>
          <cell r="C2">
            <v>8.0799999999999997E-2</v>
          </cell>
        </row>
        <row r="3">
          <cell r="A3">
            <v>11001007401</v>
          </cell>
          <cell r="B3" t="str">
            <v>Barry Farm, Washington, DC</v>
          </cell>
          <cell r="C3">
            <v>7.7899999999999997E-2</v>
          </cell>
        </row>
        <row r="4">
          <cell r="A4">
            <v>11001007407</v>
          </cell>
          <cell r="B4" t="str">
            <v>Barry Farm, Washington, DC</v>
          </cell>
          <cell r="C4">
            <v>7.6999999999999999E-2</v>
          </cell>
        </row>
        <row r="5">
          <cell r="A5">
            <v>11001009804</v>
          </cell>
          <cell r="B5" t="str">
            <v>Southeast Washington, Washington, DC</v>
          </cell>
          <cell r="C5">
            <v>7.3899999999999993E-2</v>
          </cell>
        </row>
        <row r="6">
          <cell r="A6">
            <v>11001004901</v>
          </cell>
          <cell r="B6" t="str">
            <v>Northwest Washington, Washington, DC</v>
          </cell>
          <cell r="C6">
            <v>7.17E-2</v>
          </cell>
        </row>
        <row r="7">
          <cell r="A7">
            <v>11001009810</v>
          </cell>
          <cell r="B7" t="str">
            <v>Southeast Washington, Washington, DC</v>
          </cell>
          <cell r="C7">
            <v>6.8400000000000002E-2</v>
          </cell>
        </row>
        <row r="8">
          <cell r="A8">
            <v>11001008802</v>
          </cell>
          <cell r="B8" t="str">
            <v>Northeast Washington, Washington, DC</v>
          </cell>
          <cell r="C8">
            <v>6.7100000000000007E-2</v>
          </cell>
        </row>
        <row r="9">
          <cell r="A9">
            <v>11001005900</v>
          </cell>
          <cell r="B9" t="str">
            <v>Northwest Washington, Washington, DC</v>
          </cell>
          <cell r="C9">
            <v>6.6400000000000001E-2</v>
          </cell>
        </row>
        <row r="10">
          <cell r="A10">
            <v>11001007406</v>
          </cell>
          <cell r="B10" t="str">
            <v>Southeast Washington, Washington, DC</v>
          </cell>
          <cell r="C10">
            <v>6.5299999999999997E-2</v>
          </cell>
        </row>
        <row r="11">
          <cell r="A11">
            <v>11001003500</v>
          </cell>
          <cell r="B11" t="str">
            <v>Northwest Washington, Washington, DC</v>
          </cell>
          <cell r="C11">
            <v>6.5199999999999994E-2</v>
          </cell>
        </row>
        <row r="12">
          <cell r="A12">
            <v>11001008702</v>
          </cell>
          <cell r="B12" t="str">
            <v>Eckington, Washington, DC</v>
          </cell>
          <cell r="C12">
            <v>6.2799999999999995E-2</v>
          </cell>
        </row>
        <row r="13">
          <cell r="A13">
            <v>11001004701</v>
          </cell>
          <cell r="B13" t="str">
            <v>Northwest Washington, Washington, DC</v>
          </cell>
          <cell r="C13">
            <v>6.13E-2</v>
          </cell>
        </row>
        <row r="14">
          <cell r="A14">
            <v>11001010900</v>
          </cell>
          <cell r="B14" t="str">
            <v>Southwest Washington, Washington, DC</v>
          </cell>
          <cell r="C14">
            <v>6.0199999999999997E-2</v>
          </cell>
        </row>
        <row r="15">
          <cell r="A15">
            <v>11001006900</v>
          </cell>
          <cell r="B15" t="str">
            <v>Southeast Washington, Washington, DC</v>
          </cell>
          <cell r="C15">
            <v>5.2699999999999997E-2</v>
          </cell>
        </row>
        <row r="16">
          <cell r="A16">
            <v>11001003600</v>
          </cell>
          <cell r="B16" t="str">
            <v>Columbia Heights, Washington, DC</v>
          </cell>
          <cell r="C16">
            <v>5.1999999999999998E-2</v>
          </cell>
        </row>
        <row r="17">
          <cell r="A17">
            <v>24033803002</v>
          </cell>
          <cell r="B17" t="str">
            <v>Capitol Heights, MD</v>
          </cell>
          <cell r="C17">
            <v>5.1900000000000002E-2</v>
          </cell>
        </row>
        <row r="18">
          <cell r="A18">
            <v>11001008803</v>
          </cell>
          <cell r="B18" t="str">
            <v>Northeast Washington, Washington, DC</v>
          </cell>
          <cell r="C18">
            <v>4.6699999999999998E-2</v>
          </cell>
        </row>
        <row r="19">
          <cell r="A19">
            <v>11001009604</v>
          </cell>
          <cell r="B19" t="str">
            <v>Northeast Washington, Washington, DC</v>
          </cell>
          <cell r="C19">
            <v>4.5400000000000003E-2</v>
          </cell>
        </row>
        <row r="20">
          <cell r="A20">
            <v>11001006802</v>
          </cell>
          <cell r="B20" t="str">
            <v>Barney Circle, Washington, DC</v>
          </cell>
          <cell r="C20">
            <v>4.5100000000000001E-2</v>
          </cell>
        </row>
        <row r="21">
          <cell r="A21">
            <v>24033803300</v>
          </cell>
          <cell r="B21" t="str">
            <v>Hyattsville, MD</v>
          </cell>
          <cell r="C21">
            <v>4.4900000000000002E-2</v>
          </cell>
        </row>
        <row r="22">
          <cell r="A22">
            <v>11001007903</v>
          </cell>
          <cell r="B22" t="str">
            <v>Kingman Park, Washington, DC</v>
          </cell>
          <cell r="C22">
            <v>4.4900000000000002E-2</v>
          </cell>
        </row>
        <row r="23">
          <cell r="A23">
            <v>11001009602</v>
          </cell>
          <cell r="B23" t="str">
            <v>Mayfair, Washington, DC</v>
          </cell>
          <cell r="C23">
            <v>4.4600000000000001E-2</v>
          </cell>
        </row>
        <row r="24">
          <cell r="A24">
            <v>11001009203</v>
          </cell>
          <cell r="B24" t="str">
            <v>Northeast Washington, Washington, DC</v>
          </cell>
          <cell r="C24">
            <v>4.3499999999999997E-2</v>
          </cell>
        </row>
        <row r="25">
          <cell r="A25">
            <v>24033802407</v>
          </cell>
          <cell r="B25" t="str">
            <v>District Heights, MD</v>
          </cell>
          <cell r="C25">
            <v>4.3499999999999997E-2</v>
          </cell>
        </row>
        <row r="26">
          <cell r="A26">
            <v>11001009400</v>
          </cell>
          <cell r="B26" t="str">
            <v>Northeast Washington, Washington, DC</v>
          </cell>
          <cell r="C26">
            <v>4.2700000000000002E-2</v>
          </cell>
        </row>
        <row r="27">
          <cell r="A27">
            <v>11001009803</v>
          </cell>
          <cell r="B27" t="str">
            <v>Congress Heights, Washington, DC</v>
          </cell>
          <cell r="C27">
            <v>4.19E-2</v>
          </cell>
        </row>
        <row r="28">
          <cell r="A28">
            <v>11001004801</v>
          </cell>
          <cell r="B28" t="str">
            <v>Northwest Washington, Washington, DC</v>
          </cell>
          <cell r="C28">
            <v>4.1099999999999998E-2</v>
          </cell>
        </row>
        <row r="29">
          <cell r="A29">
            <v>24033804802</v>
          </cell>
          <cell r="B29" t="str">
            <v>Mount Rainier, MD</v>
          </cell>
          <cell r="C29">
            <v>4.0800000000000003E-2</v>
          </cell>
        </row>
        <row r="30">
          <cell r="A30">
            <v>11001004600</v>
          </cell>
          <cell r="B30" t="str">
            <v>Northwest Washington, Washington, DC</v>
          </cell>
          <cell r="C30">
            <v>4.0399999999999998E-2</v>
          </cell>
        </row>
        <row r="31">
          <cell r="A31">
            <v>11001003000</v>
          </cell>
          <cell r="B31" t="str">
            <v>Columbia Heights, Washington, DC</v>
          </cell>
          <cell r="C31">
            <v>3.9800000000000002E-2</v>
          </cell>
        </row>
        <row r="32">
          <cell r="A32">
            <v>24033801707</v>
          </cell>
          <cell r="B32" t="str">
            <v>Oxon Hill, MD</v>
          </cell>
          <cell r="C32">
            <v>3.9399999999999998E-2</v>
          </cell>
        </row>
        <row r="33">
          <cell r="A33">
            <v>11001008903</v>
          </cell>
          <cell r="B33" t="str">
            <v>Carver / Langston, Washington, DC</v>
          </cell>
          <cell r="C33">
            <v>3.9100000000000003E-2</v>
          </cell>
        </row>
        <row r="34">
          <cell r="A34">
            <v>11001001702</v>
          </cell>
          <cell r="B34" t="str">
            <v>Northwest Washington, Washington, DC</v>
          </cell>
          <cell r="C34">
            <v>3.8300000000000001E-2</v>
          </cell>
        </row>
        <row r="35">
          <cell r="A35">
            <v>11001001803</v>
          </cell>
          <cell r="B35" t="str">
            <v>Brightwood, Washington, DC</v>
          </cell>
          <cell r="C35">
            <v>3.7699999999999997E-2</v>
          </cell>
        </row>
        <row r="36">
          <cell r="A36">
            <v>11001007502</v>
          </cell>
          <cell r="B36" t="str">
            <v>Southeast Washington, Washington, DC</v>
          </cell>
          <cell r="C36">
            <v>3.7600000000000001E-2</v>
          </cell>
        </row>
        <row r="37">
          <cell r="A37">
            <v>11001009903</v>
          </cell>
          <cell r="B37" t="str">
            <v>Southeast Washington, Washington, DC</v>
          </cell>
          <cell r="C37">
            <v>3.7499999999999999E-2</v>
          </cell>
        </row>
        <row r="38">
          <cell r="A38">
            <v>11001002102</v>
          </cell>
          <cell r="B38" t="str">
            <v>Northwest Washington, Washington, DC</v>
          </cell>
          <cell r="C38">
            <v>3.6700000000000003E-2</v>
          </cell>
        </row>
        <row r="39">
          <cell r="A39">
            <v>11001009801</v>
          </cell>
          <cell r="B39" t="str">
            <v>Southeast Washington, Washington, DC</v>
          </cell>
          <cell r="C39">
            <v>3.5700000000000003E-2</v>
          </cell>
        </row>
        <row r="40">
          <cell r="A40">
            <v>11001009906</v>
          </cell>
          <cell r="B40" t="str">
            <v>Marshall Heights, Washington, DC</v>
          </cell>
          <cell r="C40">
            <v>3.56E-2</v>
          </cell>
        </row>
        <row r="41">
          <cell r="A41">
            <v>11001009201</v>
          </cell>
          <cell r="B41" t="str">
            <v>Edgewood, Washington, DC</v>
          </cell>
          <cell r="C41">
            <v>3.5299999999999998E-2</v>
          </cell>
        </row>
        <row r="42">
          <cell r="A42">
            <v>24033801801</v>
          </cell>
          <cell r="B42" t="str">
            <v>Temple Hills, MD</v>
          </cell>
          <cell r="C42">
            <v>3.49E-2</v>
          </cell>
        </row>
        <row r="43">
          <cell r="A43">
            <v>11001003301</v>
          </cell>
          <cell r="B43" t="str">
            <v>Bloomingdale, Washington, DC</v>
          </cell>
          <cell r="C43">
            <v>3.44E-2</v>
          </cell>
        </row>
        <row r="44">
          <cell r="A44">
            <v>11001006400</v>
          </cell>
          <cell r="B44" t="str">
            <v>Southwest Washington, Washington, DC</v>
          </cell>
          <cell r="C44">
            <v>3.4099999999999998E-2</v>
          </cell>
        </row>
        <row r="45">
          <cell r="A45">
            <v>11001009503</v>
          </cell>
          <cell r="B45" t="str">
            <v>Northeast Washington, Washington, DC</v>
          </cell>
          <cell r="C45">
            <v>3.39E-2</v>
          </cell>
        </row>
        <row r="46">
          <cell r="A46">
            <v>24031701900</v>
          </cell>
          <cell r="B46" t="str">
            <v>Takoma Park, MD</v>
          </cell>
          <cell r="C46">
            <v>3.3000000000000002E-2</v>
          </cell>
        </row>
        <row r="47">
          <cell r="A47">
            <v>11001007806</v>
          </cell>
          <cell r="B47" t="str">
            <v>Northeast Washington, Washington, DC</v>
          </cell>
          <cell r="C47">
            <v>3.2800000000000003E-2</v>
          </cell>
        </row>
        <row r="48">
          <cell r="A48">
            <v>11001002502</v>
          </cell>
          <cell r="B48" t="str">
            <v>Northwest Washington, Washington, DC</v>
          </cell>
          <cell r="C48">
            <v>3.27E-2</v>
          </cell>
        </row>
        <row r="49">
          <cell r="A49">
            <v>24033802106</v>
          </cell>
          <cell r="B49" t="str">
            <v>Suitland-Silver Hill, MD</v>
          </cell>
          <cell r="C49">
            <v>3.2000000000000001E-2</v>
          </cell>
        </row>
        <row r="50">
          <cell r="A50">
            <v>51013101602</v>
          </cell>
          <cell r="B50" t="str">
            <v>Colonial Village, Arlington, VA</v>
          </cell>
          <cell r="C50">
            <v>3.1899999999999998E-2</v>
          </cell>
        </row>
        <row r="51">
          <cell r="A51">
            <v>24033804102</v>
          </cell>
          <cell r="B51" t="str">
            <v>Hyattsville, MD</v>
          </cell>
          <cell r="C51">
            <v>3.1800000000000002E-2</v>
          </cell>
        </row>
        <row r="52">
          <cell r="A52">
            <v>11001009905</v>
          </cell>
          <cell r="B52" t="str">
            <v>Marshall Heights, Washington, DC</v>
          </cell>
          <cell r="C52">
            <v>3.1300000000000001E-2</v>
          </cell>
        </row>
        <row r="53">
          <cell r="A53">
            <v>24033803524</v>
          </cell>
          <cell r="B53" t="str">
            <v>Hyattsville, MD</v>
          </cell>
          <cell r="C53">
            <v>3.1099999999999999E-2</v>
          </cell>
        </row>
        <row r="54">
          <cell r="A54">
            <v>24033803402</v>
          </cell>
          <cell r="B54" t="str">
            <v>Landover, Hyattsville, MD</v>
          </cell>
          <cell r="C54">
            <v>3.0800000000000001E-2</v>
          </cell>
        </row>
        <row r="55">
          <cell r="A55">
            <v>24033801704</v>
          </cell>
          <cell r="B55" t="str">
            <v>Oxon Hill, MD</v>
          </cell>
          <cell r="C55">
            <v>3.0300000000000001E-2</v>
          </cell>
        </row>
        <row r="56">
          <cell r="A56">
            <v>11001002400</v>
          </cell>
          <cell r="B56" t="str">
            <v>Northwest Washington, Washington, DC</v>
          </cell>
          <cell r="C56">
            <v>3.0300000000000001E-2</v>
          </cell>
        </row>
        <row r="57">
          <cell r="A57">
            <v>24033805909</v>
          </cell>
          <cell r="B57" t="str">
            <v>Hyattsville, MD</v>
          </cell>
          <cell r="C57">
            <v>0.03</v>
          </cell>
        </row>
        <row r="58">
          <cell r="A58">
            <v>24033805201</v>
          </cell>
          <cell r="B58" t="str">
            <v>Hyattsville, MD</v>
          </cell>
          <cell r="C58">
            <v>2.9600000000000001E-2</v>
          </cell>
        </row>
        <row r="59">
          <cell r="A59">
            <v>11001009807</v>
          </cell>
          <cell r="B59" t="str">
            <v>Bellevue, Washington, DC</v>
          </cell>
          <cell r="C59">
            <v>2.9399999999999999E-2</v>
          </cell>
        </row>
        <row r="60">
          <cell r="A60">
            <v>24033801701</v>
          </cell>
          <cell r="B60" t="str">
            <v>Temple Hills, MD</v>
          </cell>
          <cell r="C60">
            <v>2.9399999999999999E-2</v>
          </cell>
        </row>
        <row r="61">
          <cell r="A61">
            <v>11001001902</v>
          </cell>
          <cell r="B61" t="str">
            <v>Manor Park, Washington, DC</v>
          </cell>
          <cell r="C61">
            <v>2.9399999999999999E-2</v>
          </cell>
        </row>
        <row r="62">
          <cell r="A62">
            <v>11001010400</v>
          </cell>
          <cell r="B62" t="str">
            <v>Southeast Washington, Washington, DC</v>
          </cell>
          <cell r="C62">
            <v>2.93E-2</v>
          </cell>
        </row>
        <row r="63">
          <cell r="A63">
            <v>11001009501</v>
          </cell>
          <cell r="B63" t="str">
            <v>Northeast Washington, Washington, DC</v>
          </cell>
          <cell r="C63">
            <v>2.92E-2</v>
          </cell>
        </row>
        <row r="64">
          <cell r="A64">
            <v>11001004202</v>
          </cell>
          <cell r="B64" t="str">
            <v>Northwest Washington, Washington, DC</v>
          </cell>
          <cell r="C64">
            <v>2.9100000000000001E-2</v>
          </cell>
        </row>
        <row r="65">
          <cell r="A65">
            <v>51510201202</v>
          </cell>
          <cell r="B65" t="str">
            <v>Potomac West, Alexandria, VA</v>
          </cell>
          <cell r="C65">
            <v>2.8199999999999999E-2</v>
          </cell>
        </row>
        <row r="66">
          <cell r="A66">
            <v>11001007601</v>
          </cell>
          <cell r="B66" t="str">
            <v>Southeast Washington, Washington, DC</v>
          </cell>
          <cell r="C66">
            <v>2.81E-2</v>
          </cell>
        </row>
        <row r="67">
          <cell r="A67">
            <v>11001003400</v>
          </cell>
          <cell r="B67" t="str">
            <v>Howard University, Washington, DC</v>
          </cell>
          <cell r="C67">
            <v>2.7699999999999999E-2</v>
          </cell>
        </row>
        <row r="68">
          <cell r="A68">
            <v>24033802700</v>
          </cell>
          <cell r="B68" t="str">
            <v>Capitol Heights, MD</v>
          </cell>
          <cell r="C68">
            <v>2.7300000000000001E-2</v>
          </cell>
        </row>
        <row r="69">
          <cell r="A69">
            <v>11001007803</v>
          </cell>
          <cell r="B69" t="str">
            <v>Lower Central NE, Washington, DC</v>
          </cell>
          <cell r="C69">
            <v>2.7E-2</v>
          </cell>
        </row>
        <row r="70">
          <cell r="A70">
            <v>24033802301</v>
          </cell>
          <cell r="B70" t="str">
            <v>District Heights, MD</v>
          </cell>
          <cell r="C70">
            <v>2.69E-2</v>
          </cell>
        </row>
        <row r="71">
          <cell r="A71">
            <v>11001007200</v>
          </cell>
          <cell r="B71" t="str">
            <v>Capitol Riverfront, Washington, DC</v>
          </cell>
          <cell r="C71">
            <v>2.6800000000000001E-2</v>
          </cell>
        </row>
        <row r="72">
          <cell r="A72">
            <v>11001008001</v>
          </cell>
          <cell r="B72" t="str">
            <v>Northeast Washington, Washington, DC</v>
          </cell>
          <cell r="C72">
            <v>2.6700000000000002E-2</v>
          </cell>
        </row>
        <row r="73">
          <cell r="A73">
            <v>11001007703</v>
          </cell>
          <cell r="B73" t="str">
            <v>Fort Dupont, Washington, DC</v>
          </cell>
          <cell r="C73">
            <v>2.6700000000000002E-2</v>
          </cell>
        </row>
        <row r="74">
          <cell r="A74">
            <v>24033802901</v>
          </cell>
          <cell r="B74" t="str">
            <v>Capitol Heights, MD</v>
          </cell>
          <cell r="C74">
            <v>2.6599999999999999E-2</v>
          </cell>
        </row>
        <row r="75">
          <cell r="A75">
            <v>24033801804</v>
          </cell>
          <cell r="B75" t="str">
            <v>Temple Hills, MD</v>
          </cell>
          <cell r="C75">
            <v>2.6499999999999999E-2</v>
          </cell>
        </row>
        <row r="76">
          <cell r="A76">
            <v>11001004400</v>
          </cell>
          <cell r="B76" t="str">
            <v>Northwest Washington, Washington, DC</v>
          </cell>
          <cell r="C76">
            <v>2.63E-2</v>
          </cell>
        </row>
        <row r="77">
          <cell r="A77">
            <v>24033803612</v>
          </cell>
          <cell r="B77" t="str">
            <v>Lanham, MD</v>
          </cell>
          <cell r="C77">
            <v>2.5999999999999999E-2</v>
          </cell>
        </row>
        <row r="78">
          <cell r="A78">
            <v>24033803200</v>
          </cell>
          <cell r="B78" t="str">
            <v>Hyattsville, MD</v>
          </cell>
          <cell r="C78">
            <v>2.5700000000000001E-2</v>
          </cell>
        </row>
        <row r="79">
          <cell r="A79">
            <v>24033805602</v>
          </cell>
          <cell r="B79" t="str">
            <v>Hyattsville, MD</v>
          </cell>
          <cell r="C79">
            <v>2.5499999999999998E-2</v>
          </cell>
        </row>
        <row r="80">
          <cell r="A80">
            <v>24033802002</v>
          </cell>
          <cell r="B80" t="str">
            <v>District Heights, MD</v>
          </cell>
          <cell r="C80">
            <v>2.53E-2</v>
          </cell>
        </row>
        <row r="81">
          <cell r="A81">
            <v>24033801807</v>
          </cell>
          <cell r="B81" t="str">
            <v>Hillcrest Heights, MD</v>
          </cell>
          <cell r="C81">
            <v>2.4500000000000001E-2</v>
          </cell>
        </row>
        <row r="82">
          <cell r="A82">
            <v>11001003302</v>
          </cell>
          <cell r="B82" t="str">
            <v>Bloomingdale, Washington, DC</v>
          </cell>
          <cell r="C82">
            <v>2.4400000000000002E-2</v>
          </cell>
        </row>
        <row r="83">
          <cell r="A83">
            <v>24033803519</v>
          </cell>
          <cell r="B83" t="str">
            <v>Landover, Hyattsville, MD</v>
          </cell>
          <cell r="C83">
            <v>2.4400000000000002E-2</v>
          </cell>
        </row>
        <row r="84">
          <cell r="A84">
            <v>11001009700</v>
          </cell>
          <cell r="B84" t="str">
            <v>Southeast Washington, Washington, DC</v>
          </cell>
          <cell r="C84">
            <v>2.4299999999999999E-2</v>
          </cell>
        </row>
        <row r="85">
          <cell r="A85">
            <v>51510202002</v>
          </cell>
          <cell r="B85" t="str">
            <v>Old Town, Alexandria, VA</v>
          </cell>
          <cell r="C85">
            <v>2.4199999999999999E-2</v>
          </cell>
        </row>
        <row r="86">
          <cell r="A86">
            <v>11001009907</v>
          </cell>
          <cell r="B86" t="str">
            <v>Southeast Washington, Washington, DC</v>
          </cell>
          <cell r="C86">
            <v>2.4199999999999999E-2</v>
          </cell>
        </row>
        <row r="87">
          <cell r="A87">
            <v>24033801802</v>
          </cell>
          <cell r="B87" t="str">
            <v>Temple Hills, MD</v>
          </cell>
          <cell r="C87">
            <v>2.3800000000000002E-2</v>
          </cell>
        </row>
        <row r="88">
          <cell r="A88">
            <v>11001009508</v>
          </cell>
          <cell r="B88" t="str">
            <v>Northeast Washington, Washington, DC</v>
          </cell>
          <cell r="C88">
            <v>2.3699999999999999E-2</v>
          </cell>
        </row>
        <row r="89">
          <cell r="A89">
            <v>24033801808</v>
          </cell>
          <cell r="B89" t="str">
            <v>Hillcrest Heights, MD</v>
          </cell>
          <cell r="C89">
            <v>2.35E-2</v>
          </cell>
        </row>
        <row r="90">
          <cell r="A90">
            <v>24033802805</v>
          </cell>
          <cell r="B90" t="str">
            <v>Pepper Mill Village, Capitol Heights, MD</v>
          </cell>
          <cell r="C90">
            <v>2.3400000000000001E-2</v>
          </cell>
        </row>
        <row r="91">
          <cell r="A91">
            <v>24033803900</v>
          </cell>
          <cell r="B91" t="str">
            <v>Hyattsville, MD</v>
          </cell>
          <cell r="C91">
            <v>2.3300000000000001E-2</v>
          </cell>
        </row>
        <row r="92">
          <cell r="A92">
            <v>51510200103</v>
          </cell>
          <cell r="B92" t="str">
            <v>Alexandria West, Alexandria, VA</v>
          </cell>
          <cell r="C92">
            <v>2.3099999999999999E-2</v>
          </cell>
        </row>
        <row r="93">
          <cell r="A93">
            <v>24033801405</v>
          </cell>
          <cell r="B93" t="str">
            <v>Oxon Hill, MD</v>
          </cell>
          <cell r="C93">
            <v>2.29E-2</v>
          </cell>
        </row>
        <row r="94">
          <cell r="A94">
            <v>24033803803</v>
          </cell>
          <cell r="B94" t="str">
            <v>Riverdale, Woodlawn, MD</v>
          </cell>
          <cell r="C94">
            <v>2.2599999999999999E-2</v>
          </cell>
        </row>
        <row r="95">
          <cell r="A95">
            <v>11001004201</v>
          </cell>
          <cell r="B95" t="str">
            <v>Northwest Washington, Washington, DC</v>
          </cell>
          <cell r="C95">
            <v>2.24E-2</v>
          </cell>
        </row>
        <row r="96">
          <cell r="A96">
            <v>11001003100</v>
          </cell>
          <cell r="B96" t="str">
            <v>Northwest Washington, Washington, DC</v>
          </cell>
          <cell r="C96">
            <v>2.24E-2</v>
          </cell>
        </row>
        <row r="97">
          <cell r="A97">
            <v>24033803508</v>
          </cell>
          <cell r="B97" t="str">
            <v>Glenarden, MD</v>
          </cell>
          <cell r="C97">
            <v>2.2100000000000002E-2</v>
          </cell>
        </row>
        <row r="98">
          <cell r="A98">
            <v>24033801214</v>
          </cell>
          <cell r="B98" t="str">
            <v>Clinton, MD</v>
          </cell>
          <cell r="C98">
            <v>2.1700000000000001E-2</v>
          </cell>
        </row>
        <row r="99">
          <cell r="A99">
            <v>24033802501</v>
          </cell>
          <cell r="B99" t="str">
            <v>Suitland, Suitland-Silver Hill, MD</v>
          </cell>
          <cell r="C99">
            <v>2.1700000000000001E-2</v>
          </cell>
        </row>
        <row r="100">
          <cell r="A100">
            <v>11001005002</v>
          </cell>
          <cell r="B100" t="str">
            <v>Downtown, Washington, DC</v>
          </cell>
          <cell r="C100">
            <v>2.1600000000000001E-2</v>
          </cell>
        </row>
        <row r="101">
          <cell r="A101">
            <v>11001009601</v>
          </cell>
          <cell r="B101" t="str">
            <v>Kenilworth, Washington, DC</v>
          </cell>
          <cell r="C101">
            <v>2.1600000000000001E-2</v>
          </cell>
        </row>
        <row r="102">
          <cell r="A102">
            <v>24033802404</v>
          </cell>
          <cell r="B102" t="str">
            <v>District Heights, MD</v>
          </cell>
          <cell r="C102">
            <v>2.1499999999999998E-2</v>
          </cell>
        </row>
        <row r="103">
          <cell r="A103">
            <v>51510200701</v>
          </cell>
          <cell r="B103" t="str">
            <v>Eisenhower West, Alexandria, VA</v>
          </cell>
          <cell r="C103">
            <v>2.1499999999999998E-2</v>
          </cell>
        </row>
        <row r="104">
          <cell r="A104">
            <v>11001009902</v>
          </cell>
          <cell r="B104" t="str">
            <v>Southeast Washington, Washington, DC</v>
          </cell>
          <cell r="C104">
            <v>2.1399999999999999E-2</v>
          </cell>
        </row>
        <row r="105">
          <cell r="A105">
            <v>24033802502</v>
          </cell>
          <cell r="B105" t="str">
            <v>Capitol Heights, MD</v>
          </cell>
          <cell r="C105">
            <v>2.1100000000000001E-2</v>
          </cell>
        </row>
        <row r="106">
          <cell r="A106">
            <v>24033803601</v>
          </cell>
          <cell r="B106" t="str">
            <v>Springdale, MD</v>
          </cell>
          <cell r="C106">
            <v>2.0899999999999998E-2</v>
          </cell>
        </row>
        <row r="107">
          <cell r="A107">
            <v>24033801409</v>
          </cell>
          <cell r="B107" t="str">
            <v>Fort Washington, MD</v>
          </cell>
          <cell r="C107">
            <v>2.0799999999999999E-2</v>
          </cell>
        </row>
        <row r="108">
          <cell r="A108">
            <v>24033803401</v>
          </cell>
          <cell r="B108" t="str">
            <v>Landover, Hyattsville, MD</v>
          </cell>
          <cell r="C108">
            <v>2.07E-2</v>
          </cell>
        </row>
        <row r="109">
          <cell r="A109">
            <v>51013103501</v>
          </cell>
          <cell r="B109" t="str">
            <v>Arlington Ridge, Arlington, VA</v>
          </cell>
          <cell r="C109">
            <v>2.07E-2</v>
          </cell>
        </row>
        <row r="110">
          <cell r="A110">
            <v>11001002301</v>
          </cell>
          <cell r="B110" t="str">
            <v>Northwest Washington, Washington, DC</v>
          </cell>
          <cell r="C110">
            <v>2.06E-2</v>
          </cell>
        </row>
        <row r="111">
          <cell r="A111">
            <v>11001009603</v>
          </cell>
          <cell r="B111" t="str">
            <v>Northeast Washington, Washington, DC</v>
          </cell>
          <cell r="C111">
            <v>2.06E-2</v>
          </cell>
        </row>
        <row r="112">
          <cell r="A112">
            <v>11001007503</v>
          </cell>
          <cell r="B112" t="str">
            <v>Historic Anacostia, Washington, DC</v>
          </cell>
          <cell r="C112">
            <v>2.0199999999999999E-2</v>
          </cell>
        </row>
        <row r="113">
          <cell r="A113">
            <v>11001009904</v>
          </cell>
          <cell r="B113" t="str">
            <v>Marshall Heights, Washington, DC</v>
          </cell>
          <cell r="C113">
            <v>2.0199999999999999E-2</v>
          </cell>
        </row>
        <row r="114">
          <cell r="A114">
            <v>51510201900</v>
          </cell>
          <cell r="B114" t="str">
            <v>Old Town, Alexandria, VA</v>
          </cell>
          <cell r="C114">
            <v>2.01E-2</v>
          </cell>
        </row>
        <row r="115">
          <cell r="A115">
            <v>11001007605</v>
          </cell>
          <cell r="B115" t="str">
            <v>Fairlawn, Washington, DC</v>
          </cell>
          <cell r="C115">
            <v>0.02</v>
          </cell>
        </row>
        <row r="116">
          <cell r="A116">
            <v>51510201204</v>
          </cell>
          <cell r="B116" t="str">
            <v>Del Ray, Alexandria, VA</v>
          </cell>
          <cell r="C116">
            <v>1.95E-2</v>
          </cell>
        </row>
        <row r="117">
          <cell r="A117">
            <v>11001010500</v>
          </cell>
          <cell r="B117" t="str">
            <v>Southwest Washington, Washington, DC</v>
          </cell>
          <cell r="C117">
            <v>1.95E-2</v>
          </cell>
        </row>
        <row r="118">
          <cell r="A118">
            <v>24033802803</v>
          </cell>
          <cell r="B118" t="str">
            <v>Capitol Heights, MD</v>
          </cell>
          <cell r="C118">
            <v>1.9400000000000001E-2</v>
          </cell>
        </row>
        <row r="119">
          <cell r="A119">
            <v>24033801408</v>
          </cell>
          <cell r="B119" t="str">
            <v>Fort Washington, MD</v>
          </cell>
          <cell r="C119">
            <v>1.9400000000000001E-2</v>
          </cell>
        </row>
        <row r="120">
          <cell r="A120">
            <v>51013102200</v>
          </cell>
          <cell r="B120" t="str">
            <v>Arlington Mill, Arlington, VA</v>
          </cell>
          <cell r="C120">
            <v>1.9400000000000001E-2</v>
          </cell>
        </row>
        <row r="121">
          <cell r="A121">
            <v>24033806000</v>
          </cell>
          <cell r="B121" t="str">
            <v>Hyattsville, MD</v>
          </cell>
          <cell r="C121">
            <v>1.9300000000000001E-2</v>
          </cell>
        </row>
        <row r="122">
          <cell r="A122">
            <v>51510201203</v>
          </cell>
          <cell r="B122" t="str">
            <v>Potomac West, Alexandria, VA</v>
          </cell>
          <cell r="C122">
            <v>1.89E-2</v>
          </cell>
        </row>
        <row r="123">
          <cell r="A123">
            <v>11001011100</v>
          </cell>
          <cell r="B123" t="str">
            <v>Northeast Washington, Washington, DC</v>
          </cell>
          <cell r="C123">
            <v>1.89E-2</v>
          </cell>
        </row>
        <row r="124">
          <cell r="A124">
            <v>11001007804</v>
          </cell>
          <cell r="B124" t="str">
            <v>Lincoln Heights, Washington, DC</v>
          </cell>
          <cell r="C124">
            <v>1.8800000000000001E-2</v>
          </cell>
        </row>
        <row r="125">
          <cell r="A125">
            <v>11001007708</v>
          </cell>
          <cell r="B125" t="str">
            <v>Southeast Washington, Washington, DC</v>
          </cell>
          <cell r="C125">
            <v>1.8700000000000001E-2</v>
          </cell>
        </row>
        <row r="126">
          <cell r="A126">
            <v>24033806711</v>
          </cell>
          <cell r="B126" t="str">
            <v>Greenbelt, MD</v>
          </cell>
          <cell r="C126">
            <v>1.8599999999999998E-2</v>
          </cell>
        </row>
        <row r="127">
          <cell r="A127">
            <v>11001009509</v>
          </cell>
          <cell r="B127" t="str">
            <v>Michigan Park, Washington, DC</v>
          </cell>
          <cell r="C127">
            <v>1.8599999999999998E-2</v>
          </cell>
        </row>
        <row r="128">
          <cell r="A128">
            <v>51013101404</v>
          </cell>
          <cell r="B128" t="str">
            <v>Virginia Square, Arlington, VA</v>
          </cell>
          <cell r="C128">
            <v>1.83E-2</v>
          </cell>
        </row>
        <row r="129">
          <cell r="A129">
            <v>24033801908</v>
          </cell>
          <cell r="B129" t="str">
            <v>Suitland, Suitland-Silver Hill, MD</v>
          </cell>
          <cell r="C129">
            <v>1.8200000000000001E-2</v>
          </cell>
        </row>
        <row r="130">
          <cell r="A130">
            <v>11001009802</v>
          </cell>
          <cell r="B130" t="str">
            <v>Southeast Washington, Washington, DC</v>
          </cell>
          <cell r="C130">
            <v>1.8200000000000001E-2</v>
          </cell>
        </row>
        <row r="131">
          <cell r="A131">
            <v>51013101402</v>
          </cell>
          <cell r="B131" t="str">
            <v>Virginia Square, Arlington, VA</v>
          </cell>
          <cell r="C131">
            <v>1.8100000000000002E-2</v>
          </cell>
        </row>
        <row r="132">
          <cell r="A132">
            <v>24033801708</v>
          </cell>
          <cell r="B132" t="str">
            <v>Oxon Hill, MD</v>
          </cell>
          <cell r="C132">
            <v>1.8100000000000002E-2</v>
          </cell>
        </row>
        <row r="133">
          <cell r="A133">
            <v>24033804801</v>
          </cell>
          <cell r="B133" t="str">
            <v>Mount Rainier, MD</v>
          </cell>
          <cell r="C133">
            <v>1.8100000000000002E-2</v>
          </cell>
        </row>
        <row r="134">
          <cell r="A134">
            <v>11001002900</v>
          </cell>
          <cell r="B134" t="str">
            <v>Northwest Washington, Washington, DC</v>
          </cell>
          <cell r="C134">
            <v>1.7999999999999999E-2</v>
          </cell>
        </row>
        <row r="135">
          <cell r="A135">
            <v>24033806708</v>
          </cell>
          <cell r="B135" t="str">
            <v>Greenbelt, MD</v>
          </cell>
          <cell r="C135">
            <v>1.7999999999999999E-2</v>
          </cell>
        </row>
        <row r="136">
          <cell r="A136">
            <v>51059452801</v>
          </cell>
          <cell r="B136" t="str">
            <v>Alexandria, VA</v>
          </cell>
          <cell r="C136">
            <v>1.77E-2</v>
          </cell>
        </row>
        <row r="137">
          <cell r="A137">
            <v>24033802107</v>
          </cell>
          <cell r="B137" t="str">
            <v>District Heights, MD</v>
          </cell>
          <cell r="C137">
            <v>1.77E-2</v>
          </cell>
        </row>
        <row r="138">
          <cell r="A138">
            <v>11001006600</v>
          </cell>
          <cell r="B138" t="str">
            <v>Capitol Hill, Washington, DC</v>
          </cell>
          <cell r="C138">
            <v>1.7600000000000001E-2</v>
          </cell>
        </row>
        <row r="139">
          <cell r="A139">
            <v>24033802201</v>
          </cell>
          <cell r="B139" t="str">
            <v>Upper Marlboro, MD</v>
          </cell>
          <cell r="C139">
            <v>1.7500000000000002E-2</v>
          </cell>
        </row>
        <row r="140">
          <cell r="A140">
            <v>51059450200</v>
          </cell>
          <cell r="B140" t="str">
            <v>Falls Church, VA</v>
          </cell>
          <cell r="C140">
            <v>1.7399999999999999E-2</v>
          </cell>
        </row>
        <row r="141">
          <cell r="A141">
            <v>51013103800</v>
          </cell>
          <cell r="B141" t="str">
            <v>Long Branch Creek, Arlington, VA</v>
          </cell>
          <cell r="C141">
            <v>1.7299999999999999E-2</v>
          </cell>
        </row>
        <row r="142">
          <cell r="A142">
            <v>24033803520</v>
          </cell>
          <cell r="B142" t="str">
            <v>Bowie, MD</v>
          </cell>
          <cell r="C142">
            <v>1.7299999999999999E-2</v>
          </cell>
        </row>
        <row r="143">
          <cell r="A143">
            <v>24033801211</v>
          </cell>
          <cell r="B143" t="str">
            <v>Clinton, MD</v>
          </cell>
          <cell r="C143">
            <v>1.7299999999999999E-2</v>
          </cell>
        </row>
        <row r="144">
          <cell r="A144">
            <v>24033803527</v>
          </cell>
          <cell r="B144" t="str">
            <v>Upper Marlboro, MD</v>
          </cell>
          <cell r="C144">
            <v>1.7000000000000001E-2</v>
          </cell>
        </row>
        <row r="145">
          <cell r="A145">
            <v>11001005001</v>
          </cell>
          <cell r="B145" t="str">
            <v>Logan Circle, Washington, DC</v>
          </cell>
          <cell r="C145">
            <v>1.7000000000000001E-2</v>
          </cell>
        </row>
        <row r="146">
          <cell r="A146">
            <v>24033801407</v>
          </cell>
          <cell r="B146" t="str">
            <v>Fort Washington, MD</v>
          </cell>
          <cell r="C146">
            <v>1.6899999999999998E-2</v>
          </cell>
        </row>
        <row r="147">
          <cell r="A147">
            <v>51510200405</v>
          </cell>
          <cell r="B147" t="str">
            <v>Landmark, Alexandria, VA</v>
          </cell>
          <cell r="C147">
            <v>1.6899999999999998E-2</v>
          </cell>
        </row>
        <row r="148">
          <cell r="A148">
            <v>11001009504</v>
          </cell>
          <cell r="B148" t="str">
            <v>Michigan Park, Washington, DC</v>
          </cell>
          <cell r="C148">
            <v>1.6799999999999999E-2</v>
          </cell>
        </row>
        <row r="149">
          <cell r="A149">
            <v>24033803100</v>
          </cell>
          <cell r="B149" t="str">
            <v>Capitol Heights, MD</v>
          </cell>
          <cell r="C149">
            <v>1.6500000000000001E-2</v>
          </cell>
        </row>
        <row r="150">
          <cell r="A150">
            <v>11001000902</v>
          </cell>
          <cell r="B150" t="str">
            <v>Northwest Washington, Washington, DC</v>
          </cell>
          <cell r="C150">
            <v>1.6400000000000001E-2</v>
          </cell>
        </row>
        <row r="151">
          <cell r="A151">
            <v>11001001301</v>
          </cell>
          <cell r="B151" t="str">
            <v>Northwest Washington, Washington, DC</v>
          </cell>
          <cell r="C151">
            <v>1.6400000000000001E-2</v>
          </cell>
        </row>
        <row r="152">
          <cell r="A152">
            <v>24033801600</v>
          </cell>
          <cell r="B152" t="str">
            <v>Oxon Hill, MD</v>
          </cell>
          <cell r="C152">
            <v>1.6299999999999999E-2</v>
          </cell>
        </row>
        <row r="153">
          <cell r="A153">
            <v>51013103100</v>
          </cell>
          <cell r="B153" t="str">
            <v>Nauck, Arlington, VA</v>
          </cell>
          <cell r="C153">
            <v>1.6199999999999999E-2</v>
          </cell>
        </row>
        <row r="154">
          <cell r="A154">
            <v>51510200104</v>
          </cell>
          <cell r="B154" t="str">
            <v>Alexandria West, Alexandria, VA</v>
          </cell>
          <cell r="C154">
            <v>1.5900000000000001E-2</v>
          </cell>
        </row>
        <row r="155">
          <cell r="A155">
            <v>24033802405</v>
          </cell>
          <cell r="B155" t="str">
            <v>Suitland, Suitland-Silver Hill, MD</v>
          </cell>
          <cell r="C155">
            <v>1.5900000000000001E-2</v>
          </cell>
        </row>
        <row r="156">
          <cell r="A156">
            <v>24033802408</v>
          </cell>
          <cell r="B156" t="str">
            <v>Capitol Heights, MD</v>
          </cell>
          <cell r="C156">
            <v>1.5699999999999999E-2</v>
          </cell>
        </row>
        <row r="157">
          <cell r="A157">
            <v>24033805101</v>
          </cell>
          <cell r="B157" t="str">
            <v>Chillum, MD</v>
          </cell>
          <cell r="C157">
            <v>1.5699999999999999E-2</v>
          </cell>
        </row>
        <row r="158">
          <cell r="A158">
            <v>11001010600</v>
          </cell>
          <cell r="B158" t="str">
            <v>Near Northeast, Washington, DC</v>
          </cell>
          <cell r="C158">
            <v>1.5699999999999999E-2</v>
          </cell>
        </row>
        <row r="159">
          <cell r="A159">
            <v>11001007603</v>
          </cell>
          <cell r="B159" t="str">
            <v>Southeast Washington, Washington, DC</v>
          </cell>
          <cell r="C159">
            <v>1.5599999999999999E-2</v>
          </cell>
        </row>
        <row r="160">
          <cell r="A160">
            <v>11001002201</v>
          </cell>
          <cell r="B160" t="str">
            <v>Northwest Washington, Washington, DC</v>
          </cell>
          <cell r="C160">
            <v>1.5599999999999999E-2</v>
          </cell>
        </row>
        <row r="161">
          <cell r="A161">
            <v>24033803001</v>
          </cell>
          <cell r="B161" t="str">
            <v>Capitol Heights, MD</v>
          </cell>
          <cell r="C161">
            <v>1.5599999999999999E-2</v>
          </cell>
        </row>
        <row r="162">
          <cell r="A162">
            <v>11001009811</v>
          </cell>
          <cell r="B162" t="str">
            <v>Southeast Washington, Washington, DC</v>
          </cell>
          <cell r="C162">
            <v>1.55E-2</v>
          </cell>
        </row>
        <row r="163">
          <cell r="A163">
            <v>24033801905</v>
          </cell>
          <cell r="B163" t="str">
            <v>Suitland, Camp Springs, MD</v>
          </cell>
          <cell r="C163">
            <v>1.55E-2</v>
          </cell>
        </row>
        <row r="164">
          <cell r="A164">
            <v>51013101701</v>
          </cell>
          <cell r="B164" t="str">
            <v>Radnor - Fort Myer Heights, Arlington, VA</v>
          </cell>
          <cell r="C164">
            <v>1.54E-2</v>
          </cell>
        </row>
        <row r="165">
          <cell r="A165">
            <v>11001008701</v>
          </cell>
          <cell r="B165" t="str">
            <v>Eckington, Washington, DC</v>
          </cell>
          <cell r="C165">
            <v>1.5299999999999999E-2</v>
          </cell>
        </row>
        <row r="166">
          <cell r="A166">
            <v>11001009901</v>
          </cell>
          <cell r="B166" t="str">
            <v>Penn Branch, Washington, DC</v>
          </cell>
          <cell r="C166">
            <v>1.5100000000000001E-2</v>
          </cell>
        </row>
        <row r="167">
          <cell r="A167">
            <v>11001000400</v>
          </cell>
          <cell r="B167" t="str">
            <v>Naval Observatory, Washington, DC</v>
          </cell>
          <cell r="C167">
            <v>1.4999999999999999E-2</v>
          </cell>
        </row>
        <row r="168">
          <cell r="A168">
            <v>11001011000</v>
          </cell>
          <cell r="B168" t="str">
            <v>Southwest Washington, Washington, DC</v>
          </cell>
          <cell r="C168">
            <v>1.4800000000000001E-2</v>
          </cell>
        </row>
        <row r="169">
          <cell r="A169">
            <v>24033802204</v>
          </cell>
          <cell r="B169" t="str">
            <v>District Heights, MD</v>
          </cell>
          <cell r="C169">
            <v>1.4800000000000001E-2</v>
          </cell>
        </row>
        <row r="170">
          <cell r="A170">
            <v>24033803607</v>
          </cell>
          <cell r="B170" t="str">
            <v>Lanham, MD</v>
          </cell>
          <cell r="C170">
            <v>1.47E-2</v>
          </cell>
        </row>
        <row r="171">
          <cell r="A171">
            <v>24033800701</v>
          </cell>
          <cell r="B171" t="str">
            <v>Upper Marlboro, MD</v>
          </cell>
          <cell r="C171">
            <v>1.46E-2</v>
          </cell>
        </row>
        <row r="172">
          <cell r="A172">
            <v>24033800706</v>
          </cell>
          <cell r="B172" t="str">
            <v>Upper Marlboro, MD</v>
          </cell>
          <cell r="C172">
            <v>1.46E-2</v>
          </cell>
        </row>
        <row r="173">
          <cell r="A173">
            <v>24033804300</v>
          </cell>
          <cell r="B173" t="str">
            <v>Hyattsville, MD</v>
          </cell>
          <cell r="C173">
            <v>1.4500000000000001E-2</v>
          </cell>
        </row>
        <row r="174">
          <cell r="A174">
            <v>51013102801</v>
          </cell>
          <cell r="B174" t="str">
            <v>Columbia Forest, Arlington, VA</v>
          </cell>
          <cell r="C174">
            <v>1.4500000000000001E-2</v>
          </cell>
        </row>
        <row r="175">
          <cell r="A175">
            <v>51059451400</v>
          </cell>
          <cell r="B175" t="str">
            <v>Seven Corners, VA</v>
          </cell>
          <cell r="C175">
            <v>1.43E-2</v>
          </cell>
        </row>
        <row r="176">
          <cell r="A176">
            <v>24033801706</v>
          </cell>
          <cell r="B176" t="str">
            <v>Temple Hills, MD</v>
          </cell>
          <cell r="C176">
            <v>1.4E-2</v>
          </cell>
        </row>
        <row r="177">
          <cell r="A177">
            <v>24033803608</v>
          </cell>
          <cell r="B177" t="str">
            <v>Lanham, MD</v>
          </cell>
          <cell r="C177">
            <v>1.4E-2</v>
          </cell>
        </row>
        <row r="178">
          <cell r="A178">
            <v>51510200105</v>
          </cell>
          <cell r="B178" t="str">
            <v>Alexandria West, Alexandria, VA</v>
          </cell>
          <cell r="C178">
            <v>1.38E-2</v>
          </cell>
        </row>
        <row r="179">
          <cell r="A179">
            <v>24033803602</v>
          </cell>
          <cell r="B179" t="str">
            <v>Glenarden, MD</v>
          </cell>
          <cell r="C179">
            <v>1.38E-2</v>
          </cell>
        </row>
        <row r="180">
          <cell r="A180">
            <v>11001002202</v>
          </cell>
          <cell r="B180" t="str">
            <v>Northwest Washington, Washington, DC</v>
          </cell>
          <cell r="C180">
            <v>1.35E-2</v>
          </cell>
        </row>
        <row r="181">
          <cell r="A181">
            <v>51510201600</v>
          </cell>
          <cell r="B181" t="str">
            <v>Old Town West, Alexandria, VA</v>
          </cell>
          <cell r="C181">
            <v>1.34E-2</v>
          </cell>
        </row>
        <row r="182">
          <cell r="A182">
            <v>24033801907</v>
          </cell>
          <cell r="B182" t="str">
            <v>Suitland, Suitland-Silver Hill, MD</v>
          </cell>
          <cell r="C182">
            <v>1.3299999999999999E-2</v>
          </cell>
        </row>
        <row r="183">
          <cell r="A183">
            <v>11001008904</v>
          </cell>
          <cell r="B183" t="str">
            <v>Carver / Langston, Washington, DC</v>
          </cell>
          <cell r="C183">
            <v>1.3100000000000001E-2</v>
          </cell>
        </row>
        <row r="184">
          <cell r="A184">
            <v>24031705702</v>
          </cell>
          <cell r="B184" t="str">
            <v>Bethesda, MD</v>
          </cell>
          <cell r="C184">
            <v>1.3100000000000001E-2</v>
          </cell>
        </row>
        <row r="185">
          <cell r="A185">
            <v>24031701701</v>
          </cell>
          <cell r="B185" t="str">
            <v>Takoma Park, MD</v>
          </cell>
          <cell r="C185">
            <v>1.29E-2</v>
          </cell>
        </row>
        <row r="186">
          <cell r="A186">
            <v>51013101900</v>
          </cell>
          <cell r="B186" t="str">
            <v>Ashton Heights, Arlington, VA</v>
          </cell>
          <cell r="C186">
            <v>1.29E-2</v>
          </cell>
        </row>
        <row r="187">
          <cell r="A187">
            <v>11001007808</v>
          </cell>
          <cell r="B187" t="str">
            <v>Grant Park, Washington, DC</v>
          </cell>
          <cell r="C187">
            <v>1.2800000000000001E-2</v>
          </cell>
        </row>
        <row r="188">
          <cell r="A188">
            <v>24033801104</v>
          </cell>
          <cell r="B188" t="str">
            <v>Joint Base Andrews, MD</v>
          </cell>
          <cell r="C188">
            <v>1.2800000000000001E-2</v>
          </cell>
        </row>
        <row r="189">
          <cell r="A189">
            <v>51013100500</v>
          </cell>
          <cell r="B189" t="str">
            <v>Donaldson Run, Arlington, VA</v>
          </cell>
          <cell r="C189">
            <v>1.26E-2</v>
          </cell>
        </row>
        <row r="190">
          <cell r="A190">
            <v>11001002802</v>
          </cell>
          <cell r="B190" t="str">
            <v>Columbia Heights, Washington, DC</v>
          </cell>
          <cell r="C190">
            <v>1.26E-2</v>
          </cell>
        </row>
        <row r="191">
          <cell r="A191">
            <v>11001010300</v>
          </cell>
          <cell r="B191" t="str">
            <v>Northwest Washington, Washington, DC</v>
          </cell>
          <cell r="C191">
            <v>1.26E-2</v>
          </cell>
        </row>
        <row r="192">
          <cell r="A192">
            <v>24033803512</v>
          </cell>
          <cell r="B192" t="str">
            <v>Upper Marlboro, MD</v>
          </cell>
          <cell r="C192">
            <v>1.2500000000000001E-2</v>
          </cell>
        </row>
        <row r="193">
          <cell r="A193">
            <v>11001007408</v>
          </cell>
          <cell r="B193" t="str">
            <v>Southeast Washington, Washington, DC</v>
          </cell>
          <cell r="C193">
            <v>1.2500000000000001E-2</v>
          </cell>
        </row>
        <row r="194">
          <cell r="A194">
            <v>24033800707</v>
          </cell>
          <cell r="B194" t="str">
            <v>Greater Upper Marlboro, Upper Marlboro, MD</v>
          </cell>
          <cell r="C194">
            <v>1.2500000000000001E-2</v>
          </cell>
        </row>
        <row r="195">
          <cell r="A195">
            <v>51059420700</v>
          </cell>
          <cell r="B195" t="str">
            <v>Alexandria, VA</v>
          </cell>
          <cell r="C195">
            <v>1.2500000000000001E-2</v>
          </cell>
        </row>
        <row r="196">
          <cell r="A196">
            <v>24033804101</v>
          </cell>
          <cell r="B196" t="str">
            <v>Cheverly, MD</v>
          </cell>
          <cell r="C196">
            <v>1.24E-2</v>
          </cell>
        </row>
        <row r="197">
          <cell r="A197">
            <v>24033806200</v>
          </cell>
          <cell r="B197" t="str">
            <v>Hyattsville, MD</v>
          </cell>
          <cell r="C197">
            <v>1.24E-2</v>
          </cell>
        </row>
        <row r="198">
          <cell r="A198">
            <v>24033800411</v>
          </cell>
          <cell r="B198" t="str">
            <v>Glenn Dale, MD</v>
          </cell>
          <cell r="C198">
            <v>1.23E-2</v>
          </cell>
        </row>
        <row r="199">
          <cell r="A199">
            <v>11001009505</v>
          </cell>
          <cell r="B199" t="str">
            <v>Northeast Washington, Washington, DC</v>
          </cell>
          <cell r="C199">
            <v>1.2200000000000001E-2</v>
          </cell>
        </row>
        <row r="200">
          <cell r="A200">
            <v>11001006500</v>
          </cell>
          <cell r="B200" t="str">
            <v>Southeast Washington, Washington, DC</v>
          </cell>
          <cell r="C200">
            <v>1.2200000000000001E-2</v>
          </cell>
        </row>
        <row r="201">
          <cell r="A201">
            <v>11001008100</v>
          </cell>
          <cell r="B201" t="str">
            <v>Northeast Washington, Washington, DC</v>
          </cell>
          <cell r="C201">
            <v>1.2200000000000001E-2</v>
          </cell>
        </row>
        <row r="202">
          <cell r="A202">
            <v>24031704805</v>
          </cell>
          <cell r="B202" t="str">
            <v>Bethesda, MD</v>
          </cell>
          <cell r="C202">
            <v>1.2E-2</v>
          </cell>
        </row>
        <row r="203">
          <cell r="A203">
            <v>51510200406</v>
          </cell>
          <cell r="B203" t="str">
            <v>Landmark, Alexandria, VA</v>
          </cell>
          <cell r="C203">
            <v>1.2E-2</v>
          </cell>
        </row>
        <row r="204">
          <cell r="A204">
            <v>11001006700</v>
          </cell>
          <cell r="B204" t="str">
            <v>Southeast Washington, Washington, DC</v>
          </cell>
          <cell r="C204">
            <v>1.1900000000000001E-2</v>
          </cell>
        </row>
        <row r="205">
          <cell r="A205">
            <v>51013101403</v>
          </cell>
          <cell r="B205" t="str">
            <v>Virginia Square, Arlington, VA</v>
          </cell>
          <cell r="C205">
            <v>1.1599999999999999E-2</v>
          </cell>
        </row>
        <row r="206">
          <cell r="A206">
            <v>11001007404</v>
          </cell>
          <cell r="B206" t="str">
            <v>Douglass, Washington, DC</v>
          </cell>
          <cell r="C206">
            <v>1.1599999999999999E-2</v>
          </cell>
        </row>
        <row r="207">
          <cell r="A207">
            <v>24033801906</v>
          </cell>
          <cell r="B207" t="str">
            <v>Morningside, MD</v>
          </cell>
          <cell r="C207">
            <v>1.15E-2</v>
          </cell>
        </row>
        <row r="208">
          <cell r="A208">
            <v>24033806602</v>
          </cell>
          <cell r="B208" t="str">
            <v>Riverdale, East Riverdale, MD</v>
          </cell>
          <cell r="C208">
            <v>1.14E-2</v>
          </cell>
        </row>
        <row r="209">
          <cell r="A209">
            <v>11001000802</v>
          </cell>
          <cell r="B209" t="str">
            <v>Northwest Washington, Washington, DC</v>
          </cell>
          <cell r="C209">
            <v>1.14E-2</v>
          </cell>
        </row>
        <row r="210">
          <cell r="A210">
            <v>51510200201</v>
          </cell>
          <cell r="B210" t="str">
            <v>Seminary Hill, Alexandria, VA</v>
          </cell>
          <cell r="C210">
            <v>1.1299999999999999E-2</v>
          </cell>
        </row>
        <row r="211">
          <cell r="A211">
            <v>24033805500</v>
          </cell>
          <cell r="B211" t="str">
            <v>Hyattsville, MD</v>
          </cell>
          <cell r="C211">
            <v>1.1299999999999999E-2</v>
          </cell>
        </row>
        <row r="212">
          <cell r="A212">
            <v>24031701704</v>
          </cell>
          <cell r="B212" t="str">
            <v>Takoma Park, MD</v>
          </cell>
          <cell r="C212">
            <v>1.12E-2</v>
          </cell>
        </row>
        <row r="213">
          <cell r="A213">
            <v>11001001600</v>
          </cell>
          <cell r="B213" t="str">
            <v>Northwest Washington, Washington, DC</v>
          </cell>
          <cell r="C213">
            <v>1.12E-2</v>
          </cell>
        </row>
        <row r="214">
          <cell r="A214">
            <v>51059451100</v>
          </cell>
          <cell r="B214" t="str">
            <v>Falls Church, VA</v>
          </cell>
          <cell r="C214">
            <v>1.11E-2</v>
          </cell>
        </row>
        <row r="215">
          <cell r="A215">
            <v>11001007709</v>
          </cell>
          <cell r="B215" t="str">
            <v>Fairlawn, Washington, DC</v>
          </cell>
          <cell r="C215">
            <v>1.09E-2</v>
          </cell>
        </row>
        <row r="216">
          <cell r="A216">
            <v>24033802104</v>
          </cell>
          <cell r="B216" t="str">
            <v>District Heights, MD</v>
          </cell>
          <cell r="C216">
            <v>1.0800000000000001E-2</v>
          </cell>
        </row>
        <row r="217">
          <cell r="A217">
            <v>11001001302</v>
          </cell>
          <cell r="B217" t="str">
            <v>Forest Hills, Washington, DC</v>
          </cell>
          <cell r="C217">
            <v>1.0800000000000001E-2</v>
          </cell>
        </row>
        <row r="218">
          <cell r="A218">
            <v>11001010700</v>
          </cell>
          <cell r="B218" t="str">
            <v>Downtown, Washington, DC</v>
          </cell>
          <cell r="C218">
            <v>1.0699999999999999E-2</v>
          </cell>
        </row>
        <row r="219">
          <cell r="A219">
            <v>51013103000</v>
          </cell>
          <cell r="B219" t="str">
            <v>Shirlington, Arlington, VA</v>
          </cell>
          <cell r="C219">
            <v>1.0699999999999999E-2</v>
          </cell>
        </row>
        <row r="220">
          <cell r="A220">
            <v>24033800408</v>
          </cell>
          <cell r="B220" t="str">
            <v>Glenn Dale, MD</v>
          </cell>
          <cell r="C220">
            <v>1.0699999999999999E-2</v>
          </cell>
        </row>
        <row r="221">
          <cell r="A221">
            <v>24033803613</v>
          </cell>
          <cell r="B221" t="str">
            <v>Lanham, MD</v>
          </cell>
          <cell r="C221">
            <v>1.06E-2</v>
          </cell>
        </row>
        <row r="222">
          <cell r="A222">
            <v>24031702402</v>
          </cell>
          <cell r="B222" t="str">
            <v>Silver Spring, MD</v>
          </cell>
          <cell r="C222">
            <v>1.06E-2</v>
          </cell>
        </row>
        <row r="223">
          <cell r="A223">
            <v>24033801702</v>
          </cell>
          <cell r="B223" t="str">
            <v>Temple Hills, MD</v>
          </cell>
          <cell r="C223">
            <v>1.0500000000000001E-2</v>
          </cell>
        </row>
        <row r="224">
          <cell r="A224">
            <v>11001000501</v>
          </cell>
          <cell r="B224" t="str">
            <v>Northwest Washington, Washington, DC</v>
          </cell>
          <cell r="C224">
            <v>1.0500000000000001E-2</v>
          </cell>
        </row>
        <row r="225">
          <cell r="A225">
            <v>11001007807</v>
          </cell>
          <cell r="B225" t="str">
            <v>Northeast Washington, Washington, DC</v>
          </cell>
          <cell r="C225">
            <v>1.04E-2</v>
          </cell>
        </row>
        <row r="226">
          <cell r="A226">
            <v>51013103503</v>
          </cell>
          <cell r="B226" t="str">
            <v>Crystal City, Arlington, VA</v>
          </cell>
          <cell r="C226">
            <v>1.04E-2</v>
          </cell>
        </row>
        <row r="227">
          <cell r="A227">
            <v>11001000702</v>
          </cell>
          <cell r="B227" t="str">
            <v>Northwest Washington, Washington, DC</v>
          </cell>
          <cell r="C227">
            <v>1.04E-2</v>
          </cell>
        </row>
        <row r="228">
          <cell r="A228">
            <v>11001008002</v>
          </cell>
          <cell r="B228" t="str">
            <v>Northeast Washington, Washington, DC</v>
          </cell>
          <cell r="C228">
            <v>1.03E-2</v>
          </cell>
        </row>
        <row r="229">
          <cell r="A229">
            <v>24033806712</v>
          </cell>
          <cell r="B229" t="str">
            <v>Greenbelt, MD</v>
          </cell>
          <cell r="C229">
            <v>1.0200000000000001E-2</v>
          </cell>
        </row>
        <row r="230">
          <cell r="A230">
            <v>24033803700</v>
          </cell>
          <cell r="B230" t="str">
            <v>Hyattsville, MD</v>
          </cell>
          <cell r="C230">
            <v>1.0200000000000001E-2</v>
          </cell>
        </row>
        <row r="231">
          <cell r="A231">
            <v>24033803801</v>
          </cell>
          <cell r="B231" t="str">
            <v>Hyattsville, MD</v>
          </cell>
          <cell r="C231">
            <v>1.0200000000000001E-2</v>
          </cell>
        </row>
        <row r="232">
          <cell r="A232">
            <v>51059420502</v>
          </cell>
          <cell r="B232" t="str">
            <v>Alexandria, VA</v>
          </cell>
          <cell r="C232">
            <v>1.0200000000000001E-2</v>
          </cell>
        </row>
        <row r="233">
          <cell r="A233">
            <v>51059470600</v>
          </cell>
          <cell r="B233" t="str">
            <v>McLean, VA</v>
          </cell>
          <cell r="C233">
            <v>1.0200000000000001E-2</v>
          </cell>
        </row>
        <row r="234">
          <cell r="A234">
            <v>11001007901</v>
          </cell>
          <cell r="B234" t="str">
            <v>Northeast Washington, Washington, DC</v>
          </cell>
          <cell r="C234">
            <v>1.01E-2</v>
          </cell>
        </row>
        <row r="235">
          <cell r="A235">
            <v>51059450400</v>
          </cell>
          <cell r="B235" t="str">
            <v>Falls Church, VA</v>
          </cell>
          <cell r="C235">
            <v>1.01E-2</v>
          </cell>
        </row>
        <row r="236">
          <cell r="A236">
            <v>24033802103</v>
          </cell>
          <cell r="B236" t="str">
            <v>District Heights, MD</v>
          </cell>
          <cell r="C236">
            <v>1.01E-2</v>
          </cell>
        </row>
        <row r="237">
          <cell r="A237">
            <v>51013102500</v>
          </cell>
          <cell r="B237" t="str">
            <v>Penrose, Arlington, VA</v>
          </cell>
          <cell r="C237">
            <v>1.01E-2</v>
          </cell>
        </row>
        <row r="238">
          <cell r="A238">
            <v>11001008804</v>
          </cell>
          <cell r="B238" t="str">
            <v>Northeast Washington, Washington, DC</v>
          </cell>
          <cell r="C238">
            <v>1.01E-2</v>
          </cell>
        </row>
        <row r="239">
          <cell r="A239">
            <v>24033802804</v>
          </cell>
          <cell r="B239" t="str">
            <v>Capitol Heights, MD</v>
          </cell>
          <cell r="C239">
            <v>0.01</v>
          </cell>
        </row>
        <row r="240">
          <cell r="A240">
            <v>51059420600</v>
          </cell>
          <cell r="B240" t="str">
            <v>Groveton, Alexandria, VA</v>
          </cell>
          <cell r="C240">
            <v>0.01</v>
          </cell>
        </row>
        <row r="241">
          <cell r="A241">
            <v>11001002302</v>
          </cell>
          <cell r="B241" t="str">
            <v>Northwest Washington, Washington, DC</v>
          </cell>
          <cell r="C241">
            <v>0.01</v>
          </cell>
        </row>
        <row r="242">
          <cell r="A242">
            <v>51013103200</v>
          </cell>
          <cell r="B242" t="str">
            <v>Columbia Heights, Arlington, VA</v>
          </cell>
          <cell r="C242">
            <v>0.01</v>
          </cell>
        </row>
        <row r="243">
          <cell r="A243">
            <v>24031702000</v>
          </cell>
          <cell r="B243" t="str">
            <v>New Hampshire Estates, Silver Spring, MD</v>
          </cell>
          <cell r="C243">
            <v>0.01</v>
          </cell>
        </row>
        <row r="244">
          <cell r="A244">
            <v>51059452502</v>
          </cell>
          <cell r="B244" t="str">
            <v>Lincolnia, VA</v>
          </cell>
          <cell r="C244">
            <v>9.9000000000000008E-3</v>
          </cell>
        </row>
        <row r="245">
          <cell r="A245">
            <v>11001001402</v>
          </cell>
          <cell r="B245" t="str">
            <v>Northwest Washington, Washington, DC</v>
          </cell>
          <cell r="C245">
            <v>9.9000000000000008E-3</v>
          </cell>
        </row>
        <row r="246">
          <cell r="A246">
            <v>24033804600</v>
          </cell>
          <cell r="B246" t="str">
            <v>Brentwood, MD</v>
          </cell>
          <cell r="C246">
            <v>9.7999999999999997E-3</v>
          </cell>
        </row>
        <row r="247">
          <cell r="A247">
            <v>11001007304</v>
          </cell>
          <cell r="B247" t="str">
            <v>Congress Heights, Washington, DC</v>
          </cell>
          <cell r="C247">
            <v>9.7000000000000003E-3</v>
          </cell>
        </row>
        <row r="248">
          <cell r="A248">
            <v>51013102701</v>
          </cell>
          <cell r="B248" t="str">
            <v>Douglas Park, Arlington, VA</v>
          </cell>
          <cell r="C248">
            <v>9.5999999999999992E-3</v>
          </cell>
        </row>
        <row r="249">
          <cell r="A249">
            <v>24033801805</v>
          </cell>
          <cell r="B249" t="str">
            <v>Temple Hills, MD</v>
          </cell>
          <cell r="C249">
            <v>9.4999999999999998E-3</v>
          </cell>
        </row>
        <row r="250">
          <cell r="A250">
            <v>24033807000</v>
          </cell>
          <cell r="B250" t="str">
            <v>College Park, MD</v>
          </cell>
          <cell r="C250">
            <v>9.4999999999999998E-3</v>
          </cell>
        </row>
        <row r="251">
          <cell r="A251">
            <v>11001001901</v>
          </cell>
          <cell r="B251" t="str">
            <v>Brightwood, Washington, DC</v>
          </cell>
          <cell r="C251">
            <v>9.4000000000000004E-3</v>
          </cell>
        </row>
        <row r="252">
          <cell r="A252">
            <v>11001002001</v>
          </cell>
          <cell r="B252" t="str">
            <v>16th Street Heights, Washington, DC</v>
          </cell>
          <cell r="C252">
            <v>9.2999999999999992E-3</v>
          </cell>
        </row>
        <row r="253">
          <cell r="A253">
            <v>24033804400</v>
          </cell>
          <cell r="B253" t="str">
            <v>Brentwood, MD</v>
          </cell>
          <cell r="C253">
            <v>9.2999999999999992E-3</v>
          </cell>
        </row>
        <row r="254">
          <cell r="A254">
            <v>24031705400</v>
          </cell>
          <cell r="B254" t="str">
            <v>Chevy Chase, MD</v>
          </cell>
          <cell r="C254">
            <v>9.1000000000000004E-3</v>
          </cell>
        </row>
        <row r="255">
          <cell r="A255">
            <v>51059450500</v>
          </cell>
          <cell r="B255" t="str">
            <v>Falls Church, VA</v>
          </cell>
          <cell r="C255">
            <v>8.9999999999999993E-3</v>
          </cell>
        </row>
        <row r="256">
          <cell r="A256">
            <v>51059420503</v>
          </cell>
          <cell r="B256" t="str">
            <v>Alexandria, VA</v>
          </cell>
          <cell r="C256">
            <v>8.9999999999999993E-3</v>
          </cell>
        </row>
        <row r="257">
          <cell r="A257">
            <v>24033804200</v>
          </cell>
          <cell r="B257" t="str">
            <v>Cheverly, MD</v>
          </cell>
          <cell r="C257">
            <v>8.8999999999999999E-3</v>
          </cell>
        </row>
        <row r="258">
          <cell r="A258">
            <v>24033805000</v>
          </cell>
          <cell r="B258" t="str">
            <v>Hyattsville, MD</v>
          </cell>
          <cell r="C258">
            <v>8.8999999999999999E-3</v>
          </cell>
        </row>
        <row r="259">
          <cell r="A259">
            <v>24033804700</v>
          </cell>
          <cell r="B259" t="str">
            <v>Mount Rainier, MD</v>
          </cell>
          <cell r="C259">
            <v>8.8999999999999999E-3</v>
          </cell>
        </row>
        <row r="260">
          <cell r="A260">
            <v>51059452200</v>
          </cell>
          <cell r="B260" t="str">
            <v>Annandale, VA</v>
          </cell>
          <cell r="C260">
            <v>8.8999999999999999E-3</v>
          </cell>
        </row>
        <row r="261">
          <cell r="A261">
            <v>24033801901</v>
          </cell>
          <cell r="B261" t="str">
            <v>Temple Hills, MD</v>
          </cell>
          <cell r="C261">
            <v>8.8000000000000005E-3</v>
          </cell>
        </row>
        <row r="262">
          <cell r="A262">
            <v>24033806710</v>
          </cell>
          <cell r="B262" t="str">
            <v>Greenbelt, MD</v>
          </cell>
          <cell r="C262">
            <v>8.6999999999999994E-3</v>
          </cell>
        </row>
        <row r="263">
          <cell r="A263">
            <v>11001007707</v>
          </cell>
          <cell r="B263" t="str">
            <v>Benning Ridge, Washington, DC</v>
          </cell>
          <cell r="C263">
            <v>8.6999999999999994E-3</v>
          </cell>
        </row>
        <row r="264">
          <cell r="A264">
            <v>24033803516</v>
          </cell>
          <cell r="B264" t="str">
            <v>Bowie, MD</v>
          </cell>
          <cell r="C264">
            <v>8.5000000000000006E-3</v>
          </cell>
        </row>
        <row r="265">
          <cell r="A265">
            <v>51510200301</v>
          </cell>
          <cell r="B265" t="str">
            <v>Seminary Hill, Alexandria, VA</v>
          </cell>
          <cell r="C265">
            <v>8.3000000000000001E-3</v>
          </cell>
        </row>
        <row r="266">
          <cell r="A266">
            <v>51013102902</v>
          </cell>
          <cell r="B266" t="str">
            <v>Shirlington, Arlington, VA</v>
          </cell>
          <cell r="C266">
            <v>8.3000000000000001E-3</v>
          </cell>
        </row>
        <row r="267">
          <cell r="A267">
            <v>24033801212</v>
          </cell>
          <cell r="B267" t="str">
            <v>Camp Springs, MD</v>
          </cell>
          <cell r="C267">
            <v>8.0999999999999996E-3</v>
          </cell>
        </row>
        <row r="268">
          <cell r="A268">
            <v>24033806800</v>
          </cell>
          <cell r="B268" t="str">
            <v>Berwyn Heights, MD</v>
          </cell>
          <cell r="C268">
            <v>8.0999999999999996E-3</v>
          </cell>
        </row>
        <row r="269">
          <cell r="A269">
            <v>51510200302</v>
          </cell>
          <cell r="B269" t="str">
            <v>Seminary Hill, Alexandria, VA</v>
          </cell>
          <cell r="C269">
            <v>8.0999999999999996E-3</v>
          </cell>
        </row>
        <row r="270">
          <cell r="A270">
            <v>51059451601</v>
          </cell>
          <cell r="B270" t="str">
            <v>Bailey's Crossroads, VA</v>
          </cell>
          <cell r="C270">
            <v>8.0000000000000002E-3</v>
          </cell>
        </row>
        <row r="271">
          <cell r="A271">
            <v>24031702601</v>
          </cell>
          <cell r="B271" t="str">
            <v>Downtown Silver Spring, Silver Spring, MD</v>
          </cell>
          <cell r="C271">
            <v>8.0000000000000002E-3</v>
          </cell>
        </row>
        <row r="272">
          <cell r="A272">
            <v>51013102600</v>
          </cell>
          <cell r="B272" t="str">
            <v>Douglas Park, Arlington, VA</v>
          </cell>
          <cell r="C272">
            <v>7.9000000000000008E-3</v>
          </cell>
        </row>
        <row r="273">
          <cell r="A273">
            <v>24031702301</v>
          </cell>
          <cell r="B273" t="str">
            <v>Silver Spring, MD</v>
          </cell>
          <cell r="C273">
            <v>7.9000000000000008E-3</v>
          </cell>
        </row>
        <row r="274">
          <cell r="A274">
            <v>11001007100</v>
          </cell>
          <cell r="B274" t="str">
            <v>Southeast Washington, Washington, DC</v>
          </cell>
          <cell r="C274">
            <v>7.9000000000000008E-3</v>
          </cell>
        </row>
        <row r="275">
          <cell r="A275">
            <v>51059430600</v>
          </cell>
          <cell r="B275" t="str">
            <v>Springfield, VA</v>
          </cell>
          <cell r="C275">
            <v>7.7999999999999996E-3</v>
          </cell>
        </row>
        <row r="276">
          <cell r="A276">
            <v>51013101000</v>
          </cell>
          <cell r="B276" t="str">
            <v>Arlington, VA</v>
          </cell>
          <cell r="C276">
            <v>7.7999999999999996E-3</v>
          </cell>
        </row>
        <row r="277">
          <cell r="A277">
            <v>11001002501</v>
          </cell>
          <cell r="B277" t="str">
            <v>16th Street Heights, Washington, DC</v>
          </cell>
          <cell r="C277">
            <v>7.4000000000000003E-3</v>
          </cell>
        </row>
        <row r="278">
          <cell r="A278">
            <v>51059451000</v>
          </cell>
          <cell r="B278" t="str">
            <v>Annandale, VA</v>
          </cell>
          <cell r="C278">
            <v>7.3000000000000001E-3</v>
          </cell>
        </row>
        <row r="279">
          <cell r="A279">
            <v>24033803525</v>
          </cell>
          <cell r="B279" t="str">
            <v>Hyattsville, MD</v>
          </cell>
          <cell r="C279">
            <v>7.3000000000000001E-3</v>
          </cell>
        </row>
        <row r="280">
          <cell r="A280">
            <v>51013102100</v>
          </cell>
          <cell r="B280" t="str">
            <v>Glencarlyn, Arlington, VA</v>
          </cell>
          <cell r="C280">
            <v>7.3000000000000001E-3</v>
          </cell>
        </row>
        <row r="281">
          <cell r="A281">
            <v>51013101803</v>
          </cell>
          <cell r="B281" t="str">
            <v>Lyon Park, Arlington, VA</v>
          </cell>
          <cell r="C281">
            <v>7.1999999999999998E-3</v>
          </cell>
        </row>
        <row r="282">
          <cell r="A282">
            <v>11001009507</v>
          </cell>
          <cell r="B282" t="str">
            <v>Northeast Washington, Washington, DC</v>
          </cell>
          <cell r="C282">
            <v>7.1000000000000004E-3</v>
          </cell>
        </row>
        <row r="283">
          <cell r="A283">
            <v>51510201801</v>
          </cell>
          <cell r="B283" t="str">
            <v>Northeast Alexandria, Alexandria, VA</v>
          </cell>
          <cell r="C283">
            <v>7.1000000000000004E-3</v>
          </cell>
        </row>
        <row r="284">
          <cell r="A284">
            <v>11001009302</v>
          </cell>
          <cell r="B284" t="str">
            <v>Brookland, Washington, DC</v>
          </cell>
          <cell r="C284">
            <v>7.0000000000000001E-3</v>
          </cell>
        </row>
        <row r="285">
          <cell r="A285">
            <v>51510200801</v>
          </cell>
          <cell r="B285" t="str">
            <v>Taylor Run, Alexandria, VA</v>
          </cell>
          <cell r="C285">
            <v>6.8999999999999999E-3</v>
          </cell>
        </row>
        <row r="286">
          <cell r="A286">
            <v>24033804900</v>
          </cell>
          <cell r="B286" t="str">
            <v>Hyattsville, MD</v>
          </cell>
          <cell r="C286">
            <v>6.7999999999999996E-3</v>
          </cell>
        </row>
        <row r="287">
          <cell r="A287">
            <v>24031701800</v>
          </cell>
          <cell r="B287" t="str">
            <v>Takoma Park, MD</v>
          </cell>
          <cell r="C287">
            <v>6.7000000000000002E-3</v>
          </cell>
        </row>
        <row r="288">
          <cell r="A288">
            <v>24031701703</v>
          </cell>
          <cell r="B288" t="str">
            <v>Takoma Park, MD</v>
          </cell>
          <cell r="C288">
            <v>6.6E-3</v>
          </cell>
        </row>
        <row r="289">
          <cell r="A289">
            <v>24033803514</v>
          </cell>
          <cell r="B289" t="str">
            <v>Largo, MD</v>
          </cell>
          <cell r="C289">
            <v>6.4999999999999997E-3</v>
          </cell>
        </row>
        <row r="290">
          <cell r="A290">
            <v>51013100700</v>
          </cell>
          <cell r="B290" t="str">
            <v>Arlington, VA</v>
          </cell>
          <cell r="C290">
            <v>6.4000000000000003E-3</v>
          </cell>
        </row>
        <row r="291">
          <cell r="A291">
            <v>51059420400</v>
          </cell>
          <cell r="B291" t="str">
            <v>Alexandria, VA</v>
          </cell>
          <cell r="C291">
            <v>6.3E-3</v>
          </cell>
        </row>
        <row r="292">
          <cell r="A292">
            <v>24031704803</v>
          </cell>
          <cell r="B292" t="str">
            <v>Bethesda, MD</v>
          </cell>
          <cell r="C292">
            <v>6.1999999999999998E-3</v>
          </cell>
        </row>
        <row r="293">
          <cell r="A293">
            <v>51610500200</v>
          </cell>
          <cell r="B293" t="str">
            <v>Falls Church, VA</v>
          </cell>
          <cell r="C293">
            <v>6.1000000000000004E-3</v>
          </cell>
        </row>
        <row r="294">
          <cell r="A294">
            <v>24033805202</v>
          </cell>
          <cell r="B294" t="str">
            <v>Takoma Park, MD</v>
          </cell>
          <cell r="C294">
            <v>6.1000000000000004E-3</v>
          </cell>
        </row>
        <row r="295">
          <cell r="A295">
            <v>24033807102</v>
          </cell>
          <cell r="B295" t="str">
            <v>Riverdale, Riverdale Park, MD</v>
          </cell>
          <cell r="C295">
            <v>6.1000000000000004E-3</v>
          </cell>
        </row>
        <row r="296">
          <cell r="A296">
            <v>51059450602</v>
          </cell>
          <cell r="B296" t="str">
            <v>Falls Church, VA</v>
          </cell>
          <cell r="C296">
            <v>6.1000000000000004E-3</v>
          </cell>
        </row>
        <row r="297">
          <cell r="A297">
            <v>51013103602</v>
          </cell>
          <cell r="B297" t="str">
            <v>Aurora Highlands, Arlington, VA</v>
          </cell>
          <cell r="C297">
            <v>6.0000000000000001E-3</v>
          </cell>
        </row>
        <row r="298">
          <cell r="A298">
            <v>51059450601</v>
          </cell>
          <cell r="B298" t="str">
            <v>Falls Church, VA</v>
          </cell>
          <cell r="C298">
            <v>5.8999999999999999E-3</v>
          </cell>
        </row>
        <row r="299">
          <cell r="A299">
            <v>24033800412</v>
          </cell>
          <cell r="B299" t="str">
            <v>Lanham, MD</v>
          </cell>
          <cell r="C299">
            <v>5.8999999999999999E-3</v>
          </cell>
        </row>
        <row r="300">
          <cell r="A300">
            <v>11001000100</v>
          </cell>
          <cell r="B300" t="str">
            <v>Georgetown, Washington, DC</v>
          </cell>
          <cell r="C300">
            <v>5.7999999999999996E-3</v>
          </cell>
        </row>
        <row r="301">
          <cell r="A301">
            <v>51013103601</v>
          </cell>
          <cell r="B301" t="str">
            <v>Aurora Highlands, Arlington, VA</v>
          </cell>
          <cell r="C301">
            <v>5.7999999999999996E-3</v>
          </cell>
        </row>
        <row r="302">
          <cell r="A302">
            <v>51059451900</v>
          </cell>
          <cell r="B302" t="str">
            <v>Alexandria, VA</v>
          </cell>
          <cell r="C302">
            <v>5.7999999999999996E-3</v>
          </cell>
        </row>
        <row r="303">
          <cell r="A303">
            <v>51059471304</v>
          </cell>
          <cell r="B303" t="str">
            <v>Falls Church, VA</v>
          </cell>
          <cell r="C303">
            <v>5.7999999999999996E-3</v>
          </cell>
        </row>
        <row r="304">
          <cell r="A304">
            <v>11001006801</v>
          </cell>
          <cell r="B304" t="str">
            <v>Hill East, Washington, DC</v>
          </cell>
          <cell r="C304">
            <v>5.7000000000000002E-3</v>
          </cell>
        </row>
        <row r="305">
          <cell r="A305">
            <v>24033803605</v>
          </cell>
          <cell r="B305" t="str">
            <v>New Carrollton, MD</v>
          </cell>
          <cell r="C305">
            <v>5.5999999999999999E-3</v>
          </cell>
        </row>
        <row r="306">
          <cell r="A306">
            <v>11001007809</v>
          </cell>
          <cell r="B306" t="str">
            <v>Northeast Washington, Washington, DC</v>
          </cell>
          <cell r="C306">
            <v>5.5999999999999999E-3</v>
          </cell>
        </row>
        <row r="307">
          <cell r="A307">
            <v>51059471000</v>
          </cell>
          <cell r="B307" t="str">
            <v>Falls Church, VA</v>
          </cell>
          <cell r="C307">
            <v>5.5999999999999999E-3</v>
          </cell>
        </row>
        <row r="308">
          <cell r="A308">
            <v>51510200802</v>
          </cell>
          <cell r="B308" t="str">
            <v>Taylor Run, Alexandria, VA</v>
          </cell>
          <cell r="C308">
            <v>5.5999999999999999E-3</v>
          </cell>
        </row>
        <row r="309">
          <cell r="A309">
            <v>51059450300</v>
          </cell>
          <cell r="B309" t="str">
            <v>Falls Church, VA</v>
          </cell>
          <cell r="C309">
            <v>5.4999999999999997E-3</v>
          </cell>
        </row>
        <row r="310">
          <cell r="A310">
            <v>11001003800</v>
          </cell>
          <cell r="B310" t="str">
            <v>Northwest Washington, Washington, DC</v>
          </cell>
          <cell r="C310">
            <v>5.4999999999999997E-3</v>
          </cell>
        </row>
        <row r="311">
          <cell r="A311">
            <v>51059452700</v>
          </cell>
          <cell r="B311" t="str">
            <v>Falls Church, VA</v>
          </cell>
          <cell r="C311">
            <v>5.4999999999999997E-3</v>
          </cell>
        </row>
        <row r="312">
          <cell r="A312">
            <v>51059420300</v>
          </cell>
          <cell r="B312" t="str">
            <v>Alexandria, VA</v>
          </cell>
          <cell r="C312">
            <v>5.4999999999999997E-3</v>
          </cell>
        </row>
        <row r="313">
          <cell r="A313">
            <v>24033803521</v>
          </cell>
          <cell r="B313" t="str">
            <v>Bowie, MD</v>
          </cell>
          <cell r="C313">
            <v>5.4999999999999997E-3</v>
          </cell>
        </row>
        <row r="314">
          <cell r="A314">
            <v>11001008302</v>
          </cell>
          <cell r="B314" t="str">
            <v>Northeast Washington, Washington, DC</v>
          </cell>
          <cell r="C314">
            <v>5.4999999999999997E-3</v>
          </cell>
        </row>
        <row r="315">
          <cell r="A315">
            <v>51013102003</v>
          </cell>
          <cell r="B315" t="str">
            <v>Buckingham, Arlington, VA</v>
          </cell>
          <cell r="C315">
            <v>5.4000000000000003E-3</v>
          </cell>
        </row>
        <row r="316">
          <cell r="A316">
            <v>51510200702</v>
          </cell>
          <cell r="B316" t="str">
            <v>Eisenhower East, Alexandria, VA</v>
          </cell>
          <cell r="C316">
            <v>5.4000000000000003E-3</v>
          </cell>
        </row>
        <row r="317">
          <cell r="A317">
            <v>11001002600</v>
          </cell>
          <cell r="B317" t="str">
            <v>Northwest Washington, Washington, DC</v>
          </cell>
          <cell r="C317">
            <v>5.4000000000000003E-3</v>
          </cell>
        </row>
        <row r="318">
          <cell r="A318">
            <v>11001009102</v>
          </cell>
          <cell r="B318" t="str">
            <v>Brentwood, Washington, DC</v>
          </cell>
          <cell r="C318">
            <v>5.4000000000000003E-3</v>
          </cell>
        </row>
        <row r="319">
          <cell r="A319">
            <v>51059470800</v>
          </cell>
          <cell r="B319" t="str">
            <v>McLean, VA</v>
          </cell>
          <cell r="C319">
            <v>5.3E-3</v>
          </cell>
        </row>
        <row r="320">
          <cell r="A320">
            <v>51510200102</v>
          </cell>
          <cell r="B320" t="str">
            <v>Alexandria West, Alexandria, VA</v>
          </cell>
          <cell r="C320">
            <v>5.1999999999999998E-3</v>
          </cell>
        </row>
        <row r="321">
          <cell r="A321">
            <v>24033804001</v>
          </cell>
          <cell r="B321" t="str">
            <v>Bladensburg, MD</v>
          </cell>
          <cell r="C321">
            <v>5.1999999999999998E-3</v>
          </cell>
        </row>
        <row r="322">
          <cell r="A322">
            <v>24033802203</v>
          </cell>
          <cell r="B322" t="str">
            <v>Forestville, MD</v>
          </cell>
          <cell r="C322">
            <v>5.1000000000000004E-3</v>
          </cell>
        </row>
        <row r="323">
          <cell r="A323">
            <v>11001005500</v>
          </cell>
          <cell r="B323" t="str">
            <v>Northwest Washington, Washington, DC</v>
          </cell>
          <cell r="C323">
            <v>5.1000000000000004E-3</v>
          </cell>
        </row>
        <row r="324">
          <cell r="A324">
            <v>24033803513</v>
          </cell>
          <cell r="B324" t="str">
            <v>Largo, MD</v>
          </cell>
          <cell r="C324">
            <v>5.1000000000000004E-3</v>
          </cell>
        </row>
        <row r="325">
          <cell r="A325">
            <v>51059415200</v>
          </cell>
          <cell r="B325" t="str">
            <v>Alexandria, VA</v>
          </cell>
          <cell r="C325">
            <v>5.1000000000000004E-3</v>
          </cell>
        </row>
        <row r="326">
          <cell r="A326">
            <v>51510200407</v>
          </cell>
          <cell r="B326" t="str">
            <v>Landmark, Alexandria, VA</v>
          </cell>
          <cell r="C326">
            <v>5.1000000000000004E-3</v>
          </cell>
        </row>
        <row r="327">
          <cell r="A327">
            <v>11001010200</v>
          </cell>
          <cell r="B327" t="str">
            <v>Southwest Washington, Washington, DC</v>
          </cell>
          <cell r="C327">
            <v>5.0000000000000001E-3</v>
          </cell>
        </row>
        <row r="328">
          <cell r="A328">
            <v>51013101702</v>
          </cell>
          <cell r="B328" t="str">
            <v>Radnor - Fort Myer Heights, Arlington, VA</v>
          </cell>
          <cell r="C328">
            <v>5.0000000000000001E-3</v>
          </cell>
        </row>
        <row r="329">
          <cell r="A329">
            <v>11001001401</v>
          </cell>
          <cell r="B329" t="str">
            <v>Northwest Washington, Washington, DC</v>
          </cell>
          <cell r="C329">
            <v>4.8999999999999998E-3</v>
          </cell>
        </row>
        <row r="330">
          <cell r="A330">
            <v>51059450100</v>
          </cell>
          <cell r="B330" t="str">
            <v>Falls Church, VA</v>
          </cell>
          <cell r="C330">
            <v>4.8999999999999998E-3</v>
          </cell>
        </row>
        <row r="331">
          <cell r="A331">
            <v>11001003200</v>
          </cell>
          <cell r="B331" t="str">
            <v>Northwest Washington, Washington, DC</v>
          </cell>
          <cell r="C331">
            <v>4.8999999999999998E-3</v>
          </cell>
        </row>
        <row r="332">
          <cell r="A332">
            <v>24033806400</v>
          </cell>
          <cell r="B332" t="str">
            <v>University Park, MD</v>
          </cell>
          <cell r="C332">
            <v>4.7999999999999996E-3</v>
          </cell>
        </row>
        <row r="333">
          <cell r="A333">
            <v>24033802600</v>
          </cell>
          <cell r="B333" t="str">
            <v>Capitol Heights, MD</v>
          </cell>
          <cell r="C333">
            <v>4.7999999999999996E-3</v>
          </cell>
        </row>
        <row r="334">
          <cell r="A334">
            <v>24033803509</v>
          </cell>
          <cell r="B334" t="str">
            <v>Dodge Park, Hyattsville, MD</v>
          </cell>
          <cell r="C334">
            <v>4.7000000000000002E-3</v>
          </cell>
        </row>
        <row r="335">
          <cell r="A335">
            <v>11001000300</v>
          </cell>
          <cell r="B335" t="str">
            <v>Northwest Washington, Washington, DC</v>
          </cell>
          <cell r="C335">
            <v>4.5999999999999999E-3</v>
          </cell>
        </row>
        <row r="336">
          <cell r="A336">
            <v>11001001804</v>
          </cell>
          <cell r="B336" t="str">
            <v>Brightwood, Washington, DC</v>
          </cell>
          <cell r="C336">
            <v>4.5999999999999999E-3</v>
          </cell>
        </row>
        <row r="337">
          <cell r="A337">
            <v>24031702602</v>
          </cell>
          <cell r="B337" t="str">
            <v>Silver Spring, MD</v>
          </cell>
          <cell r="C337">
            <v>4.5999999999999999E-3</v>
          </cell>
        </row>
        <row r="338">
          <cell r="A338">
            <v>51059451300</v>
          </cell>
          <cell r="B338" t="str">
            <v>Falls Church, VA</v>
          </cell>
          <cell r="C338">
            <v>4.5999999999999999E-3</v>
          </cell>
        </row>
        <row r="339">
          <cell r="A339">
            <v>24033805601</v>
          </cell>
          <cell r="B339" t="str">
            <v>Hyattsville, MD</v>
          </cell>
          <cell r="C339">
            <v>4.5999999999999999E-3</v>
          </cell>
        </row>
        <row r="340">
          <cell r="A340">
            <v>11001007604</v>
          </cell>
          <cell r="B340" t="str">
            <v>Southeast Washington, Washington, DC</v>
          </cell>
          <cell r="C340">
            <v>4.4999999999999997E-3</v>
          </cell>
        </row>
        <row r="341">
          <cell r="A341">
            <v>51013102002</v>
          </cell>
          <cell r="B341" t="str">
            <v>Ashton Heights, Arlington, VA</v>
          </cell>
          <cell r="C341">
            <v>4.4999999999999997E-3</v>
          </cell>
        </row>
        <row r="342">
          <cell r="A342">
            <v>24033801500</v>
          </cell>
          <cell r="B342" t="str">
            <v>Oxon Hill, MD</v>
          </cell>
          <cell r="C342">
            <v>4.4000000000000003E-3</v>
          </cell>
        </row>
        <row r="343">
          <cell r="A343">
            <v>51059451200</v>
          </cell>
          <cell r="B343" t="str">
            <v>Falls Church, VA</v>
          </cell>
          <cell r="C343">
            <v>4.3E-3</v>
          </cell>
        </row>
        <row r="344">
          <cell r="A344">
            <v>24031705200</v>
          </cell>
          <cell r="B344" t="str">
            <v>Chevy Chase, MD</v>
          </cell>
          <cell r="C344">
            <v>4.3E-3</v>
          </cell>
        </row>
        <row r="345">
          <cell r="A345">
            <v>51013100200</v>
          </cell>
          <cell r="B345" t="str">
            <v>Yorktown, Arlington, VA</v>
          </cell>
          <cell r="C345">
            <v>4.3E-3</v>
          </cell>
        </row>
        <row r="346">
          <cell r="A346">
            <v>51059470300</v>
          </cell>
          <cell r="B346" t="str">
            <v>McLean, VA</v>
          </cell>
          <cell r="C346">
            <v>4.1999999999999997E-3</v>
          </cell>
        </row>
        <row r="347">
          <cell r="A347">
            <v>24033806100</v>
          </cell>
          <cell r="B347" t="str">
            <v>Hyattsville, MD</v>
          </cell>
          <cell r="C347">
            <v>4.1999999999999997E-3</v>
          </cell>
        </row>
        <row r="348">
          <cell r="A348">
            <v>51059430500</v>
          </cell>
          <cell r="B348" t="str">
            <v>Springfield, VA</v>
          </cell>
          <cell r="C348">
            <v>4.1000000000000003E-3</v>
          </cell>
        </row>
        <row r="349">
          <cell r="A349">
            <v>11001005800</v>
          </cell>
          <cell r="B349" t="str">
            <v>Northwest Washington, Washington, DC</v>
          </cell>
          <cell r="C349">
            <v>4.1000000000000003E-3</v>
          </cell>
        </row>
        <row r="350">
          <cell r="A350">
            <v>51059451502</v>
          </cell>
          <cell r="B350" t="str">
            <v>Bailey's Crossroads, VA</v>
          </cell>
          <cell r="C350">
            <v>4.1000000000000003E-3</v>
          </cell>
        </row>
        <row r="351">
          <cell r="A351">
            <v>24031705000</v>
          </cell>
          <cell r="B351" t="str">
            <v>Bethesda, MD</v>
          </cell>
          <cell r="C351">
            <v>4.1000000000000003E-3</v>
          </cell>
        </row>
        <row r="352">
          <cell r="A352">
            <v>51013101500</v>
          </cell>
          <cell r="B352" t="str">
            <v>Lyon Village, Arlington, VA</v>
          </cell>
          <cell r="C352">
            <v>4.1000000000000003E-3</v>
          </cell>
        </row>
        <row r="353">
          <cell r="A353">
            <v>51013102901</v>
          </cell>
          <cell r="B353" t="str">
            <v>Shirlington, Arlington, VA</v>
          </cell>
          <cell r="C353">
            <v>4.1000000000000003E-3</v>
          </cell>
        </row>
        <row r="354">
          <cell r="A354">
            <v>24033801404</v>
          </cell>
          <cell r="B354" t="str">
            <v>National Harbor, Oxon Hill, MD</v>
          </cell>
          <cell r="C354">
            <v>4.0000000000000001E-3</v>
          </cell>
        </row>
        <row r="355">
          <cell r="A355">
            <v>51059480100</v>
          </cell>
          <cell r="B355" t="str">
            <v>Great Falls, VA</v>
          </cell>
          <cell r="C355">
            <v>4.0000000000000001E-3</v>
          </cell>
        </row>
        <row r="356">
          <cell r="A356">
            <v>51013100100</v>
          </cell>
          <cell r="B356" t="str">
            <v>Arlington, VA</v>
          </cell>
          <cell r="C356">
            <v>3.8999999999999998E-3</v>
          </cell>
        </row>
        <row r="357">
          <cell r="A357">
            <v>11001000502</v>
          </cell>
          <cell r="B357" t="str">
            <v>Northwest Washington, Washington, DC</v>
          </cell>
          <cell r="C357">
            <v>3.8999999999999998E-3</v>
          </cell>
        </row>
        <row r="358">
          <cell r="A358">
            <v>51059420201</v>
          </cell>
          <cell r="B358" t="str">
            <v>Alexandria, VA</v>
          </cell>
          <cell r="C358">
            <v>3.8999999999999998E-3</v>
          </cell>
        </row>
        <row r="359">
          <cell r="A359">
            <v>11001005600</v>
          </cell>
          <cell r="B359" t="str">
            <v>Northwest Washington, Washington, DC</v>
          </cell>
          <cell r="C359">
            <v>3.8E-3</v>
          </cell>
        </row>
        <row r="360">
          <cell r="A360">
            <v>51059452600</v>
          </cell>
          <cell r="B360" t="str">
            <v>Alexandria, VA</v>
          </cell>
          <cell r="C360">
            <v>3.8E-3</v>
          </cell>
        </row>
        <row r="361">
          <cell r="A361">
            <v>51013102301</v>
          </cell>
          <cell r="B361" t="str">
            <v>Alcova Heights, Arlington, VA</v>
          </cell>
          <cell r="C361">
            <v>3.7000000000000002E-3</v>
          </cell>
        </row>
        <row r="362">
          <cell r="A362">
            <v>51510200202</v>
          </cell>
          <cell r="B362" t="str">
            <v>Seminary Hill, Alexandria, VA</v>
          </cell>
          <cell r="C362">
            <v>3.7000000000000002E-3</v>
          </cell>
        </row>
        <row r="363">
          <cell r="A363">
            <v>51013103402</v>
          </cell>
          <cell r="B363" t="str">
            <v>Crystal City, Arlington, VA</v>
          </cell>
          <cell r="C363">
            <v>3.7000000000000002E-3</v>
          </cell>
        </row>
        <row r="364">
          <cell r="A364">
            <v>51059452501</v>
          </cell>
          <cell r="B364" t="str">
            <v>Alexandria, VA</v>
          </cell>
          <cell r="C364">
            <v>3.5000000000000001E-3</v>
          </cell>
        </row>
        <row r="365">
          <cell r="A365">
            <v>11001004100</v>
          </cell>
          <cell r="B365" t="str">
            <v>Northwest Washington, Washington, DC</v>
          </cell>
          <cell r="C365">
            <v>3.5000000000000001E-3</v>
          </cell>
        </row>
        <row r="366">
          <cell r="A366">
            <v>51059452101</v>
          </cell>
          <cell r="B366" t="str">
            <v>Annandale, VA</v>
          </cell>
          <cell r="C366">
            <v>3.3999999999999998E-3</v>
          </cell>
        </row>
        <row r="367">
          <cell r="A367">
            <v>51013102001</v>
          </cell>
          <cell r="B367" t="str">
            <v>Buckingham, Arlington, VA</v>
          </cell>
          <cell r="C367">
            <v>3.3999999999999998E-3</v>
          </cell>
        </row>
        <row r="368">
          <cell r="A368">
            <v>24033803606</v>
          </cell>
          <cell r="B368" t="str">
            <v>Lanham, MD</v>
          </cell>
          <cell r="C368">
            <v>3.3E-3</v>
          </cell>
        </row>
        <row r="369">
          <cell r="A369">
            <v>11001000701</v>
          </cell>
          <cell r="B369" t="str">
            <v>Cathedral Heights, Washington, DC</v>
          </cell>
          <cell r="C369">
            <v>3.0999999999999999E-3</v>
          </cell>
        </row>
        <row r="370">
          <cell r="A370">
            <v>24031705903</v>
          </cell>
          <cell r="B370" t="str">
            <v>Bethesda, MD</v>
          </cell>
          <cell r="C370">
            <v>3.0999999999999999E-3</v>
          </cell>
        </row>
        <row r="371">
          <cell r="A371">
            <v>24033806501</v>
          </cell>
          <cell r="B371" t="str">
            <v>Riverdale, Riverdale Park, MD</v>
          </cell>
          <cell r="C371">
            <v>3.0000000000000001E-3</v>
          </cell>
        </row>
        <row r="372">
          <cell r="A372">
            <v>11001007409</v>
          </cell>
          <cell r="B372" t="str">
            <v>Southeast Washington, Washington, DC</v>
          </cell>
          <cell r="C372">
            <v>2.8999999999999998E-3</v>
          </cell>
        </row>
        <row r="373">
          <cell r="A373">
            <v>24033805802</v>
          </cell>
          <cell r="B373" t="str">
            <v>Hyattsville, MD</v>
          </cell>
          <cell r="C373">
            <v>2.5999999999999999E-3</v>
          </cell>
        </row>
        <row r="374">
          <cell r="A374">
            <v>11001000901</v>
          </cell>
          <cell r="B374" t="str">
            <v>Northwest Washington, Washington, DC</v>
          </cell>
          <cell r="C374">
            <v>2.5999999999999999E-3</v>
          </cell>
        </row>
        <row r="375">
          <cell r="A375">
            <v>24031705800</v>
          </cell>
          <cell r="B375" t="str">
            <v>Glen Echo, MD</v>
          </cell>
          <cell r="C375">
            <v>2.5999999999999999E-3</v>
          </cell>
        </row>
        <row r="376">
          <cell r="A376">
            <v>24031702401</v>
          </cell>
          <cell r="B376" t="str">
            <v>Silver Spring, MD</v>
          </cell>
          <cell r="C376">
            <v>2.5000000000000001E-3</v>
          </cell>
        </row>
        <row r="377">
          <cell r="A377">
            <v>51013101200</v>
          </cell>
          <cell r="B377" t="str">
            <v>Dominion Hills, Arlington, VA</v>
          </cell>
          <cell r="C377">
            <v>2.5000000000000001E-3</v>
          </cell>
        </row>
        <row r="378">
          <cell r="A378">
            <v>24033806601</v>
          </cell>
          <cell r="B378" t="str">
            <v>Prince Georges County, MD</v>
          </cell>
          <cell r="C378">
            <v>2.5000000000000001E-3</v>
          </cell>
        </row>
        <row r="379">
          <cell r="A379">
            <v>51059471100</v>
          </cell>
          <cell r="B379" t="str">
            <v>Falls Church, VA</v>
          </cell>
          <cell r="C379">
            <v>2.3999999999999998E-3</v>
          </cell>
        </row>
        <row r="380">
          <cell r="A380">
            <v>51510201400</v>
          </cell>
          <cell r="B380" t="str">
            <v>Potomac West, Alexandria, VA</v>
          </cell>
          <cell r="C380">
            <v>2.3999999999999998E-3</v>
          </cell>
        </row>
        <row r="381">
          <cell r="A381">
            <v>24031706009</v>
          </cell>
          <cell r="B381" t="str">
            <v>Potomac, MD</v>
          </cell>
          <cell r="C381">
            <v>2.3999999999999998E-3</v>
          </cell>
        </row>
        <row r="382">
          <cell r="A382">
            <v>51059470100</v>
          </cell>
          <cell r="B382" t="str">
            <v>McLean, VA</v>
          </cell>
          <cell r="C382">
            <v>2.3999999999999998E-3</v>
          </cell>
        </row>
        <row r="383">
          <cell r="A383">
            <v>51059470700</v>
          </cell>
          <cell r="B383" t="str">
            <v>McLean, VA</v>
          </cell>
          <cell r="C383">
            <v>2.3E-3</v>
          </cell>
        </row>
        <row r="384">
          <cell r="A384">
            <v>11001008402</v>
          </cell>
          <cell r="B384" t="str">
            <v>Northeast Washington, Washington, DC</v>
          </cell>
          <cell r="C384">
            <v>2.2000000000000001E-3</v>
          </cell>
        </row>
        <row r="385">
          <cell r="A385">
            <v>51059471303</v>
          </cell>
          <cell r="B385" t="str">
            <v>Falls Church, VA</v>
          </cell>
          <cell r="C385">
            <v>2.2000000000000001E-3</v>
          </cell>
        </row>
        <row r="386">
          <cell r="A386">
            <v>11001010100</v>
          </cell>
          <cell r="B386" t="str">
            <v>Downtown, Washington, DC</v>
          </cell>
          <cell r="C386">
            <v>2.0999999999999999E-3</v>
          </cell>
        </row>
        <row r="387">
          <cell r="A387">
            <v>11001005201</v>
          </cell>
          <cell r="B387" t="str">
            <v>Downtown, Washington, DC</v>
          </cell>
          <cell r="C387">
            <v>2.0999999999999999E-3</v>
          </cell>
        </row>
        <row r="388">
          <cell r="A388">
            <v>24031704700</v>
          </cell>
          <cell r="B388" t="str">
            <v>Bethesda, MD</v>
          </cell>
          <cell r="C388">
            <v>2E-3</v>
          </cell>
        </row>
        <row r="389">
          <cell r="A389">
            <v>24033806706</v>
          </cell>
          <cell r="B389" t="str">
            <v>Greenbelt, MD</v>
          </cell>
          <cell r="C389">
            <v>2E-3</v>
          </cell>
        </row>
        <row r="390">
          <cell r="A390">
            <v>51059470500</v>
          </cell>
          <cell r="B390" t="str">
            <v>McLean, VA</v>
          </cell>
          <cell r="C390">
            <v>1.9E-3</v>
          </cell>
        </row>
        <row r="391">
          <cell r="A391">
            <v>51059480201</v>
          </cell>
          <cell r="B391" t="str">
            <v>McLean, VA</v>
          </cell>
          <cell r="C391">
            <v>1.9E-3</v>
          </cell>
        </row>
        <row r="392">
          <cell r="A392">
            <v>11001002101</v>
          </cell>
          <cell r="B392" t="str">
            <v>Brightwood Park, Washington, DC</v>
          </cell>
          <cell r="C392">
            <v>1.8E-3</v>
          </cell>
        </row>
        <row r="393">
          <cell r="A393">
            <v>24031704804</v>
          </cell>
          <cell r="B393" t="str">
            <v>Bethesda, MD</v>
          </cell>
          <cell r="C393">
            <v>1.8E-3</v>
          </cell>
        </row>
        <row r="394">
          <cell r="A394">
            <v>11001007000</v>
          </cell>
          <cell r="B394" t="str">
            <v>Southeast Washington, Washington, DC</v>
          </cell>
          <cell r="C394">
            <v>1.6999999999999999E-3</v>
          </cell>
        </row>
        <row r="395">
          <cell r="A395">
            <v>51510200106</v>
          </cell>
          <cell r="B395" t="str">
            <v>Alexandria West, Alexandria, VA</v>
          </cell>
          <cell r="C395">
            <v>1.6000000000000001E-3</v>
          </cell>
        </row>
        <row r="396">
          <cell r="A396">
            <v>11001005301</v>
          </cell>
          <cell r="B396" t="str">
            <v>Northwest Washington, Washington, DC</v>
          </cell>
          <cell r="C396">
            <v>1.6000000000000001E-3</v>
          </cell>
        </row>
        <row r="397">
          <cell r="A397">
            <v>24033802001</v>
          </cell>
          <cell r="B397" t="str">
            <v>Suitland, Suitland-Silver Hill, MD</v>
          </cell>
          <cell r="C397">
            <v>1.5E-3</v>
          </cell>
        </row>
        <row r="398">
          <cell r="A398">
            <v>24033800413</v>
          </cell>
          <cell r="B398" t="str">
            <v>Lanham, MD</v>
          </cell>
          <cell r="C398">
            <v>1.4E-3</v>
          </cell>
        </row>
        <row r="399">
          <cell r="A399">
            <v>11001000600</v>
          </cell>
          <cell r="B399" t="str">
            <v>Northwest Washington, Washington, DC</v>
          </cell>
          <cell r="C399">
            <v>1.4E-3</v>
          </cell>
        </row>
        <row r="400">
          <cell r="A400">
            <v>51059450900</v>
          </cell>
          <cell r="B400" t="str">
            <v>Falls Church, VA</v>
          </cell>
          <cell r="C400">
            <v>1.4E-3</v>
          </cell>
        </row>
        <row r="401">
          <cell r="A401">
            <v>51510200900</v>
          </cell>
          <cell r="B401" t="str">
            <v>North Ridge, Alexandria, VA</v>
          </cell>
          <cell r="C401">
            <v>1.4E-3</v>
          </cell>
        </row>
        <row r="402">
          <cell r="A402">
            <v>24033806300</v>
          </cell>
          <cell r="B402" t="str">
            <v>Hyattsville, MD</v>
          </cell>
          <cell r="C402">
            <v>1.4E-3</v>
          </cell>
        </row>
        <row r="403">
          <cell r="A403">
            <v>24031705502</v>
          </cell>
          <cell r="B403" t="str">
            <v>Chevy Chase, MD</v>
          </cell>
          <cell r="C403">
            <v>1.4E-3</v>
          </cell>
        </row>
        <row r="404">
          <cell r="A404">
            <v>24033804002</v>
          </cell>
          <cell r="B404" t="str">
            <v>Bladensburg, MD</v>
          </cell>
          <cell r="C404">
            <v>1.4E-3</v>
          </cell>
        </row>
        <row r="405">
          <cell r="A405">
            <v>51059471401</v>
          </cell>
          <cell r="B405" t="str">
            <v>Falls Church, VA</v>
          </cell>
          <cell r="C405">
            <v>1.2999999999999999E-3</v>
          </cell>
        </row>
        <row r="406">
          <cell r="A406">
            <v>51013100900</v>
          </cell>
          <cell r="B406" t="str">
            <v>Tara - Leeway Heights, Arlington, VA</v>
          </cell>
          <cell r="C406">
            <v>1.2999999999999999E-3</v>
          </cell>
        </row>
        <row r="407">
          <cell r="A407">
            <v>51510201100</v>
          </cell>
          <cell r="B407" t="str">
            <v>North Ridge, Alexandria, VA</v>
          </cell>
          <cell r="C407">
            <v>1.2999999999999999E-3</v>
          </cell>
        </row>
        <row r="408">
          <cell r="A408">
            <v>51013101100</v>
          </cell>
          <cell r="B408" t="str">
            <v>East Falls Church, Arlington, VA</v>
          </cell>
          <cell r="C408">
            <v>1.1999999999999999E-3</v>
          </cell>
        </row>
        <row r="409">
          <cell r="A409">
            <v>51059451602</v>
          </cell>
          <cell r="B409" t="str">
            <v>Falls Church, VA</v>
          </cell>
          <cell r="C409">
            <v>1.1000000000000001E-3</v>
          </cell>
        </row>
        <row r="410">
          <cell r="A410">
            <v>11001007301</v>
          </cell>
          <cell r="B410" t="str">
            <v>Southwest Washington, Washington, DC</v>
          </cell>
          <cell r="C410">
            <v>1.1000000000000001E-3</v>
          </cell>
        </row>
        <row r="411">
          <cell r="A411">
            <v>24033803610</v>
          </cell>
          <cell r="B411" t="str">
            <v>New Carrollton, MD</v>
          </cell>
          <cell r="C411">
            <v>1.1000000000000001E-3</v>
          </cell>
        </row>
        <row r="412">
          <cell r="A412">
            <v>51013100800</v>
          </cell>
          <cell r="B412" t="str">
            <v>High View Park, Arlington, VA</v>
          </cell>
          <cell r="C412">
            <v>1E-3</v>
          </cell>
        </row>
        <row r="413">
          <cell r="A413">
            <v>51059452400</v>
          </cell>
          <cell r="B413" t="str">
            <v>Springfield, VA</v>
          </cell>
          <cell r="C413">
            <v>1E-3</v>
          </cell>
        </row>
        <row r="414">
          <cell r="A414">
            <v>51059430700</v>
          </cell>
          <cell r="B414" t="str">
            <v>Springfield, VA</v>
          </cell>
          <cell r="C414">
            <v>1E-3</v>
          </cell>
        </row>
        <row r="415">
          <cell r="A415">
            <v>51013103300</v>
          </cell>
          <cell r="B415" t="str">
            <v>Arlington Views, Arlington, VA</v>
          </cell>
          <cell r="C415">
            <v>1E-3</v>
          </cell>
        </row>
        <row r="416">
          <cell r="A416">
            <v>51013100300</v>
          </cell>
          <cell r="B416" t="str">
            <v>Old Glebe, Arlington, VA</v>
          </cell>
          <cell r="C416">
            <v>1E-3</v>
          </cell>
        </row>
        <row r="417">
          <cell r="A417">
            <v>24033801904</v>
          </cell>
          <cell r="B417" t="str">
            <v>Suitland, Camp Springs, MD</v>
          </cell>
          <cell r="C417">
            <v>1E-3</v>
          </cell>
        </row>
        <row r="418">
          <cell r="A418">
            <v>51059470400</v>
          </cell>
          <cell r="B418" t="str">
            <v>McLean, VA</v>
          </cell>
          <cell r="C418">
            <v>8.9999999999999998E-4</v>
          </cell>
        </row>
        <row r="419">
          <cell r="A419">
            <v>51510200600</v>
          </cell>
          <cell r="B419" t="str">
            <v>Seminary Hill, Alexandria, VA</v>
          </cell>
          <cell r="C419">
            <v>6.9999999999999999E-4</v>
          </cell>
        </row>
        <row r="420">
          <cell r="A420">
            <v>51013101300</v>
          </cell>
          <cell r="B420" t="str">
            <v>Bluemont, Arlington, VA</v>
          </cell>
          <cell r="C420">
            <v>6.9999999999999999E-4</v>
          </cell>
        </row>
        <row r="421">
          <cell r="A421">
            <v>51013101603</v>
          </cell>
          <cell r="B421" t="str">
            <v>North Rosslyn, Arlington, VA</v>
          </cell>
          <cell r="C421">
            <v>6.9999999999999999E-4</v>
          </cell>
        </row>
        <row r="422">
          <cell r="A422">
            <v>11001001100</v>
          </cell>
          <cell r="B422" t="str">
            <v>Northwest Washington, Washington, DC</v>
          </cell>
          <cell r="C422">
            <v>5.9999999999999995E-4</v>
          </cell>
        </row>
        <row r="423">
          <cell r="A423">
            <v>11001001200</v>
          </cell>
          <cell r="B423" t="str">
            <v>Northwest Washington, Washington, DC</v>
          </cell>
          <cell r="C423">
            <v>5.9999999999999995E-4</v>
          </cell>
        </row>
        <row r="424">
          <cell r="A424">
            <v>51013100400</v>
          </cell>
          <cell r="B424" t="str">
            <v>Arlington, VA</v>
          </cell>
          <cell r="C424">
            <v>5.9999999999999995E-4</v>
          </cell>
        </row>
        <row r="425">
          <cell r="A425">
            <v>51510201000</v>
          </cell>
          <cell r="B425" t="str">
            <v>North Ridge, Alexandria, VA</v>
          </cell>
          <cell r="C425">
            <v>5.9999999999999995E-4</v>
          </cell>
        </row>
        <row r="426">
          <cell r="A426">
            <v>51510201802</v>
          </cell>
          <cell r="B426" t="str">
            <v>Old Town, Alexandria, VA</v>
          </cell>
          <cell r="C426">
            <v>5.9999999999999995E-4</v>
          </cell>
        </row>
        <row r="427">
          <cell r="A427">
            <v>24031705501</v>
          </cell>
          <cell r="B427" t="str">
            <v>Chevy Chase, MD</v>
          </cell>
          <cell r="C427">
            <v>5.0000000000000001E-4</v>
          </cell>
        </row>
        <row r="428">
          <cell r="A428">
            <v>11001002702</v>
          </cell>
          <cell r="B428" t="str">
            <v>Mount Pleasant, Washington, DC</v>
          </cell>
          <cell r="C428">
            <v>5.0000000000000001E-4</v>
          </cell>
        </row>
        <row r="429">
          <cell r="A429">
            <v>24033805904</v>
          </cell>
          <cell r="B429" t="str">
            <v>Hyattsville, MD</v>
          </cell>
          <cell r="C429">
            <v>5.0000000000000001E-4</v>
          </cell>
        </row>
        <row r="430">
          <cell r="A430">
            <v>24031705902</v>
          </cell>
          <cell r="B430" t="str">
            <v>Bannockburn, Bethesda, MD</v>
          </cell>
          <cell r="C430">
            <v>5.0000000000000001E-4</v>
          </cell>
        </row>
        <row r="431">
          <cell r="A431">
            <v>11001001001</v>
          </cell>
          <cell r="B431" t="str">
            <v>American University Park, Washington, DC</v>
          </cell>
          <cell r="C431">
            <v>4.0000000000000002E-4</v>
          </cell>
        </row>
        <row r="432">
          <cell r="A432">
            <v>51013102702</v>
          </cell>
          <cell r="B432" t="str">
            <v>Douglas Park, Arlington, VA</v>
          </cell>
          <cell r="C432">
            <v>4.0000000000000002E-4</v>
          </cell>
        </row>
        <row r="433">
          <cell r="A433">
            <v>24033803523</v>
          </cell>
          <cell r="B433" t="str">
            <v>Bowie, MD</v>
          </cell>
          <cell r="C433">
            <v>2.9999999999999997E-4</v>
          </cell>
        </row>
        <row r="434">
          <cell r="A434">
            <v>51059450702</v>
          </cell>
          <cell r="B434" t="str">
            <v>Annandale, VA</v>
          </cell>
          <cell r="C434">
            <v>2.9999999999999997E-4</v>
          </cell>
        </row>
        <row r="435">
          <cell r="A435">
            <v>51013101703</v>
          </cell>
          <cell r="B435" t="str">
            <v>Radnor - Fort Myer Heights, Arlington, VA</v>
          </cell>
          <cell r="C435">
            <v>2.0000000000000001E-4</v>
          </cell>
        </row>
        <row r="436">
          <cell r="A436">
            <v>11001001002</v>
          </cell>
          <cell r="B436" t="str">
            <v>Cathedral Heights, Washington, DC</v>
          </cell>
          <cell r="C436">
            <v>2.0000000000000001E-4</v>
          </cell>
        </row>
        <row r="437">
          <cell r="A437">
            <v>11001010800</v>
          </cell>
          <cell r="B437" t="str">
            <v>Northwest Washington, Washington, DC</v>
          </cell>
          <cell r="C437">
            <v>0</v>
          </cell>
        </row>
        <row r="438">
          <cell r="A438">
            <v>11001008301</v>
          </cell>
          <cell r="B438" t="str">
            <v>Northeast Washington, Washington, DC</v>
          </cell>
          <cell r="C438">
            <v>0</v>
          </cell>
        </row>
        <row r="439">
          <cell r="A439">
            <v>24031705602</v>
          </cell>
          <cell r="B439" t="str">
            <v>Chevy Chase, MD</v>
          </cell>
          <cell r="C439">
            <v>0</v>
          </cell>
        </row>
        <row r="440">
          <cell r="A440">
            <v>51013102302</v>
          </cell>
          <cell r="B440" t="str">
            <v>Barcroft, Arlington, VA</v>
          </cell>
          <cell r="C440">
            <v>0</v>
          </cell>
        </row>
        <row r="441">
          <cell r="A441">
            <v>51510200703</v>
          </cell>
          <cell r="B441" t="str">
            <v>Southwest Quadrant, Alexandria, VA</v>
          </cell>
          <cell r="C441">
            <v>0</v>
          </cell>
        </row>
        <row r="442">
          <cell r="A442">
            <v>11001007504</v>
          </cell>
          <cell r="B442" t="str">
            <v>Historic Anacostia, Washington, DC</v>
          </cell>
          <cell r="C442">
            <v>0</v>
          </cell>
        </row>
        <row r="443">
          <cell r="A443">
            <v>11001009301</v>
          </cell>
          <cell r="B443" t="str">
            <v>Northeast Washington, Washington, DC</v>
          </cell>
          <cell r="C443">
            <v>0</v>
          </cell>
        </row>
        <row r="444">
          <cell r="A444">
            <v>51510201500</v>
          </cell>
          <cell r="B444" t="str">
            <v>Potomac West, Alexandria, VA</v>
          </cell>
          <cell r="C444">
            <v>0</v>
          </cell>
        </row>
        <row r="445">
          <cell r="A445">
            <v>51013103401</v>
          </cell>
          <cell r="B445" t="str">
            <v>Fort Myer, Arlington, VA</v>
          </cell>
          <cell r="C445">
            <v>0</v>
          </cell>
        </row>
        <row r="446">
          <cell r="A446">
            <v>11001000801</v>
          </cell>
          <cell r="B446" t="str">
            <v>Northwest Washington, Washington, DC</v>
          </cell>
          <cell r="C446">
            <v>0</v>
          </cell>
        </row>
        <row r="447">
          <cell r="A447">
            <v>51059452102</v>
          </cell>
          <cell r="B447" t="str">
            <v>Annandale, VA</v>
          </cell>
          <cell r="C447">
            <v>0</v>
          </cell>
        </row>
        <row r="448">
          <cell r="A448">
            <v>51013102802</v>
          </cell>
          <cell r="B448" t="str">
            <v>Claremont, Arlington, VA</v>
          </cell>
          <cell r="C448">
            <v>0</v>
          </cell>
        </row>
        <row r="449">
          <cell r="A449">
            <v>24031705100</v>
          </cell>
          <cell r="B449" t="str">
            <v>Chevy Chase, MD</v>
          </cell>
          <cell r="C449">
            <v>0</v>
          </cell>
        </row>
        <row r="450">
          <cell r="A450">
            <v>51510200107</v>
          </cell>
          <cell r="B450" t="str">
            <v>Alexandria West, Alexandria, VA</v>
          </cell>
          <cell r="C450">
            <v>0</v>
          </cell>
        </row>
        <row r="451">
          <cell r="A451">
            <v>11001008410</v>
          </cell>
          <cell r="B451" t="str">
            <v>Northeast Washington, Washington, DC</v>
          </cell>
          <cell r="C451">
            <v>0</v>
          </cell>
        </row>
        <row r="452">
          <cell r="A452">
            <v>51013101601</v>
          </cell>
          <cell r="B452" t="str">
            <v>North Highland, Arlington, VA</v>
          </cell>
          <cell r="C452">
            <v>0</v>
          </cell>
        </row>
        <row r="453">
          <cell r="A453">
            <v>11001002002</v>
          </cell>
          <cell r="B453" t="str">
            <v>16th Street Heights, Washington, DC</v>
          </cell>
          <cell r="C453">
            <v>0</v>
          </cell>
        </row>
        <row r="454">
          <cell r="A454">
            <v>24031705601</v>
          </cell>
          <cell r="B454" t="str">
            <v>Bethesda, MD</v>
          </cell>
          <cell r="C454">
            <v>0</v>
          </cell>
        </row>
        <row r="455">
          <cell r="A455">
            <v>51059452802</v>
          </cell>
          <cell r="B455" t="str">
            <v>Bailey's Crossroads, VA</v>
          </cell>
          <cell r="C455">
            <v>0</v>
          </cell>
        </row>
        <row r="456">
          <cell r="A456">
            <v>11001004902</v>
          </cell>
          <cell r="B456" t="str">
            <v>Downtown, Washington, DC</v>
          </cell>
          <cell r="C456">
            <v>0</v>
          </cell>
        </row>
        <row r="457">
          <cell r="A457">
            <v>24031704600</v>
          </cell>
          <cell r="B457" t="str">
            <v>Bethesda, MD</v>
          </cell>
          <cell r="C457">
            <v>0</v>
          </cell>
        </row>
        <row r="458">
          <cell r="A458">
            <v>11001000202</v>
          </cell>
          <cell r="B458" t="str">
            <v>Georgetown, Washington, DC</v>
          </cell>
          <cell r="C458">
            <v>0</v>
          </cell>
        </row>
        <row r="459">
          <cell r="A459">
            <v>24031706013</v>
          </cell>
          <cell r="B459" t="str">
            <v>Bethesda, MD</v>
          </cell>
          <cell r="C459">
            <v>0</v>
          </cell>
        </row>
        <row r="460">
          <cell r="A460">
            <v>51059470900</v>
          </cell>
          <cell r="B460" t="str">
            <v>Falls Church, VA</v>
          </cell>
          <cell r="C460">
            <v>0</v>
          </cell>
        </row>
        <row r="461">
          <cell r="A461">
            <v>24033805908</v>
          </cell>
          <cell r="B461" t="str">
            <v>Chillum, MD</v>
          </cell>
          <cell r="C461">
            <v>0</v>
          </cell>
        </row>
        <row r="462">
          <cell r="A462">
            <v>24033807200</v>
          </cell>
          <cell r="B462" t="str">
            <v>College Park, MD</v>
          </cell>
          <cell r="C462">
            <v>0</v>
          </cell>
        </row>
        <row r="463">
          <cell r="A463">
            <v>51059451800</v>
          </cell>
          <cell r="B463" t="str">
            <v>Lincolnia, VA</v>
          </cell>
          <cell r="C463">
            <v>0</v>
          </cell>
        </row>
        <row r="464">
          <cell r="A464">
            <v>51510202001</v>
          </cell>
          <cell r="B464" t="str">
            <v>Old Town, Alexandria, VA</v>
          </cell>
          <cell r="C464">
            <v>0</v>
          </cell>
        </row>
        <row r="465">
          <cell r="A465">
            <v>24033802406</v>
          </cell>
          <cell r="B465" t="str">
            <v>Suitland, Suitland-Silver Hill, MD</v>
          </cell>
          <cell r="C465">
            <v>0</v>
          </cell>
        </row>
        <row r="466">
          <cell r="A466">
            <v>51059471202</v>
          </cell>
          <cell r="B466" t="str">
            <v>McLean, VA</v>
          </cell>
          <cell r="C466">
            <v>0</v>
          </cell>
        </row>
        <row r="467">
          <cell r="A467">
            <v>51013100600</v>
          </cell>
          <cell r="B467" t="str">
            <v>Cherrydale, Arlington, VA</v>
          </cell>
          <cell r="C467">
            <v>0</v>
          </cell>
        </row>
        <row r="468">
          <cell r="A468">
            <v>51013101401</v>
          </cell>
          <cell r="B468" t="str">
            <v>Bluemont, Arlington, VA</v>
          </cell>
          <cell r="C468">
            <v>0</v>
          </cell>
        </row>
        <row r="469">
          <cell r="A469">
            <v>51510201300</v>
          </cell>
          <cell r="B469" t="str">
            <v>Del Ray, Alexandria, VA</v>
          </cell>
          <cell r="C469">
            <v>0</v>
          </cell>
        </row>
        <row r="470">
          <cell r="A470">
            <v>51059452000</v>
          </cell>
          <cell r="B470" t="str">
            <v>Annandale, VA</v>
          </cell>
          <cell r="C470">
            <v>0</v>
          </cell>
        </row>
        <row r="471">
          <cell r="A471">
            <v>51510200404</v>
          </cell>
          <cell r="B471" t="str">
            <v>Landmark, Alexandria, VA</v>
          </cell>
          <cell r="C471">
            <v>0</v>
          </cell>
        </row>
        <row r="472">
          <cell r="A472">
            <v>24031705300</v>
          </cell>
          <cell r="B472" t="str">
            <v>Chevy Chase, MD</v>
          </cell>
          <cell r="C472">
            <v>0</v>
          </cell>
        </row>
        <row r="473">
          <cell r="A473">
            <v>51059420100</v>
          </cell>
          <cell r="B473" t="str">
            <v>Springfield, VA</v>
          </cell>
          <cell r="C473">
            <v>0</v>
          </cell>
        </row>
        <row r="474">
          <cell r="A474">
            <v>24031705701</v>
          </cell>
          <cell r="B474" t="str">
            <v>Bethesda, MD</v>
          </cell>
          <cell r="C474">
            <v>0</v>
          </cell>
        </row>
        <row r="475">
          <cell r="A475">
            <v>11001003900</v>
          </cell>
          <cell r="B475" t="str">
            <v>Lanier Heights, Washington, DC</v>
          </cell>
          <cell r="C475">
            <v>0</v>
          </cell>
        </row>
        <row r="476">
          <cell r="A476">
            <v>51610500100</v>
          </cell>
          <cell r="B476" t="str">
            <v>Falls Church, VA</v>
          </cell>
          <cell r="C476">
            <v>0</v>
          </cell>
        </row>
        <row r="477">
          <cell r="A477">
            <v>51013101801</v>
          </cell>
          <cell r="B477" t="str">
            <v>Court House, Arlington, VA</v>
          </cell>
          <cell r="C477">
            <v>0</v>
          </cell>
        </row>
        <row r="478">
          <cell r="A478">
            <v>51610500300</v>
          </cell>
          <cell r="B478" t="str">
            <v>Falls Church, VA</v>
          </cell>
          <cell r="C478">
            <v>0</v>
          </cell>
        </row>
        <row r="479">
          <cell r="A479">
            <v>11001001500</v>
          </cell>
          <cell r="B479" t="str">
            <v>Northwest Washington, Washington, DC</v>
          </cell>
          <cell r="C479">
            <v>0</v>
          </cell>
        </row>
        <row r="480">
          <cell r="A480">
            <v>11001004702</v>
          </cell>
          <cell r="B480" t="str">
            <v>Northwest Washington, Washington, DC</v>
          </cell>
          <cell r="C480">
            <v>0</v>
          </cell>
        </row>
        <row r="481">
          <cell r="A481">
            <v>51510200500</v>
          </cell>
          <cell r="B481" t="str">
            <v>Seminary Hill, Alexandria, VA</v>
          </cell>
          <cell r="C481">
            <v>0</v>
          </cell>
        </row>
        <row r="482">
          <cell r="A482">
            <v>24031704806</v>
          </cell>
          <cell r="B482" t="str">
            <v>Bethesda, MD</v>
          </cell>
          <cell r="C482">
            <v>0</v>
          </cell>
        </row>
        <row r="483">
          <cell r="A483">
            <v>11001003700</v>
          </cell>
          <cell r="B483" t="str">
            <v>Northwest Washington, Washington, DC</v>
          </cell>
          <cell r="C483">
            <v>0</v>
          </cell>
        </row>
        <row r="484">
          <cell r="A484">
            <v>11001004001</v>
          </cell>
          <cell r="B484" t="str">
            <v>Adams Morgan, Washington, DC</v>
          </cell>
          <cell r="C484">
            <v>0</v>
          </cell>
        </row>
        <row r="485">
          <cell r="A485">
            <v>11001009000</v>
          </cell>
          <cell r="B485" t="str">
            <v>Fort Lincoln, Washington, DC</v>
          </cell>
          <cell r="C485">
            <v>0</v>
          </cell>
        </row>
        <row r="486">
          <cell r="A486">
            <v>51510200403</v>
          </cell>
          <cell r="B486" t="str">
            <v>Landmark, Alexandria, VA</v>
          </cell>
          <cell r="C486">
            <v>0</v>
          </cell>
        </row>
        <row r="487">
          <cell r="A487">
            <v>51510200303</v>
          </cell>
          <cell r="B487" t="str">
            <v>Landmark, Alexandria, VA</v>
          </cell>
          <cell r="C487">
            <v>0</v>
          </cell>
        </row>
        <row r="488">
          <cell r="A488">
            <v>11001002801</v>
          </cell>
          <cell r="B488" t="str">
            <v>Columbia Heights, Washington, DC</v>
          </cell>
          <cell r="C488">
            <v>0</v>
          </cell>
        </row>
        <row r="489">
          <cell r="A489">
            <v>24031702500</v>
          </cell>
          <cell r="B489" t="str">
            <v>Downtown Silver Spring, Silver Spring, MD</v>
          </cell>
          <cell r="C489">
            <v>0</v>
          </cell>
        </row>
        <row r="490">
          <cell r="A490">
            <v>51059450800</v>
          </cell>
          <cell r="B490" t="str">
            <v>Annandale, VA</v>
          </cell>
          <cell r="C490">
            <v>0</v>
          </cell>
        </row>
        <row r="491">
          <cell r="A491">
            <v>24031701702</v>
          </cell>
          <cell r="B491" t="str">
            <v>Takoma Park, MD</v>
          </cell>
          <cell r="C491">
            <v>0</v>
          </cell>
        </row>
        <row r="492">
          <cell r="A492">
            <v>11001004002</v>
          </cell>
          <cell r="B492" t="str">
            <v>Adams Morgan, Washington, DC</v>
          </cell>
          <cell r="C492">
            <v>0</v>
          </cell>
        </row>
        <row r="493">
          <cell r="A493">
            <v>24031705901</v>
          </cell>
          <cell r="B493" t="str">
            <v>Bethesda, MD</v>
          </cell>
          <cell r="C493">
            <v>0</v>
          </cell>
        </row>
        <row r="494">
          <cell r="A494">
            <v>11001007403</v>
          </cell>
          <cell r="B494" t="str">
            <v>Shipley, Washington, DC</v>
          </cell>
          <cell r="C494">
            <v>0</v>
          </cell>
        </row>
        <row r="495">
          <cell r="A495">
            <v>51013101802</v>
          </cell>
          <cell r="B495" t="str">
            <v>Court House, Arlington, VA</v>
          </cell>
          <cell r="C495">
            <v>0</v>
          </cell>
        </row>
        <row r="496">
          <cell r="A496">
            <v>24033805801</v>
          </cell>
          <cell r="B496" t="str">
            <v>Adelphi, MD</v>
          </cell>
          <cell r="C496">
            <v>0</v>
          </cell>
        </row>
        <row r="497">
          <cell r="A497">
            <v>11001002701</v>
          </cell>
          <cell r="B497" t="str">
            <v>Northwest Washington, Washington, DC</v>
          </cell>
          <cell r="C497">
            <v>0</v>
          </cell>
        </row>
        <row r="498">
          <cell r="A498">
            <v>51013103700</v>
          </cell>
          <cell r="B498" t="str">
            <v>Arlington Ridge, Arlington, VA</v>
          </cell>
          <cell r="C498">
            <v>0</v>
          </cell>
        </row>
        <row r="499">
          <cell r="A499">
            <v>24031702700</v>
          </cell>
          <cell r="B499" t="str">
            <v>Silver Spring, MD</v>
          </cell>
          <cell r="C499">
            <v>0</v>
          </cell>
        </row>
        <row r="500">
          <cell r="A500">
            <v>11001009204</v>
          </cell>
          <cell r="B500" t="str">
            <v>Edgewood, Washington, DC</v>
          </cell>
          <cell r="C500">
            <v>0</v>
          </cell>
        </row>
        <row r="501">
          <cell r="A501">
            <v>51059420203</v>
          </cell>
          <cell r="B501" t="str">
            <v>Alexandria, VA</v>
          </cell>
          <cell r="C501">
            <v>0</v>
          </cell>
        </row>
        <row r="502">
          <cell r="A502">
            <v>51013103502</v>
          </cell>
          <cell r="B502" t="str">
            <v>Aurora Highlands, Arlington, VA</v>
          </cell>
          <cell r="C502">
            <v>0</v>
          </cell>
        </row>
        <row r="503">
          <cell r="A503">
            <v>24033805700</v>
          </cell>
          <cell r="B503" t="str">
            <v>Hyattsville, MD</v>
          </cell>
          <cell r="C503">
            <v>0</v>
          </cell>
        </row>
        <row r="504">
          <cell r="A504">
            <v>11001004300</v>
          </cell>
          <cell r="B504" t="str">
            <v>Northwest Washington, Washington, DC</v>
          </cell>
          <cell r="C504">
            <v>0</v>
          </cell>
        </row>
        <row r="505">
          <cell r="A505">
            <v>11001008200</v>
          </cell>
          <cell r="B505" t="str">
            <v>Northeast Washington, Washington, DC</v>
          </cell>
          <cell r="C505">
            <v>0</v>
          </cell>
        </row>
        <row r="506">
          <cell r="A506">
            <v>51013102400</v>
          </cell>
          <cell r="B506" t="str">
            <v>Arlington Heights, Arlington, VA</v>
          </cell>
          <cell r="C506">
            <v>0</v>
          </cell>
        </row>
        <row r="507">
          <cell r="A507">
            <v>51059451501</v>
          </cell>
          <cell r="B507" t="str">
            <v>Falls Church, VA</v>
          </cell>
          <cell r="C507">
            <v>0</v>
          </cell>
        </row>
        <row r="508">
          <cell r="A508">
            <v>51059420202</v>
          </cell>
          <cell r="B508" t="str">
            <v>Alexandria, VA</v>
          </cell>
          <cell r="C508">
            <v>0</v>
          </cell>
        </row>
        <row r="509">
          <cell r="A509">
            <v>24031706008</v>
          </cell>
          <cell r="B509" t="str">
            <v>Potomac, MD</v>
          </cell>
          <cell r="C509">
            <v>0</v>
          </cell>
        </row>
        <row r="510">
          <cell r="A510">
            <v>11001006202</v>
          </cell>
          <cell r="B510" t="str">
            <v>Northwest Washington, Washington, DC</v>
          </cell>
        </row>
        <row r="511">
          <cell r="A511">
            <v>11001006804</v>
          </cell>
          <cell r="B511" t="str">
            <v>Southeast Washington, Washington, DC</v>
          </cell>
        </row>
        <row r="512">
          <cell r="A512">
            <v>11001000201</v>
          </cell>
          <cell r="B512" t="str">
            <v>Georgetown, Washington, DC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tract_jail_rP_gP_p50 (1)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Incarceration_Rate_rP_gP_p50</v>
          </cell>
        </row>
        <row r="2">
          <cell r="A2">
            <v>11001007401</v>
          </cell>
          <cell r="B2" t="str">
            <v>Barry Farm, Washington, DC</v>
          </cell>
          <cell r="C2">
            <v>8.1500000000000003E-2</v>
          </cell>
        </row>
        <row r="3">
          <cell r="A3">
            <v>11001007407</v>
          </cell>
          <cell r="B3" t="str">
            <v>Barry Farm, Washington, DC</v>
          </cell>
          <cell r="C3">
            <v>7.9299999999999995E-2</v>
          </cell>
        </row>
        <row r="4">
          <cell r="A4">
            <v>11001004901</v>
          </cell>
          <cell r="B4" t="str">
            <v>Northwest Washington, Washington, DC</v>
          </cell>
          <cell r="C4">
            <v>7.5200000000000003E-2</v>
          </cell>
        </row>
        <row r="5">
          <cell r="A5">
            <v>11001010900</v>
          </cell>
          <cell r="B5" t="str">
            <v>Southwest Washington, Washington, DC</v>
          </cell>
          <cell r="C5">
            <v>7.4499999999999997E-2</v>
          </cell>
        </row>
        <row r="6">
          <cell r="A6">
            <v>11001008802</v>
          </cell>
          <cell r="B6" t="str">
            <v>Northeast Washington, Washington, DC</v>
          </cell>
          <cell r="C6">
            <v>7.2999999999999995E-2</v>
          </cell>
        </row>
        <row r="7">
          <cell r="A7">
            <v>11001009810</v>
          </cell>
          <cell r="B7" t="str">
            <v>Southeast Washington, Washington, DC</v>
          </cell>
          <cell r="C7">
            <v>7.0599999999999996E-2</v>
          </cell>
        </row>
        <row r="8">
          <cell r="A8">
            <v>11001004802</v>
          </cell>
          <cell r="B8" t="str">
            <v>Northwest Washington, Washington, DC</v>
          </cell>
          <cell r="C8">
            <v>7.0400000000000004E-2</v>
          </cell>
        </row>
        <row r="9">
          <cell r="A9">
            <v>11001007406</v>
          </cell>
          <cell r="B9" t="str">
            <v>Southeast Washington, Washington, DC</v>
          </cell>
          <cell r="C9">
            <v>6.6100000000000006E-2</v>
          </cell>
        </row>
        <row r="10">
          <cell r="A10">
            <v>11001005900</v>
          </cell>
          <cell r="B10" t="str">
            <v>Northwest Washington, Washington, DC</v>
          </cell>
          <cell r="C10">
            <v>6.5199999999999994E-2</v>
          </cell>
        </row>
        <row r="11">
          <cell r="A11">
            <v>11001004801</v>
          </cell>
          <cell r="B11" t="str">
            <v>Northwest Washington, Washington, DC</v>
          </cell>
          <cell r="C11">
            <v>6.4399999999999999E-2</v>
          </cell>
        </row>
        <row r="12">
          <cell r="A12">
            <v>11001009804</v>
          </cell>
          <cell r="B12" t="str">
            <v>Southeast Washington, Washington, DC</v>
          </cell>
          <cell r="C12">
            <v>6.2600000000000003E-2</v>
          </cell>
        </row>
        <row r="13">
          <cell r="A13">
            <v>11001004701</v>
          </cell>
          <cell r="B13" t="str">
            <v>Northwest Washington, Washington, DC</v>
          </cell>
          <cell r="C13">
            <v>6.25E-2</v>
          </cell>
        </row>
        <row r="14">
          <cell r="A14">
            <v>11001006900</v>
          </cell>
          <cell r="B14" t="str">
            <v>Southeast Washington, Washington, DC</v>
          </cell>
          <cell r="C14">
            <v>5.9799999999999999E-2</v>
          </cell>
        </row>
        <row r="15">
          <cell r="A15">
            <v>11001003500</v>
          </cell>
          <cell r="B15" t="str">
            <v>Northwest Washington, Washington, DC</v>
          </cell>
          <cell r="C15">
            <v>5.9400000000000001E-2</v>
          </cell>
        </row>
        <row r="16">
          <cell r="A16">
            <v>11001008803</v>
          </cell>
          <cell r="B16" t="str">
            <v>Northeast Washington, Washington, DC</v>
          </cell>
          <cell r="C16">
            <v>5.8799999999999998E-2</v>
          </cell>
        </row>
        <row r="17">
          <cell r="A17">
            <v>11001008702</v>
          </cell>
          <cell r="B17" t="str">
            <v>Eckington, Washington, DC</v>
          </cell>
          <cell r="C17">
            <v>5.8599999999999999E-2</v>
          </cell>
        </row>
        <row r="18">
          <cell r="A18">
            <v>11001003301</v>
          </cell>
          <cell r="B18" t="str">
            <v>Bloomingdale, Washington, DC</v>
          </cell>
          <cell r="C18">
            <v>5.7599999999999998E-2</v>
          </cell>
        </row>
        <row r="19">
          <cell r="A19">
            <v>11001006600</v>
          </cell>
          <cell r="B19" t="str">
            <v>Capitol Hill, Washington, DC</v>
          </cell>
          <cell r="C19">
            <v>5.2499999999999998E-2</v>
          </cell>
        </row>
        <row r="20">
          <cell r="A20">
            <v>11001009604</v>
          </cell>
          <cell r="B20" t="str">
            <v>Northeast Washington, Washington, DC</v>
          </cell>
          <cell r="C20">
            <v>5.21E-2</v>
          </cell>
        </row>
        <row r="21">
          <cell r="A21">
            <v>11001007502</v>
          </cell>
          <cell r="B21" t="str">
            <v>Southeast Washington, Washington, DC</v>
          </cell>
          <cell r="C21">
            <v>5.1999999999999998E-2</v>
          </cell>
        </row>
        <row r="22">
          <cell r="A22">
            <v>11001003302</v>
          </cell>
          <cell r="B22" t="str">
            <v>Bloomingdale, Washington, DC</v>
          </cell>
          <cell r="C22">
            <v>5.1400000000000001E-2</v>
          </cell>
        </row>
        <row r="23">
          <cell r="A23">
            <v>11001003600</v>
          </cell>
          <cell r="B23" t="str">
            <v>Columbia Heights, Washington, DC</v>
          </cell>
          <cell r="C23">
            <v>5.11E-2</v>
          </cell>
        </row>
        <row r="24">
          <cell r="A24">
            <v>24033803300</v>
          </cell>
          <cell r="B24" t="str">
            <v>Hyattsville, MD</v>
          </cell>
          <cell r="C24">
            <v>4.9399999999999999E-2</v>
          </cell>
        </row>
        <row r="25">
          <cell r="A25">
            <v>11001006802</v>
          </cell>
          <cell r="B25" t="str">
            <v>Barney Circle, Washington, DC</v>
          </cell>
          <cell r="C25">
            <v>4.8300000000000003E-2</v>
          </cell>
        </row>
        <row r="26">
          <cell r="A26">
            <v>24033803524</v>
          </cell>
          <cell r="B26" t="str">
            <v>Hyattsville, MD</v>
          </cell>
          <cell r="C26">
            <v>4.7699999999999999E-2</v>
          </cell>
        </row>
        <row r="27">
          <cell r="A27">
            <v>11001009203</v>
          </cell>
          <cell r="B27" t="str">
            <v>Northeast Washington, Washington, DC</v>
          </cell>
          <cell r="C27">
            <v>4.58E-2</v>
          </cell>
        </row>
        <row r="28">
          <cell r="A28">
            <v>24033803002</v>
          </cell>
          <cell r="B28" t="str">
            <v>Capitol Heights, MD</v>
          </cell>
          <cell r="C28">
            <v>4.4999999999999998E-2</v>
          </cell>
        </row>
        <row r="29">
          <cell r="A29">
            <v>11001006400</v>
          </cell>
          <cell r="B29" t="str">
            <v>Southwest Washington, Washington, DC</v>
          </cell>
          <cell r="C29">
            <v>4.4900000000000002E-2</v>
          </cell>
        </row>
        <row r="30">
          <cell r="A30">
            <v>11001010400</v>
          </cell>
          <cell r="B30" t="str">
            <v>Southeast Washington, Washington, DC</v>
          </cell>
          <cell r="C30">
            <v>4.4900000000000002E-2</v>
          </cell>
        </row>
        <row r="31">
          <cell r="A31">
            <v>11001007601</v>
          </cell>
          <cell r="B31" t="str">
            <v>Southeast Washington, Washington, DC</v>
          </cell>
          <cell r="C31">
            <v>4.4900000000000002E-2</v>
          </cell>
        </row>
        <row r="32">
          <cell r="A32">
            <v>11001009602</v>
          </cell>
          <cell r="B32" t="str">
            <v>Mayfair, Washington, DC</v>
          </cell>
          <cell r="C32">
            <v>4.4400000000000002E-2</v>
          </cell>
        </row>
        <row r="33">
          <cell r="A33">
            <v>24033802301</v>
          </cell>
          <cell r="B33" t="str">
            <v>District Heights, MD</v>
          </cell>
          <cell r="C33">
            <v>4.4400000000000002E-2</v>
          </cell>
        </row>
        <row r="34">
          <cell r="A34">
            <v>24033801707</v>
          </cell>
          <cell r="B34" t="str">
            <v>Oxon Hill, MD</v>
          </cell>
          <cell r="C34">
            <v>4.3700000000000003E-2</v>
          </cell>
        </row>
        <row r="35">
          <cell r="A35">
            <v>11001008903</v>
          </cell>
          <cell r="B35" t="str">
            <v>Carver / Langston, Washington, DC</v>
          </cell>
          <cell r="C35">
            <v>4.3400000000000001E-2</v>
          </cell>
        </row>
        <row r="36">
          <cell r="A36">
            <v>24033802407</v>
          </cell>
          <cell r="B36" t="str">
            <v>District Heights, MD</v>
          </cell>
          <cell r="C36">
            <v>4.2500000000000003E-2</v>
          </cell>
        </row>
        <row r="37">
          <cell r="A37">
            <v>11001002102</v>
          </cell>
          <cell r="B37" t="str">
            <v>Northwest Washington, Washington, DC</v>
          </cell>
          <cell r="C37">
            <v>4.2299999999999997E-2</v>
          </cell>
        </row>
        <row r="38">
          <cell r="A38">
            <v>24033804802</v>
          </cell>
          <cell r="B38" t="str">
            <v>Mount Rainier, MD</v>
          </cell>
          <cell r="C38">
            <v>4.2000000000000003E-2</v>
          </cell>
        </row>
        <row r="39">
          <cell r="A39">
            <v>11001009400</v>
          </cell>
          <cell r="B39" t="str">
            <v>Northeast Washington, Washington, DC</v>
          </cell>
          <cell r="C39">
            <v>4.1799999999999997E-2</v>
          </cell>
        </row>
        <row r="40">
          <cell r="A40">
            <v>11001009903</v>
          </cell>
          <cell r="B40" t="str">
            <v>Southeast Washington, Washington, DC</v>
          </cell>
          <cell r="C40">
            <v>4.1799999999999997E-2</v>
          </cell>
        </row>
        <row r="41">
          <cell r="A41">
            <v>51510200701</v>
          </cell>
          <cell r="B41" t="str">
            <v>Eisenhower West, Alexandria, VA</v>
          </cell>
          <cell r="C41">
            <v>4.1399999999999999E-2</v>
          </cell>
        </row>
        <row r="42">
          <cell r="A42">
            <v>11001009801</v>
          </cell>
          <cell r="B42" t="str">
            <v>Southeast Washington, Washington, DC</v>
          </cell>
          <cell r="C42">
            <v>4.1399999999999999E-2</v>
          </cell>
        </row>
        <row r="43">
          <cell r="A43">
            <v>11001003000</v>
          </cell>
          <cell r="B43" t="str">
            <v>Columbia Heights, Washington, DC</v>
          </cell>
          <cell r="C43">
            <v>4.1300000000000003E-2</v>
          </cell>
        </row>
        <row r="44">
          <cell r="A44">
            <v>24033801801</v>
          </cell>
          <cell r="B44" t="str">
            <v>Temple Hills, MD</v>
          </cell>
          <cell r="C44">
            <v>4.0599999999999997E-2</v>
          </cell>
        </row>
        <row r="45">
          <cell r="A45">
            <v>24033802106</v>
          </cell>
          <cell r="B45" t="str">
            <v>Suitland-Silver Hill, MD</v>
          </cell>
          <cell r="C45">
            <v>4.0500000000000001E-2</v>
          </cell>
        </row>
        <row r="46">
          <cell r="A46">
            <v>11001007903</v>
          </cell>
          <cell r="B46" t="str">
            <v>Kingman Park, Washington, DC</v>
          </cell>
          <cell r="C46">
            <v>4.0399999999999998E-2</v>
          </cell>
        </row>
        <row r="47">
          <cell r="A47">
            <v>11001009906</v>
          </cell>
          <cell r="B47" t="str">
            <v>Marshall Heights, Washington, DC</v>
          </cell>
          <cell r="C47">
            <v>4.02E-2</v>
          </cell>
        </row>
        <row r="48">
          <cell r="A48">
            <v>24033801704</v>
          </cell>
          <cell r="B48" t="str">
            <v>Oxon Hill, MD</v>
          </cell>
          <cell r="C48">
            <v>4.02E-2</v>
          </cell>
        </row>
        <row r="49">
          <cell r="A49">
            <v>11001007200</v>
          </cell>
          <cell r="B49" t="str">
            <v>Capitol Riverfront, Washington, DC</v>
          </cell>
          <cell r="C49">
            <v>4.02E-2</v>
          </cell>
        </row>
        <row r="50">
          <cell r="A50">
            <v>11001008001</v>
          </cell>
          <cell r="B50" t="str">
            <v>Northeast Washington, Washington, DC</v>
          </cell>
          <cell r="C50">
            <v>3.9899999999999998E-2</v>
          </cell>
        </row>
        <row r="51">
          <cell r="A51">
            <v>11001007806</v>
          </cell>
          <cell r="B51" t="str">
            <v>Northeast Washington, Washington, DC</v>
          </cell>
          <cell r="C51">
            <v>3.9699999999999999E-2</v>
          </cell>
        </row>
        <row r="52">
          <cell r="A52">
            <v>11001009501</v>
          </cell>
          <cell r="B52" t="str">
            <v>Northeast Washington, Washington, DC</v>
          </cell>
          <cell r="C52">
            <v>3.9699999999999999E-2</v>
          </cell>
        </row>
        <row r="53">
          <cell r="A53">
            <v>11001009803</v>
          </cell>
          <cell r="B53" t="str">
            <v>Congress Heights, Washington, DC</v>
          </cell>
          <cell r="C53">
            <v>3.9399999999999998E-2</v>
          </cell>
        </row>
        <row r="54">
          <cell r="A54">
            <v>11001004600</v>
          </cell>
          <cell r="B54" t="str">
            <v>Northwest Washington, Washington, DC</v>
          </cell>
          <cell r="C54">
            <v>3.8800000000000001E-2</v>
          </cell>
        </row>
        <row r="55">
          <cell r="A55">
            <v>24033801808</v>
          </cell>
          <cell r="B55" t="str">
            <v>Hillcrest Heights, MD</v>
          </cell>
          <cell r="C55">
            <v>3.8600000000000002E-2</v>
          </cell>
        </row>
        <row r="56">
          <cell r="A56">
            <v>24033802501</v>
          </cell>
          <cell r="B56" t="str">
            <v>Suitland, Suitland-Silver Hill, MD</v>
          </cell>
          <cell r="C56">
            <v>3.8600000000000002E-2</v>
          </cell>
        </row>
        <row r="57">
          <cell r="A57">
            <v>11001001402</v>
          </cell>
          <cell r="B57" t="str">
            <v>Northwest Washington, Washington, DC</v>
          </cell>
          <cell r="C57">
            <v>3.78E-2</v>
          </cell>
        </row>
        <row r="58">
          <cell r="A58">
            <v>11001006700</v>
          </cell>
          <cell r="B58" t="str">
            <v>Southeast Washington, Washington, DC</v>
          </cell>
          <cell r="C58">
            <v>3.7600000000000001E-2</v>
          </cell>
        </row>
        <row r="59">
          <cell r="A59">
            <v>11001009700</v>
          </cell>
          <cell r="B59" t="str">
            <v>Southeast Washington, Washington, DC</v>
          </cell>
          <cell r="C59">
            <v>3.7600000000000001E-2</v>
          </cell>
        </row>
        <row r="60">
          <cell r="A60">
            <v>11001009905</v>
          </cell>
          <cell r="B60" t="str">
            <v>Marshall Heights, Washington, DC</v>
          </cell>
          <cell r="C60">
            <v>3.7400000000000003E-2</v>
          </cell>
        </row>
        <row r="61">
          <cell r="A61">
            <v>24033803612</v>
          </cell>
          <cell r="B61" t="str">
            <v>Lanham, MD</v>
          </cell>
          <cell r="C61">
            <v>3.7199999999999997E-2</v>
          </cell>
        </row>
        <row r="62">
          <cell r="A62">
            <v>24033807200</v>
          </cell>
          <cell r="B62" t="str">
            <v>College Park, MD</v>
          </cell>
          <cell r="C62">
            <v>3.6900000000000002E-2</v>
          </cell>
        </row>
        <row r="63">
          <cell r="A63">
            <v>24033801408</v>
          </cell>
          <cell r="B63" t="str">
            <v>Fort Washington, MD</v>
          </cell>
          <cell r="C63">
            <v>3.6900000000000002E-2</v>
          </cell>
        </row>
        <row r="64">
          <cell r="A64">
            <v>24033801600</v>
          </cell>
          <cell r="B64" t="str">
            <v>Oxon Hill, MD</v>
          </cell>
          <cell r="C64">
            <v>3.6799999999999999E-2</v>
          </cell>
        </row>
        <row r="65">
          <cell r="A65">
            <v>11001001702</v>
          </cell>
          <cell r="B65" t="str">
            <v>Northwest Washington, Washington, DC</v>
          </cell>
          <cell r="C65">
            <v>3.6400000000000002E-2</v>
          </cell>
        </row>
        <row r="66">
          <cell r="A66">
            <v>11001009603</v>
          </cell>
          <cell r="B66" t="str">
            <v>Northeast Washington, Washington, DC</v>
          </cell>
          <cell r="C66">
            <v>3.5900000000000001E-2</v>
          </cell>
        </row>
        <row r="67">
          <cell r="A67">
            <v>24033803401</v>
          </cell>
          <cell r="B67" t="str">
            <v>Landover, Hyattsville, MD</v>
          </cell>
          <cell r="C67">
            <v>3.5799999999999998E-2</v>
          </cell>
        </row>
        <row r="68">
          <cell r="A68">
            <v>24033801807</v>
          </cell>
          <cell r="B68" t="str">
            <v>Hillcrest Heights, MD</v>
          </cell>
          <cell r="C68">
            <v>3.5400000000000001E-2</v>
          </cell>
        </row>
        <row r="69">
          <cell r="A69">
            <v>11001004400</v>
          </cell>
          <cell r="B69" t="str">
            <v>Northwest Washington, Washington, DC</v>
          </cell>
          <cell r="C69">
            <v>3.5400000000000001E-2</v>
          </cell>
        </row>
        <row r="70">
          <cell r="A70">
            <v>24033804102</v>
          </cell>
          <cell r="B70" t="str">
            <v>Hyattsville, MD</v>
          </cell>
          <cell r="C70">
            <v>3.5200000000000002E-2</v>
          </cell>
        </row>
        <row r="71">
          <cell r="A71">
            <v>24033802700</v>
          </cell>
          <cell r="B71" t="str">
            <v>Capitol Heights, MD</v>
          </cell>
          <cell r="C71">
            <v>3.49E-2</v>
          </cell>
        </row>
        <row r="72">
          <cell r="A72">
            <v>11001007803</v>
          </cell>
          <cell r="B72" t="str">
            <v>Lower Central NE, Washington, DC</v>
          </cell>
          <cell r="C72">
            <v>3.49E-2</v>
          </cell>
        </row>
        <row r="73">
          <cell r="A73">
            <v>11001009802</v>
          </cell>
          <cell r="B73" t="str">
            <v>Southeast Washington, Washington, DC</v>
          </cell>
          <cell r="C73">
            <v>3.49E-2</v>
          </cell>
        </row>
        <row r="74">
          <cell r="A74">
            <v>11001003400</v>
          </cell>
          <cell r="B74" t="str">
            <v>Howard University, Washington, DC</v>
          </cell>
          <cell r="C74">
            <v>3.4799999999999998E-2</v>
          </cell>
        </row>
        <row r="75">
          <cell r="A75">
            <v>24033801701</v>
          </cell>
          <cell r="B75" t="str">
            <v>Temple Hills, MD</v>
          </cell>
          <cell r="C75">
            <v>3.4299999999999997E-2</v>
          </cell>
        </row>
        <row r="76">
          <cell r="A76">
            <v>24033803402</v>
          </cell>
          <cell r="B76" t="str">
            <v>Landover, Hyattsville, MD</v>
          </cell>
          <cell r="C76">
            <v>3.4299999999999997E-2</v>
          </cell>
        </row>
        <row r="77">
          <cell r="A77">
            <v>24033805201</v>
          </cell>
          <cell r="B77" t="str">
            <v>Hyattsville, MD</v>
          </cell>
          <cell r="C77">
            <v>3.4200000000000001E-2</v>
          </cell>
        </row>
        <row r="78">
          <cell r="A78">
            <v>24033802002</v>
          </cell>
          <cell r="B78" t="str">
            <v>District Heights, MD</v>
          </cell>
          <cell r="C78">
            <v>3.4099999999999998E-2</v>
          </cell>
        </row>
        <row r="79">
          <cell r="A79">
            <v>11001007708</v>
          </cell>
          <cell r="B79" t="str">
            <v>Southeast Washington, Washington, DC</v>
          </cell>
          <cell r="C79">
            <v>3.4000000000000002E-2</v>
          </cell>
        </row>
        <row r="80">
          <cell r="A80">
            <v>51013102500</v>
          </cell>
          <cell r="B80" t="str">
            <v>Penrose, Arlington, VA</v>
          </cell>
          <cell r="C80">
            <v>3.39E-2</v>
          </cell>
        </row>
        <row r="81">
          <cell r="A81">
            <v>11001002502</v>
          </cell>
          <cell r="B81" t="str">
            <v>Northwest Washington, Washington, DC</v>
          </cell>
          <cell r="C81">
            <v>3.3799999999999997E-2</v>
          </cell>
        </row>
        <row r="82">
          <cell r="A82">
            <v>51013103100</v>
          </cell>
          <cell r="B82" t="str">
            <v>Nauck, Arlington, VA</v>
          </cell>
          <cell r="C82">
            <v>3.3599999999999998E-2</v>
          </cell>
        </row>
        <row r="83">
          <cell r="A83">
            <v>11001007703</v>
          </cell>
          <cell r="B83" t="str">
            <v>Fort Dupont, Washington, DC</v>
          </cell>
          <cell r="C83">
            <v>3.3599999999999998E-2</v>
          </cell>
        </row>
        <row r="84">
          <cell r="A84">
            <v>24033803200</v>
          </cell>
          <cell r="B84" t="str">
            <v>Hyattsville, MD</v>
          </cell>
          <cell r="C84">
            <v>3.3500000000000002E-2</v>
          </cell>
        </row>
        <row r="85">
          <cell r="A85">
            <v>11001009201</v>
          </cell>
          <cell r="B85" t="str">
            <v>Edgewood, Washington, DC</v>
          </cell>
          <cell r="C85">
            <v>3.3300000000000003E-2</v>
          </cell>
        </row>
        <row r="86">
          <cell r="A86">
            <v>24031705702</v>
          </cell>
          <cell r="B86" t="str">
            <v>Bethesda, MD</v>
          </cell>
          <cell r="C86">
            <v>3.3300000000000003E-2</v>
          </cell>
        </row>
        <row r="87">
          <cell r="A87">
            <v>11001002202</v>
          </cell>
          <cell r="B87" t="str">
            <v>Northwest Washington, Washington, DC</v>
          </cell>
          <cell r="C87">
            <v>3.32E-2</v>
          </cell>
        </row>
        <row r="88">
          <cell r="A88">
            <v>11001009902</v>
          </cell>
          <cell r="B88" t="str">
            <v>Southeast Washington, Washington, DC</v>
          </cell>
          <cell r="C88">
            <v>3.32E-2</v>
          </cell>
        </row>
        <row r="89">
          <cell r="A89">
            <v>11001001803</v>
          </cell>
          <cell r="B89" t="str">
            <v>Brightwood, Washington, DC</v>
          </cell>
          <cell r="C89">
            <v>3.2800000000000003E-2</v>
          </cell>
        </row>
        <row r="90">
          <cell r="A90">
            <v>24033801802</v>
          </cell>
          <cell r="B90" t="str">
            <v>Temple Hills, MD</v>
          </cell>
          <cell r="C90">
            <v>3.2399999999999998E-2</v>
          </cell>
        </row>
        <row r="91">
          <cell r="A91">
            <v>11001002301</v>
          </cell>
          <cell r="B91" t="str">
            <v>Northwest Washington, Washington, DC</v>
          </cell>
          <cell r="C91">
            <v>3.2300000000000002E-2</v>
          </cell>
        </row>
        <row r="92">
          <cell r="A92">
            <v>11001009907</v>
          </cell>
          <cell r="B92" t="str">
            <v>Southeast Washington, Washington, DC</v>
          </cell>
          <cell r="C92">
            <v>3.2199999999999999E-2</v>
          </cell>
        </row>
        <row r="93">
          <cell r="A93">
            <v>24033802901</v>
          </cell>
          <cell r="B93" t="str">
            <v>Capitol Heights, MD</v>
          </cell>
          <cell r="C93">
            <v>3.1800000000000002E-2</v>
          </cell>
        </row>
        <row r="94">
          <cell r="A94">
            <v>11001007804</v>
          </cell>
          <cell r="B94" t="str">
            <v>Lincoln Heights, Washington, DC</v>
          </cell>
          <cell r="C94">
            <v>3.1600000000000003E-2</v>
          </cell>
        </row>
        <row r="95">
          <cell r="A95">
            <v>11001009503</v>
          </cell>
          <cell r="B95" t="str">
            <v>Northeast Washington, Washington, DC</v>
          </cell>
          <cell r="C95">
            <v>3.1300000000000001E-2</v>
          </cell>
        </row>
        <row r="96">
          <cell r="A96">
            <v>51013100800</v>
          </cell>
          <cell r="B96" t="str">
            <v>High View Park, Arlington, VA</v>
          </cell>
          <cell r="C96">
            <v>3.09E-2</v>
          </cell>
        </row>
        <row r="97">
          <cell r="A97">
            <v>24033802805</v>
          </cell>
          <cell r="B97" t="str">
            <v>Pepper Mill Village, Capitol Heights, MD</v>
          </cell>
          <cell r="C97">
            <v>3.0700000000000002E-2</v>
          </cell>
        </row>
        <row r="98">
          <cell r="A98">
            <v>24033802408</v>
          </cell>
          <cell r="B98" t="str">
            <v>Capitol Heights, MD</v>
          </cell>
          <cell r="C98">
            <v>3.0700000000000002E-2</v>
          </cell>
        </row>
        <row r="99">
          <cell r="A99">
            <v>51510201202</v>
          </cell>
          <cell r="B99" t="str">
            <v>Potomac West, Alexandria, VA</v>
          </cell>
          <cell r="C99">
            <v>3.0700000000000002E-2</v>
          </cell>
        </row>
        <row r="100">
          <cell r="A100">
            <v>11001009811</v>
          </cell>
          <cell r="B100" t="str">
            <v>Southeast Washington, Washington, DC</v>
          </cell>
          <cell r="C100">
            <v>3.0599999999999999E-2</v>
          </cell>
        </row>
        <row r="101">
          <cell r="A101">
            <v>11001001301</v>
          </cell>
          <cell r="B101" t="str">
            <v>Northwest Washington, Washington, DC</v>
          </cell>
          <cell r="C101">
            <v>3.0599999999999999E-2</v>
          </cell>
        </row>
        <row r="102">
          <cell r="A102">
            <v>11001004201</v>
          </cell>
          <cell r="B102" t="str">
            <v>Northwest Washington, Washington, DC</v>
          </cell>
          <cell r="C102">
            <v>3.0499999999999999E-2</v>
          </cell>
        </row>
        <row r="103">
          <cell r="A103">
            <v>11001009807</v>
          </cell>
          <cell r="B103" t="str">
            <v>Bellevue, Washington, DC</v>
          </cell>
          <cell r="C103">
            <v>3.04E-2</v>
          </cell>
        </row>
        <row r="104">
          <cell r="A104">
            <v>24033801211</v>
          </cell>
          <cell r="B104" t="str">
            <v>Clinton, MD</v>
          </cell>
          <cell r="C104">
            <v>3.04E-2</v>
          </cell>
        </row>
        <row r="105">
          <cell r="A105">
            <v>24033803508</v>
          </cell>
          <cell r="B105" t="str">
            <v>Glenarden, MD</v>
          </cell>
          <cell r="C105">
            <v>2.98E-2</v>
          </cell>
        </row>
        <row r="106">
          <cell r="A106">
            <v>24033803100</v>
          </cell>
          <cell r="B106" t="str">
            <v>Capitol Heights, MD</v>
          </cell>
          <cell r="C106">
            <v>2.9499999999999998E-2</v>
          </cell>
        </row>
        <row r="107">
          <cell r="A107">
            <v>51510201204</v>
          </cell>
          <cell r="B107" t="str">
            <v>Del Ray, Alexandria, VA</v>
          </cell>
          <cell r="C107">
            <v>2.9100000000000001E-2</v>
          </cell>
        </row>
        <row r="108">
          <cell r="A108">
            <v>11001000902</v>
          </cell>
          <cell r="B108" t="str">
            <v>Northwest Washington, Washington, DC</v>
          </cell>
          <cell r="C108">
            <v>2.9000000000000001E-2</v>
          </cell>
        </row>
        <row r="109">
          <cell r="A109">
            <v>24033802803</v>
          </cell>
          <cell r="B109" t="str">
            <v>Capitol Heights, MD</v>
          </cell>
          <cell r="C109">
            <v>2.9000000000000001E-2</v>
          </cell>
        </row>
        <row r="110">
          <cell r="A110">
            <v>11001008402</v>
          </cell>
          <cell r="B110" t="str">
            <v>Northeast Washington, Washington, DC</v>
          </cell>
          <cell r="C110">
            <v>2.86E-2</v>
          </cell>
        </row>
        <row r="111">
          <cell r="A111">
            <v>11001007408</v>
          </cell>
          <cell r="B111" t="str">
            <v>Southeast Washington, Washington, DC</v>
          </cell>
          <cell r="C111">
            <v>2.86E-2</v>
          </cell>
        </row>
        <row r="112">
          <cell r="A112">
            <v>11001009904</v>
          </cell>
          <cell r="B112" t="str">
            <v>Marshall Heights, Washington, DC</v>
          </cell>
          <cell r="C112">
            <v>2.86E-2</v>
          </cell>
        </row>
        <row r="113">
          <cell r="A113">
            <v>24033805909</v>
          </cell>
          <cell r="B113" t="str">
            <v>Hyattsville, MD</v>
          </cell>
          <cell r="C113">
            <v>2.8500000000000001E-2</v>
          </cell>
        </row>
        <row r="114">
          <cell r="A114">
            <v>11001011100</v>
          </cell>
          <cell r="B114" t="str">
            <v>Northeast Washington, Washington, DC</v>
          </cell>
          <cell r="C114">
            <v>2.8400000000000002E-2</v>
          </cell>
        </row>
        <row r="115">
          <cell r="A115">
            <v>24033802405</v>
          </cell>
          <cell r="B115" t="str">
            <v>Suitland, Suitland-Silver Hill, MD</v>
          </cell>
          <cell r="C115">
            <v>2.8400000000000002E-2</v>
          </cell>
        </row>
        <row r="116">
          <cell r="A116">
            <v>24033801405</v>
          </cell>
          <cell r="B116" t="str">
            <v>Oxon Hill, MD</v>
          </cell>
          <cell r="C116">
            <v>2.8199999999999999E-2</v>
          </cell>
        </row>
        <row r="117">
          <cell r="A117">
            <v>24033801907</v>
          </cell>
          <cell r="B117" t="str">
            <v>Suitland, Suitland-Silver Hill, MD</v>
          </cell>
          <cell r="C117">
            <v>2.81E-2</v>
          </cell>
        </row>
        <row r="118">
          <cell r="A118">
            <v>11001003100</v>
          </cell>
          <cell r="B118" t="str">
            <v>Northwest Washington, Washington, DC</v>
          </cell>
          <cell r="C118">
            <v>2.81E-2</v>
          </cell>
        </row>
        <row r="119">
          <cell r="A119">
            <v>24031701900</v>
          </cell>
          <cell r="B119" t="str">
            <v>Takoma Park, MD</v>
          </cell>
          <cell r="C119">
            <v>2.81E-2</v>
          </cell>
        </row>
        <row r="120">
          <cell r="A120">
            <v>11001006801</v>
          </cell>
          <cell r="B120" t="str">
            <v>Hill East, Washington, DC</v>
          </cell>
          <cell r="C120">
            <v>2.7799999999999998E-2</v>
          </cell>
        </row>
        <row r="121">
          <cell r="A121">
            <v>11001009601</v>
          </cell>
          <cell r="B121" t="str">
            <v>Kenilworth, Washington, DC</v>
          </cell>
          <cell r="C121">
            <v>2.76E-2</v>
          </cell>
        </row>
        <row r="122">
          <cell r="A122">
            <v>51013100100</v>
          </cell>
          <cell r="B122" t="str">
            <v>Arlington, VA</v>
          </cell>
          <cell r="C122">
            <v>2.75E-2</v>
          </cell>
        </row>
        <row r="123">
          <cell r="A123">
            <v>11001007605</v>
          </cell>
          <cell r="B123" t="str">
            <v>Fairlawn, Washington, DC</v>
          </cell>
          <cell r="C123">
            <v>2.75E-2</v>
          </cell>
        </row>
        <row r="124">
          <cell r="A124">
            <v>11001010500</v>
          </cell>
          <cell r="B124" t="str">
            <v>Southwest Washington, Washington, DC</v>
          </cell>
          <cell r="C124">
            <v>2.75E-2</v>
          </cell>
        </row>
        <row r="125">
          <cell r="A125">
            <v>11001009508</v>
          </cell>
          <cell r="B125" t="str">
            <v>Northeast Washington, Washington, DC</v>
          </cell>
          <cell r="C125">
            <v>2.7300000000000001E-2</v>
          </cell>
        </row>
        <row r="126">
          <cell r="A126">
            <v>24033801804</v>
          </cell>
          <cell r="B126" t="str">
            <v>Temple Hills, MD</v>
          </cell>
          <cell r="C126">
            <v>2.7300000000000001E-2</v>
          </cell>
        </row>
        <row r="127">
          <cell r="A127">
            <v>51013103501</v>
          </cell>
          <cell r="B127" t="str">
            <v>Arlington Ridge, Arlington, VA</v>
          </cell>
          <cell r="C127">
            <v>2.7199999999999998E-2</v>
          </cell>
        </row>
        <row r="128">
          <cell r="A128">
            <v>24033802107</v>
          </cell>
          <cell r="B128" t="str">
            <v>District Heights, MD</v>
          </cell>
          <cell r="C128">
            <v>2.6700000000000002E-2</v>
          </cell>
        </row>
        <row r="129">
          <cell r="A129">
            <v>51013101601</v>
          </cell>
          <cell r="B129" t="str">
            <v>North Highland, Arlington, VA</v>
          </cell>
          <cell r="C129">
            <v>2.6599999999999999E-2</v>
          </cell>
        </row>
        <row r="130">
          <cell r="A130">
            <v>11001002400</v>
          </cell>
          <cell r="B130" t="str">
            <v>Northwest Washington, Washington, DC</v>
          </cell>
          <cell r="C130">
            <v>2.6599999999999999E-2</v>
          </cell>
        </row>
        <row r="131">
          <cell r="A131">
            <v>11001007901</v>
          </cell>
          <cell r="B131" t="str">
            <v>Northeast Washington, Washington, DC</v>
          </cell>
          <cell r="C131">
            <v>2.6499999999999999E-2</v>
          </cell>
        </row>
        <row r="132">
          <cell r="A132">
            <v>11001008701</v>
          </cell>
          <cell r="B132" t="str">
            <v>Eckington, Washington, DC</v>
          </cell>
          <cell r="C132">
            <v>2.64E-2</v>
          </cell>
        </row>
        <row r="133">
          <cell r="A133">
            <v>24033803803</v>
          </cell>
          <cell r="B133" t="str">
            <v>Riverdale, Woodlawn, MD</v>
          </cell>
          <cell r="C133">
            <v>2.64E-2</v>
          </cell>
        </row>
        <row r="134">
          <cell r="A134">
            <v>11001002302</v>
          </cell>
          <cell r="B134" t="str">
            <v>Northwest Washington, Washington, DC</v>
          </cell>
          <cell r="C134">
            <v>2.63E-2</v>
          </cell>
        </row>
        <row r="135">
          <cell r="A135">
            <v>24033803001</v>
          </cell>
          <cell r="B135" t="str">
            <v>Capitol Heights, MD</v>
          </cell>
          <cell r="C135">
            <v>2.5999999999999999E-2</v>
          </cell>
        </row>
        <row r="136">
          <cell r="A136">
            <v>11001004202</v>
          </cell>
          <cell r="B136" t="str">
            <v>Northwest Washington, Washington, DC</v>
          </cell>
          <cell r="C136">
            <v>2.5899999999999999E-2</v>
          </cell>
        </row>
        <row r="137">
          <cell r="A137">
            <v>24033801702</v>
          </cell>
          <cell r="B137" t="str">
            <v>Temple Hills, MD</v>
          </cell>
          <cell r="C137">
            <v>2.58E-2</v>
          </cell>
        </row>
        <row r="138">
          <cell r="A138">
            <v>11001008002</v>
          </cell>
          <cell r="B138" t="str">
            <v>Northeast Washington, Washington, DC</v>
          </cell>
          <cell r="C138">
            <v>2.5700000000000001E-2</v>
          </cell>
        </row>
        <row r="139">
          <cell r="A139">
            <v>11001009504</v>
          </cell>
          <cell r="B139" t="str">
            <v>Michigan Park, Washington, DC</v>
          </cell>
          <cell r="C139">
            <v>2.5600000000000001E-2</v>
          </cell>
        </row>
        <row r="140">
          <cell r="A140">
            <v>51013103602</v>
          </cell>
          <cell r="B140" t="str">
            <v>Aurora Highlands, Arlington, VA</v>
          </cell>
          <cell r="C140">
            <v>2.5399999999999999E-2</v>
          </cell>
        </row>
        <row r="141">
          <cell r="A141">
            <v>24033801407</v>
          </cell>
          <cell r="B141" t="str">
            <v>Fort Washington, MD</v>
          </cell>
          <cell r="C141">
            <v>2.53E-2</v>
          </cell>
        </row>
        <row r="142">
          <cell r="A142">
            <v>11001009901</v>
          </cell>
          <cell r="B142" t="str">
            <v>Penn Branch, Washington, DC</v>
          </cell>
          <cell r="C142">
            <v>2.53E-2</v>
          </cell>
        </row>
        <row r="143">
          <cell r="A143">
            <v>24033803900</v>
          </cell>
          <cell r="B143" t="str">
            <v>Hyattsville, MD</v>
          </cell>
          <cell r="C143">
            <v>2.4899999999999999E-2</v>
          </cell>
        </row>
        <row r="144">
          <cell r="A144">
            <v>24033801908</v>
          </cell>
          <cell r="B144" t="str">
            <v>Suitland, Suitland-Silver Hill, MD</v>
          </cell>
          <cell r="C144">
            <v>2.4799999999999999E-2</v>
          </cell>
        </row>
        <row r="145">
          <cell r="A145">
            <v>24033802502</v>
          </cell>
          <cell r="B145" t="str">
            <v>Capitol Heights, MD</v>
          </cell>
          <cell r="C145">
            <v>2.4799999999999999E-2</v>
          </cell>
        </row>
        <row r="146">
          <cell r="A146">
            <v>24033800701</v>
          </cell>
          <cell r="B146" t="str">
            <v>Upper Marlboro, MD</v>
          </cell>
          <cell r="C146">
            <v>2.46E-2</v>
          </cell>
        </row>
        <row r="147">
          <cell r="A147">
            <v>11001007709</v>
          </cell>
          <cell r="B147" t="str">
            <v>Fairlawn, Washington, DC</v>
          </cell>
          <cell r="C147">
            <v>2.46E-2</v>
          </cell>
        </row>
        <row r="148">
          <cell r="A148">
            <v>24033804300</v>
          </cell>
          <cell r="B148" t="str">
            <v>Hyattsville, MD</v>
          </cell>
          <cell r="C148">
            <v>2.46E-2</v>
          </cell>
        </row>
        <row r="149">
          <cell r="A149">
            <v>11001007503</v>
          </cell>
          <cell r="B149" t="str">
            <v>Historic Anacostia, Washington, DC</v>
          </cell>
          <cell r="C149">
            <v>2.4500000000000001E-2</v>
          </cell>
        </row>
        <row r="150">
          <cell r="A150">
            <v>11001001902</v>
          </cell>
          <cell r="B150" t="str">
            <v>Manor Park, Washington, DC</v>
          </cell>
          <cell r="C150">
            <v>2.4400000000000002E-2</v>
          </cell>
        </row>
        <row r="151">
          <cell r="A151">
            <v>11001007304</v>
          </cell>
          <cell r="B151" t="str">
            <v>Congress Heights, Washington, DC</v>
          </cell>
          <cell r="C151">
            <v>2.4400000000000002E-2</v>
          </cell>
        </row>
        <row r="152">
          <cell r="A152">
            <v>24033801805</v>
          </cell>
          <cell r="B152" t="str">
            <v>Temple Hills, MD</v>
          </cell>
          <cell r="C152">
            <v>2.41E-2</v>
          </cell>
        </row>
        <row r="153">
          <cell r="A153">
            <v>24033804801</v>
          </cell>
          <cell r="B153" t="str">
            <v>Mount Rainier, MD</v>
          </cell>
          <cell r="C153">
            <v>2.41E-2</v>
          </cell>
        </row>
        <row r="154">
          <cell r="A154">
            <v>11001009505</v>
          </cell>
          <cell r="B154" t="str">
            <v>Northeast Washington, Washington, DC</v>
          </cell>
          <cell r="C154">
            <v>2.3900000000000001E-2</v>
          </cell>
        </row>
        <row r="155">
          <cell r="A155">
            <v>24033802404</v>
          </cell>
          <cell r="B155" t="str">
            <v>District Heights, MD</v>
          </cell>
          <cell r="C155">
            <v>2.3599999999999999E-2</v>
          </cell>
        </row>
        <row r="156">
          <cell r="A156">
            <v>24033803700</v>
          </cell>
          <cell r="B156" t="str">
            <v>Hyattsville, MD</v>
          </cell>
          <cell r="C156">
            <v>2.3599999999999999E-2</v>
          </cell>
        </row>
        <row r="157">
          <cell r="A157">
            <v>24033800707</v>
          </cell>
          <cell r="B157" t="str">
            <v>Greater Upper Marlboro, Upper Marlboro, MD</v>
          </cell>
          <cell r="C157">
            <v>2.3599999999999999E-2</v>
          </cell>
        </row>
        <row r="158">
          <cell r="A158">
            <v>24033802103</v>
          </cell>
          <cell r="B158" t="str">
            <v>District Heights, MD</v>
          </cell>
          <cell r="C158">
            <v>2.3400000000000001E-2</v>
          </cell>
        </row>
        <row r="159">
          <cell r="A159">
            <v>51013101404</v>
          </cell>
          <cell r="B159" t="str">
            <v>Virginia Square, Arlington, VA</v>
          </cell>
          <cell r="C159">
            <v>2.3400000000000001E-2</v>
          </cell>
        </row>
        <row r="160">
          <cell r="A160">
            <v>11001007100</v>
          </cell>
          <cell r="B160" t="str">
            <v>Southeast Washington, Washington, DC</v>
          </cell>
          <cell r="C160">
            <v>2.3199999999999998E-2</v>
          </cell>
        </row>
        <row r="161">
          <cell r="A161">
            <v>24033806711</v>
          </cell>
          <cell r="B161" t="str">
            <v>Greenbelt, MD</v>
          </cell>
          <cell r="C161">
            <v>2.3099999999999999E-2</v>
          </cell>
        </row>
        <row r="162">
          <cell r="A162">
            <v>51013103800</v>
          </cell>
          <cell r="B162" t="str">
            <v>Long Branch Creek, Arlington, VA</v>
          </cell>
          <cell r="C162">
            <v>2.3E-2</v>
          </cell>
        </row>
        <row r="163">
          <cell r="A163">
            <v>24033805602</v>
          </cell>
          <cell r="B163" t="str">
            <v>Hyattsville, MD</v>
          </cell>
          <cell r="C163">
            <v>2.2800000000000001E-2</v>
          </cell>
        </row>
        <row r="164">
          <cell r="A164">
            <v>11001008100</v>
          </cell>
          <cell r="B164" t="str">
            <v>Northeast Washington, Washington, DC</v>
          </cell>
          <cell r="C164">
            <v>2.2700000000000001E-2</v>
          </cell>
        </row>
        <row r="165">
          <cell r="A165">
            <v>24033803519</v>
          </cell>
          <cell r="B165" t="str">
            <v>Landover, Hyattsville, MD</v>
          </cell>
          <cell r="C165">
            <v>2.2599999999999999E-2</v>
          </cell>
        </row>
        <row r="166">
          <cell r="A166">
            <v>24033801905</v>
          </cell>
          <cell r="B166" t="str">
            <v>Suitland, Camp Springs, MD</v>
          </cell>
          <cell r="C166">
            <v>2.2499999999999999E-2</v>
          </cell>
        </row>
        <row r="167">
          <cell r="A167">
            <v>51013101803</v>
          </cell>
          <cell r="B167" t="str">
            <v>Lyon Park, Arlington, VA</v>
          </cell>
          <cell r="C167">
            <v>2.2200000000000001E-2</v>
          </cell>
        </row>
        <row r="168">
          <cell r="A168">
            <v>11001009102</v>
          </cell>
          <cell r="B168" t="str">
            <v>Brentwood, Washington, DC</v>
          </cell>
          <cell r="C168">
            <v>2.2200000000000001E-2</v>
          </cell>
        </row>
        <row r="169">
          <cell r="A169">
            <v>11001011000</v>
          </cell>
          <cell r="B169" t="str">
            <v>Southwest Washington, Washington, DC</v>
          </cell>
          <cell r="C169">
            <v>2.2200000000000001E-2</v>
          </cell>
        </row>
        <row r="170">
          <cell r="A170">
            <v>11001010600</v>
          </cell>
          <cell r="B170" t="str">
            <v>Near Northeast, Washington, DC</v>
          </cell>
          <cell r="C170">
            <v>2.1999999999999999E-2</v>
          </cell>
        </row>
        <row r="171">
          <cell r="A171">
            <v>11001005002</v>
          </cell>
          <cell r="B171" t="str">
            <v>Downtown, Washington, DC</v>
          </cell>
          <cell r="C171">
            <v>2.1899999999999999E-2</v>
          </cell>
        </row>
        <row r="172">
          <cell r="A172">
            <v>11001009509</v>
          </cell>
          <cell r="B172" t="str">
            <v>Michigan Park, Washington, DC</v>
          </cell>
          <cell r="C172">
            <v>2.18E-2</v>
          </cell>
        </row>
        <row r="173">
          <cell r="A173">
            <v>11001002900</v>
          </cell>
          <cell r="B173" t="str">
            <v>Northwest Washington, Washington, DC</v>
          </cell>
          <cell r="C173">
            <v>2.1700000000000001E-2</v>
          </cell>
        </row>
        <row r="174">
          <cell r="A174">
            <v>24033801901</v>
          </cell>
          <cell r="B174" t="str">
            <v>Temple Hills, MD</v>
          </cell>
          <cell r="C174">
            <v>2.1700000000000001E-2</v>
          </cell>
        </row>
        <row r="175">
          <cell r="A175">
            <v>24033801708</v>
          </cell>
          <cell r="B175" t="str">
            <v>Oxon Hill, MD</v>
          </cell>
          <cell r="C175">
            <v>2.1600000000000001E-2</v>
          </cell>
        </row>
        <row r="176">
          <cell r="A176">
            <v>24033802203</v>
          </cell>
          <cell r="B176" t="str">
            <v>Forestville, MD</v>
          </cell>
          <cell r="C176">
            <v>2.1499999999999998E-2</v>
          </cell>
        </row>
        <row r="177">
          <cell r="A177">
            <v>24033801409</v>
          </cell>
          <cell r="B177" t="str">
            <v>Fort Washington, MD</v>
          </cell>
          <cell r="C177">
            <v>2.1499999999999998E-2</v>
          </cell>
        </row>
        <row r="178">
          <cell r="A178">
            <v>51013101602</v>
          </cell>
          <cell r="B178" t="str">
            <v>Colonial Village, Arlington, VA</v>
          </cell>
          <cell r="C178">
            <v>2.1399999999999999E-2</v>
          </cell>
        </row>
        <row r="179">
          <cell r="A179">
            <v>51510200105</v>
          </cell>
          <cell r="B179" t="str">
            <v>Alexandria West, Alexandria, VA</v>
          </cell>
          <cell r="C179">
            <v>2.1399999999999999E-2</v>
          </cell>
        </row>
        <row r="180">
          <cell r="A180">
            <v>11001007707</v>
          </cell>
          <cell r="B180" t="str">
            <v>Benning Ridge, Washington, DC</v>
          </cell>
          <cell r="C180">
            <v>2.1100000000000001E-2</v>
          </cell>
        </row>
        <row r="181">
          <cell r="A181">
            <v>51013102902</v>
          </cell>
          <cell r="B181" t="str">
            <v>Shirlington, Arlington, VA</v>
          </cell>
          <cell r="C181">
            <v>2.1000000000000001E-2</v>
          </cell>
        </row>
        <row r="182">
          <cell r="A182">
            <v>24033802804</v>
          </cell>
          <cell r="B182" t="str">
            <v>Capitol Heights, MD</v>
          </cell>
          <cell r="C182">
            <v>2.0899999999999998E-2</v>
          </cell>
        </row>
        <row r="183">
          <cell r="A183">
            <v>11001007404</v>
          </cell>
          <cell r="B183" t="str">
            <v>Douglass, Washington, DC</v>
          </cell>
          <cell r="C183">
            <v>2.0799999999999999E-2</v>
          </cell>
        </row>
        <row r="184">
          <cell r="A184">
            <v>51510201600</v>
          </cell>
          <cell r="B184" t="str">
            <v>Old Town West, Alexandria, VA</v>
          </cell>
          <cell r="C184">
            <v>2.0799999999999999E-2</v>
          </cell>
        </row>
        <row r="185">
          <cell r="A185">
            <v>11001010300</v>
          </cell>
          <cell r="B185" t="str">
            <v>Northwest Washington, Washington, DC</v>
          </cell>
          <cell r="C185">
            <v>2.07E-2</v>
          </cell>
        </row>
        <row r="186">
          <cell r="A186">
            <v>11001007603</v>
          </cell>
          <cell r="B186" t="str">
            <v>Southeast Washington, Washington, DC</v>
          </cell>
          <cell r="C186">
            <v>2.06E-2</v>
          </cell>
        </row>
        <row r="187">
          <cell r="A187">
            <v>11001009204</v>
          </cell>
          <cell r="B187" t="str">
            <v>Edgewood, Washington, DC</v>
          </cell>
          <cell r="C187">
            <v>2.06E-2</v>
          </cell>
        </row>
        <row r="188">
          <cell r="A188">
            <v>51510201203</v>
          </cell>
          <cell r="B188" t="str">
            <v>Potomac West, Alexandria, VA</v>
          </cell>
          <cell r="C188">
            <v>2.0500000000000001E-2</v>
          </cell>
        </row>
        <row r="189">
          <cell r="A189">
            <v>24033804001</v>
          </cell>
          <cell r="B189" t="str">
            <v>Bladensburg, MD</v>
          </cell>
          <cell r="C189">
            <v>2.0299999999999999E-2</v>
          </cell>
        </row>
        <row r="190">
          <cell r="A190">
            <v>51013102901</v>
          </cell>
          <cell r="B190" t="str">
            <v>Shirlington, Arlington, VA</v>
          </cell>
          <cell r="C190">
            <v>0.02</v>
          </cell>
        </row>
        <row r="191">
          <cell r="A191">
            <v>51013103000</v>
          </cell>
          <cell r="B191" t="str">
            <v>Shirlington, Arlington, VA</v>
          </cell>
          <cell r="C191">
            <v>1.9900000000000001E-2</v>
          </cell>
        </row>
        <row r="192">
          <cell r="A192">
            <v>24033802600</v>
          </cell>
          <cell r="B192" t="str">
            <v>Capitol Heights, MD</v>
          </cell>
          <cell r="C192">
            <v>1.9800000000000002E-2</v>
          </cell>
        </row>
        <row r="193">
          <cell r="A193">
            <v>24033800408</v>
          </cell>
          <cell r="B193" t="str">
            <v>Glenn Dale, MD</v>
          </cell>
          <cell r="C193">
            <v>1.9800000000000002E-2</v>
          </cell>
        </row>
        <row r="194">
          <cell r="A194">
            <v>11001002501</v>
          </cell>
          <cell r="B194" t="str">
            <v>16th Street Heights, Washington, DC</v>
          </cell>
          <cell r="C194">
            <v>1.9599999999999999E-2</v>
          </cell>
        </row>
        <row r="195">
          <cell r="A195">
            <v>24033801904</v>
          </cell>
          <cell r="B195" t="str">
            <v>Suitland, Camp Springs, MD</v>
          </cell>
          <cell r="C195">
            <v>1.9599999999999999E-2</v>
          </cell>
        </row>
        <row r="196">
          <cell r="A196">
            <v>11001007807</v>
          </cell>
          <cell r="B196" t="str">
            <v>Northeast Washington, Washington, DC</v>
          </cell>
          <cell r="C196">
            <v>1.9400000000000001E-2</v>
          </cell>
        </row>
        <row r="197">
          <cell r="A197">
            <v>11001007409</v>
          </cell>
          <cell r="B197" t="str">
            <v>Southeast Washington, Washington, DC</v>
          </cell>
          <cell r="C197">
            <v>1.9300000000000001E-2</v>
          </cell>
        </row>
        <row r="198">
          <cell r="A198">
            <v>51510200103</v>
          </cell>
          <cell r="B198" t="str">
            <v>Alexandria West, Alexandria, VA</v>
          </cell>
          <cell r="C198">
            <v>1.9099999999999999E-2</v>
          </cell>
        </row>
        <row r="199">
          <cell r="A199">
            <v>24033801906</v>
          </cell>
          <cell r="B199" t="str">
            <v>Morningside, MD</v>
          </cell>
          <cell r="C199">
            <v>1.9099999999999999E-2</v>
          </cell>
        </row>
        <row r="200">
          <cell r="A200">
            <v>11001008804</v>
          </cell>
          <cell r="B200" t="str">
            <v>Northeast Washington, Washington, DC</v>
          </cell>
          <cell r="C200">
            <v>1.89E-2</v>
          </cell>
        </row>
        <row r="201">
          <cell r="A201">
            <v>24033801404</v>
          </cell>
          <cell r="B201" t="str">
            <v>National Harbor, Oxon Hill, MD</v>
          </cell>
          <cell r="C201">
            <v>1.8800000000000001E-2</v>
          </cell>
        </row>
        <row r="202">
          <cell r="A202">
            <v>24033803509</v>
          </cell>
          <cell r="B202" t="str">
            <v>Dodge Park, Hyattsville, MD</v>
          </cell>
          <cell r="C202">
            <v>1.8800000000000001E-2</v>
          </cell>
        </row>
        <row r="203">
          <cell r="A203">
            <v>11001003200</v>
          </cell>
          <cell r="B203" t="str">
            <v>Northwest Washington, Washington, DC</v>
          </cell>
          <cell r="C203">
            <v>1.8700000000000001E-2</v>
          </cell>
        </row>
        <row r="204">
          <cell r="A204">
            <v>24033801500</v>
          </cell>
          <cell r="B204" t="str">
            <v>Oxon Hill, MD</v>
          </cell>
          <cell r="C204">
            <v>1.8700000000000001E-2</v>
          </cell>
        </row>
        <row r="205">
          <cell r="A205">
            <v>51013102200</v>
          </cell>
          <cell r="B205" t="str">
            <v>Arlington Mill, Arlington, VA</v>
          </cell>
          <cell r="C205">
            <v>1.8599999999999998E-2</v>
          </cell>
        </row>
        <row r="206">
          <cell r="A206">
            <v>24033801706</v>
          </cell>
          <cell r="B206" t="str">
            <v>Temple Hills, MD</v>
          </cell>
          <cell r="C206">
            <v>1.84E-2</v>
          </cell>
        </row>
        <row r="207">
          <cell r="A207">
            <v>24033802001</v>
          </cell>
          <cell r="B207" t="str">
            <v>Suitland, Suitland-Silver Hill, MD</v>
          </cell>
          <cell r="C207">
            <v>1.8200000000000001E-2</v>
          </cell>
        </row>
        <row r="208">
          <cell r="A208">
            <v>51510201801</v>
          </cell>
          <cell r="B208" t="str">
            <v>Northeast Alexandria, Alexandria, VA</v>
          </cell>
          <cell r="C208">
            <v>1.8100000000000002E-2</v>
          </cell>
        </row>
        <row r="209">
          <cell r="A209">
            <v>11001007808</v>
          </cell>
          <cell r="B209" t="str">
            <v>Grant Park, Washington, DC</v>
          </cell>
          <cell r="C209">
            <v>1.7999999999999999E-2</v>
          </cell>
        </row>
        <row r="210">
          <cell r="A210">
            <v>51510200405</v>
          </cell>
          <cell r="B210" t="str">
            <v>Landmark, Alexandria, VA</v>
          </cell>
          <cell r="C210">
            <v>1.7999999999999999E-2</v>
          </cell>
        </row>
        <row r="211">
          <cell r="A211">
            <v>11001008302</v>
          </cell>
          <cell r="B211" t="str">
            <v>Northeast Washington, Washington, DC</v>
          </cell>
          <cell r="C211">
            <v>1.7999999999999999E-2</v>
          </cell>
        </row>
        <row r="212">
          <cell r="A212">
            <v>24033803613</v>
          </cell>
          <cell r="B212" t="str">
            <v>Lanham, MD</v>
          </cell>
          <cell r="C212">
            <v>1.78E-2</v>
          </cell>
        </row>
        <row r="213">
          <cell r="A213">
            <v>51510200302</v>
          </cell>
          <cell r="B213" t="str">
            <v>Seminary Hill, Alexandria, VA</v>
          </cell>
          <cell r="C213">
            <v>1.7500000000000002E-2</v>
          </cell>
        </row>
        <row r="214">
          <cell r="A214">
            <v>24033804600</v>
          </cell>
          <cell r="B214" t="str">
            <v>Brentwood, MD</v>
          </cell>
          <cell r="C214">
            <v>1.7500000000000002E-2</v>
          </cell>
        </row>
        <row r="215">
          <cell r="A215">
            <v>24031704804</v>
          </cell>
          <cell r="B215" t="str">
            <v>Bethesda, MD</v>
          </cell>
          <cell r="C215">
            <v>1.7500000000000002E-2</v>
          </cell>
        </row>
        <row r="216">
          <cell r="A216">
            <v>24033803601</v>
          </cell>
          <cell r="B216" t="str">
            <v>Springdale, MD</v>
          </cell>
          <cell r="C216">
            <v>1.7399999999999999E-2</v>
          </cell>
        </row>
        <row r="217">
          <cell r="A217">
            <v>11001008904</v>
          </cell>
          <cell r="B217" t="str">
            <v>Carver / Langston, Washington, DC</v>
          </cell>
          <cell r="C217">
            <v>1.7299999999999999E-2</v>
          </cell>
        </row>
        <row r="218">
          <cell r="A218">
            <v>24033804101</v>
          </cell>
          <cell r="B218" t="str">
            <v>Cheverly, MD</v>
          </cell>
          <cell r="C218">
            <v>1.72E-2</v>
          </cell>
        </row>
        <row r="219">
          <cell r="A219">
            <v>11001001901</v>
          </cell>
          <cell r="B219" t="str">
            <v>Brightwood, Washington, DC</v>
          </cell>
          <cell r="C219">
            <v>1.7100000000000001E-2</v>
          </cell>
        </row>
        <row r="220">
          <cell r="A220">
            <v>24033802201</v>
          </cell>
          <cell r="B220" t="str">
            <v>Upper Marlboro, MD</v>
          </cell>
          <cell r="C220">
            <v>1.7100000000000001E-2</v>
          </cell>
        </row>
        <row r="221">
          <cell r="A221">
            <v>24033805101</v>
          </cell>
          <cell r="B221" t="str">
            <v>Chillum, MD</v>
          </cell>
          <cell r="C221">
            <v>1.7000000000000001E-2</v>
          </cell>
        </row>
        <row r="222">
          <cell r="A222">
            <v>11001000501</v>
          </cell>
          <cell r="B222" t="str">
            <v>Northwest Washington, Washington, DC</v>
          </cell>
          <cell r="C222">
            <v>1.7000000000000001E-2</v>
          </cell>
        </row>
        <row r="223">
          <cell r="A223">
            <v>11001006500</v>
          </cell>
          <cell r="B223" t="str">
            <v>Southeast Washington, Washington, DC</v>
          </cell>
          <cell r="C223">
            <v>1.6799999999999999E-2</v>
          </cell>
        </row>
        <row r="224">
          <cell r="A224">
            <v>51013101402</v>
          </cell>
          <cell r="B224" t="str">
            <v>Virginia Square, Arlington, VA</v>
          </cell>
          <cell r="C224">
            <v>1.6799999999999999E-2</v>
          </cell>
        </row>
        <row r="225">
          <cell r="A225">
            <v>24033801214</v>
          </cell>
          <cell r="B225" t="str">
            <v>Clinton, MD</v>
          </cell>
          <cell r="C225">
            <v>1.6799999999999999E-2</v>
          </cell>
        </row>
        <row r="226">
          <cell r="A226">
            <v>24033802204</v>
          </cell>
          <cell r="B226" t="str">
            <v>District Heights, MD</v>
          </cell>
          <cell r="C226">
            <v>1.6799999999999999E-2</v>
          </cell>
        </row>
        <row r="227">
          <cell r="A227">
            <v>51510201802</v>
          </cell>
          <cell r="B227" t="str">
            <v>Old Town, Alexandria, VA</v>
          </cell>
          <cell r="C227">
            <v>1.6799999999999999E-2</v>
          </cell>
        </row>
        <row r="228">
          <cell r="A228">
            <v>24033800706</v>
          </cell>
          <cell r="B228" t="str">
            <v>Upper Marlboro, MD</v>
          </cell>
          <cell r="C228">
            <v>1.67E-2</v>
          </cell>
        </row>
        <row r="229">
          <cell r="A229">
            <v>51013103503</v>
          </cell>
          <cell r="B229" t="str">
            <v>Crystal City, Arlington, VA</v>
          </cell>
          <cell r="C229">
            <v>1.6500000000000001E-2</v>
          </cell>
        </row>
        <row r="230">
          <cell r="A230">
            <v>24033800412</v>
          </cell>
          <cell r="B230" t="str">
            <v>Lanham, MD</v>
          </cell>
          <cell r="C230">
            <v>1.6500000000000001E-2</v>
          </cell>
        </row>
        <row r="231">
          <cell r="A231">
            <v>11001007604</v>
          </cell>
          <cell r="B231" t="str">
            <v>Southeast Washington, Washington, DC</v>
          </cell>
          <cell r="C231">
            <v>1.6400000000000001E-2</v>
          </cell>
        </row>
        <row r="232">
          <cell r="A232">
            <v>11001000400</v>
          </cell>
          <cell r="B232" t="str">
            <v>Naval Observatory, Washington, DC</v>
          </cell>
          <cell r="C232">
            <v>1.6400000000000001E-2</v>
          </cell>
        </row>
        <row r="233">
          <cell r="A233">
            <v>11001005001</v>
          </cell>
          <cell r="B233" t="str">
            <v>Logan Circle, Washington, DC</v>
          </cell>
          <cell r="C233">
            <v>1.6400000000000001E-2</v>
          </cell>
        </row>
        <row r="234">
          <cell r="A234">
            <v>51013103200</v>
          </cell>
          <cell r="B234" t="str">
            <v>Columbia Heights, Arlington, VA</v>
          </cell>
          <cell r="C234">
            <v>1.6400000000000001E-2</v>
          </cell>
        </row>
        <row r="235">
          <cell r="A235">
            <v>51013102801</v>
          </cell>
          <cell r="B235" t="str">
            <v>Columbia Forest, Arlington, VA</v>
          </cell>
          <cell r="C235">
            <v>1.6400000000000001E-2</v>
          </cell>
        </row>
        <row r="236">
          <cell r="A236">
            <v>51510201900</v>
          </cell>
          <cell r="B236" t="str">
            <v>Old Town, Alexandria, VA</v>
          </cell>
          <cell r="C236">
            <v>1.6299999999999999E-2</v>
          </cell>
        </row>
        <row r="237">
          <cell r="A237">
            <v>11001002101</v>
          </cell>
          <cell r="B237" t="str">
            <v>Brightwood Park, Washington, DC</v>
          </cell>
          <cell r="C237">
            <v>1.6299999999999999E-2</v>
          </cell>
        </row>
        <row r="238">
          <cell r="A238">
            <v>51059452801</v>
          </cell>
          <cell r="B238" t="str">
            <v>Alexandria, VA</v>
          </cell>
          <cell r="C238">
            <v>1.6299999999999999E-2</v>
          </cell>
        </row>
        <row r="239">
          <cell r="A239">
            <v>11001009507</v>
          </cell>
          <cell r="B239" t="str">
            <v>Northeast Washington, Washington, DC</v>
          </cell>
          <cell r="C239">
            <v>1.6199999999999999E-2</v>
          </cell>
        </row>
        <row r="240">
          <cell r="A240">
            <v>24033803512</v>
          </cell>
          <cell r="B240" t="str">
            <v>Upper Marlboro, MD</v>
          </cell>
          <cell r="C240">
            <v>1.6199999999999999E-2</v>
          </cell>
        </row>
        <row r="241">
          <cell r="A241">
            <v>24033803527</v>
          </cell>
          <cell r="B241" t="str">
            <v>Upper Marlboro, MD</v>
          </cell>
          <cell r="C241">
            <v>1.61E-2</v>
          </cell>
        </row>
        <row r="242">
          <cell r="A242">
            <v>24031701701</v>
          </cell>
          <cell r="B242" t="str">
            <v>Takoma Park, MD</v>
          </cell>
          <cell r="C242">
            <v>1.6E-2</v>
          </cell>
        </row>
        <row r="243">
          <cell r="A243">
            <v>24033803608</v>
          </cell>
          <cell r="B243" t="str">
            <v>Lanham, MD</v>
          </cell>
          <cell r="C243">
            <v>1.5800000000000002E-2</v>
          </cell>
        </row>
        <row r="244">
          <cell r="A244">
            <v>24033803801</v>
          </cell>
          <cell r="B244" t="str">
            <v>Hyattsville, MD</v>
          </cell>
          <cell r="C244">
            <v>1.5800000000000002E-2</v>
          </cell>
        </row>
        <row r="245">
          <cell r="A245">
            <v>24033806200</v>
          </cell>
          <cell r="B245" t="str">
            <v>Hyattsville, MD</v>
          </cell>
          <cell r="C245">
            <v>1.5800000000000002E-2</v>
          </cell>
        </row>
        <row r="246">
          <cell r="A246">
            <v>51059420503</v>
          </cell>
          <cell r="B246" t="str">
            <v>Alexandria, VA</v>
          </cell>
          <cell r="C246">
            <v>1.5699999999999999E-2</v>
          </cell>
        </row>
        <row r="247">
          <cell r="A247">
            <v>24033801104</v>
          </cell>
          <cell r="B247" t="str">
            <v>Joint Base Andrews, MD</v>
          </cell>
          <cell r="C247">
            <v>1.5599999999999999E-2</v>
          </cell>
        </row>
        <row r="248">
          <cell r="A248">
            <v>24031704805</v>
          </cell>
          <cell r="B248" t="str">
            <v>Bethesda, MD</v>
          </cell>
          <cell r="C248">
            <v>1.55E-2</v>
          </cell>
        </row>
        <row r="249">
          <cell r="A249">
            <v>11001005600</v>
          </cell>
          <cell r="B249" t="str">
            <v>Northwest Washington, Washington, DC</v>
          </cell>
          <cell r="C249">
            <v>1.54E-2</v>
          </cell>
        </row>
        <row r="250">
          <cell r="A250">
            <v>24033803514</v>
          </cell>
          <cell r="B250" t="str">
            <v>Largo, MD</v>
          </cell>
          <cell r="C250">
            <v>1.4800000000000001E-2</v>
          </cell>
        </row>
        <row r="251">
          <cell r="A251">
            <v>51013101701</v>
          </cell>
          <cell r="B251" t="str">
            <v>Radnor - Fort Myer Heights, Arlington, VA</v>
          </cell>
          <cell r="C251">
            <v>1.47E-2</v>
          </cell>
        </row>
        <row r="252">
          <cell r="A252">
            <v>11001002201</v>
          </cell>
          <cell r="B252" t="str">
            <v>Northwest Washington, Washington, DC</v>
          </cell>
          <cell r="C252">
            <v>1.47E-2</v>
          </cell>
        </row>
        <row r="253">
          <cell r="A253">
            <v>24031701704</v>
          </cell>
          <cell r="B253" t="str">
            <v>Takoma Park, MD</v>
          </cell>
          <cell r="C253">
            <v>1.47E-2</v>
          </cell>
        </row>
        <row r="254">
          <cell r="A254">
            <v>51510200406</v>
          </cell>
          <cell r="B254" t="str">
            <v>Landmark, Alexandria, VA</v>
          </cell>
          <cell r="C254">
            <v>1.46E-2</v>
          </cell>
        </row>
        <row r="255">
          <cell r="A255">
            <v>24031704803</v>
          </cell>
          <cell r="B255" t="str">
            <v>Bethesda, MD</v>
          </cell>
          <cell r="C255">
            <v>1.4500000000000001E-2</v>
          </cell>
        </row>
        <row r="256">
          <cell r="A256">
            <v>51059470600</v>
          </cell>
          <cell r="B256" t="str">
            <v>McLean, VA</v>
          </cell>
          <cell r="C256">
            <v>1.4500000000000001E-2</v>
          </cell>
        </row>
        <row r="257">
          <cell r="A257">
            <v>51059420400</v>
          </cell>
          <cell r="B257" t="str">
            <v>Alexandria, VA</v>
          </cell>
          <cell r="C257">
            <v>1.44E-2</v>
          </cell>
        </row>
        <row r="258">
          <cell r="A258">
            <v>11001009301</v>
          </cell>
          <cell r="B258" t="str">
            <v>Northeast Washington, Washington, DC</v>
          </cell>
          <cell r="C258">
            <v>1.43E-2</v>
          </cell>
        </row>
        <row r="259">
          <cell r="A259">
            <v>11001001302</v>
          </cell>
          <cell r="B259" t="str">
            <v>Forest Hills, Washington, DC</v>
          </cell>
          <cell r="C259">
            <v>1.4200000000000001E-2</v>
          </cell>
        </row>
        <row r="260">
          <cell r="A260">
            <v>24033806000</v>
          </cell>
          <cell r="B260" t="str">
            <v>Hyattsville, MD</v>
          </cell>
          <cell r="C260">
            <v>1.4200000000000001E-2</v>
          </cell>
        </row>
        <row r="261">
          <cell r="A261">
            <v>24033803602</v>
          </cell>
          <cell r="B261" t="str">
            <v>Glenarden, MD</v>
          </cell>
          <cell r="C261">
            <v>1.4200000000000001E-2</v>
          </cell>
        </row>
        <row r="262">
          <cell r="A262">
            <v>24033801212</v>
          </cell>
          <cell r="B262" t="str">
            <v>Camp Springs, MD</v>
          </cell>
          <cell r="C262">
            <v>1.41E-2</v>
          </cell>
        </row>
        <row r="263">
          <cell r="A263">
            <v>51059451100</v>
          </cell>
          <cell r="B263" t="str">
            <v>Falls Church, VA</v>
          </cell>
          <cell r="C263">
            <v>1.4E-2</v>
          </cell>
        </row>
        <row r="264">
          <cell r="A264">
            <v>51510200301</v>
          </cell>
          <cell r="B264" t="str">
            <v>Seminary Hill, Alexandria, VA</v>
          </cell>
          <cell r="C264">
            <v>1.4E-2</v>
          </cell>
        </row>
        <row r="265">
          <cell r="A265">
            <v>51059451400</v>
          </cell>
          <cell r="B265" t="str">
            <v>Seven Corners, VA</v>
          </cell>
          <cell r="C265">
            <v>1.4E-2</v>
          </cell>
        </row>
        <row r="266">
          <cell r="A266">
            <v>24033805500</v>
          </cell>
          <cell r="B266" t="str">
            <v>Hyattsville, MD</v>
          </cell>
          <cell r="C266">
            <v>1.4E-2</v>
          </cell>
        </row>
        <row r="267">
          <cell r="A267">
            <v>11001007809</v>
          </cell>
          <cell r="B267" t="str">
            <v>Northeast Washington, Washington, DC</v>
          </cell>
          <cell r="C267">
            <v>1.3899999999999999E-2</v>
          </cell>
        </row>
        <row r="268">
          <cell r="A268">
            <v>51510200104</v>
          </cell>
          <cell r="B268" t="str">
            <v>Alexandria West, Alexandria, VA</v>
          </cell>
          <cell r="C268">
            <v>1.3899999999999999E-2</v>
          </cell>
        </row>
        <row r="269">
          <cell r="A269">
            <v>24033803607</v>
          </cell>
          <cell r="B269" t="str">
            <v>Lanham, MD</v>
          </cell>
          <cell r="C269">
            <v>1.3899999999999999E-2</v>
          </cell>
        </row>
        <row r="270">
          <cell r="A270">
            <v>24033804900</v>
          </cell>
          <cell r="B270" t="str">
            <v>Hyattsville, MD</v>
          </cell>
          <cell r="C270">
            <v>1.38E-2</v>
          </cell>
        </row>
        <row r="271">
          <cell r="A271">
            <v>11001009000</v>
          </cell>
          <cell r="B271" t="str">
            <v>Fort Lincoln, Washington, DC</v>
          </cell>
          <cell r="C271">
            <v>1.38E-2</v>
          </cell>
        </row>
        <row r="272">
          <cell r="A272">
            <v>51059450200</v>
          </cell>
          <cell r="B272" t="str">
            <v>Falls Church, VA</v>
          </cell>
          <cell r="C272">
            <v>1.38E-2</v>
          </cell>
        </row>
        <row r="273">
          <cell r="A273">
            <v>51059450100</v>
          </cell>
          <cell r="B273" t="str">
            <v>Falls Church, VA</v>
          </cell>
          <cell r="C273">
            <v>1.35E-2</v>
          </cell>
        </row>
        <row r="274">
          <cell r="A274">
            <v>24033804700</v>
          </cell>
          <cell r="B274" t="str">
            <v>Mount Rainier, MD</v>
          </cell>
          <cell r="C274">
            <v>1.35E-2</v>
          </cell>
        </row>
        <row r="275">
          <cell r="A275">
            <v>24033807000</v>
          </cell>
          <cell r="B275" t="str">
            <v>College Park, MD</v>
          </cell>
          <cell r="C275">
            <v>1.34E-2</v>
          </cell>
        </row>
        <row r="276">
          <cell r="A276">
            <v>11001002600</v>
          </cell>
          <cell r="B276" t="str">
            <v>Northwest Washington, Washington, DC</v>
          </cell>
          <cell r="C276">
            <v>1.32E-2</v>
          </cell>
        </row>
        <row r="277">
          <cell r="A277">
            <v>24033803516</v>
          </cell>
          <cell r="B277" t="str">
            <v>Bowie, MD</v>
          </cell>
          <cell r="C277">
            <v>1.3100000000000001E-2</v>
          </cell>
        </row>
        <row r="278">
          <cell r="A278">
            <v>24033806602</v>
          </cell>
          <cell r="B278" t="str">
            <v>Riverdale, East Riverdale, MD</v>
          </cell>
          <cell r="C278">
            <v>1.2699999999999999E-2</v>
          </cell>
        </row>
        <row r="279">
          <cell r="A279">
            <v>51013102701</v>
          </cell>
          <cell r="B279" t="str">
            <v>Douglas Park, Arlington, VA</v>
          </cell>
          <cell r="C279">
            <v>1.2699999999999999E-2</v>
          </cell>
        </row>
        <row r="280">
          <cell r="A280">
            <v>51013101000</v>
          </cell>
          <cell r="B280" t="str">
            <v>Arlington, VA</v>
          </cell>
          <cell r="C280">
            <v>1.2699999999999999E-2</v>
          </cell>
        </row>
        <row r="281">
          <cell r="A281">
            <v>11001002802</v>
          </cell>
          <cell r="B281" t="str">
            <v>Columbia Heights, Washington, DC</v>
          </cell>
          <cell r="C281">
            <v>1.26E-2</v>
          </cell>
        </row>
        <row r="282">
          <cell r="A282">
            <v>24033802104</v>
          </cell>
          <cell r="B282" t="str">
            <v>District Heights, MD</v>
          </cell>
          <cell r="C282">
            <v>1.2500000000000001E-2</v>
          </cell>
        </row>
        <row r="283">
          <cell r="A283">
            <v>11001001804</v>
          </cell>
          <cell r="B283" t="str">
            <v>Brightwood, Washington, DC</v>
          </cell>
          <cell r="C283">
            <v>1.2500000000000001E-2</v>
          </cell>
        </row>
        <row r="284">
          <cell r="A284">
            <v>24033803605</v>
          </cell>
          <cell r="B284" t="str">
            <v>New Carrollton, MD</v>
          </cell>
          <cell r="C284">
            <v>1.24E-2</v>
          </cell>
        </row>
        <row r="285">
          <cell r="A285">
            <v>24033803523</v>
          </cell>
          <cell r="B285" t="str">
            <v>Bowie, MD</v>
          </cell>
          <cell r="C285">
            <v>1.24E-2</v>
          </cell>
        </row>
        <row r="286">
          <cell r="A286">
            <v>24033803525</v>
          </cell>
          <cell r="B286" t="str">
            <v>Hyattsville, MD</v>
          </cell>
          <cell r="C286">
            <v>1.24E-2</v>
          </cell>
        </row>
        <row r="287">
          <cell r="A287">
            <v>11001003800</v>
          </cell>
          <cell r="B287" t="str">
            <v>Northwest Washington, Washington, DC</v>
          </cell>
          <cell r="C287">
            <v>1.23E-2</v>
          </cell>
        </row>
        <row r="288">
          <cell r="A288">
            <v>51013100700</v>
          </cell>
          <cell r="B288" t="str">
            <v>Arlington, VA</v>
          </cell>
          <cell r="C288">
            <v>1.2200000000000001E-2</v>
          </cell>
        </row>
        <row r="289">
          <cell r="A289">
            <v>24033806710</v>
          </cell>
          <cell r="B289" t="str">
            <v>Greenbelt, MD</v>
          </cell>
          <cell r="C289">
            <v>1.2200000000000001E-2</v>
          </cell>
        </row>
        <row r="290">
          <cell r="A290">
            <v>51013101900</v>
          </cell>
          <cell r="B290" t="str">
            <v>Ashton Heights, Arlington, VA</v>
          </cell>
          <cell r="C290">
            <v>1.21E-2</v>
          </cell>
        </row>
        <row r="291">
          <cell r="A291">
            <v>51510200801</v>
          </cell>
          <cell r="B291" t="str">
            <v>Taylor Run, Alexandria, VA</v>
          </cell>
          <cell r="C291">
            <v>1.21E-2</v>
          </cell>
        </row>
        <row r="292">
          <cell r="A292">
            <v>11001005201</v>
          </cell>
          <cell r="B292" t="str">
            <v>Downtown, Washington, DC</v>
          </cell>
          <cell r="C292">
            <v>1.2E-2</v>
          </cell>
        </row>
        <row r="293">
          <cell r="A293">
            <v>24033805202</v>
          </cell>
          <cell r="B293" t="str">
            <v>Takoma Park, MD</v>
          </cell>
          <cell r="C293">
            <v>1.17E-2</v>
          </cell>
        </row>
        <row r="294">
          <cell r="A294">
            <v>11001010200</v>
          </cell>
          <cell r="B294" t="str">
            <v>Southwest Washington, Washington, DC</v>
          </cell>
          <cell r="C294">
            <v>1.17E-2</v>
          </cell>
        </row>
        <row r="295">
          <cell r="A295">
            <v>11001000702</v>
          </cell>
          <cell r="B295" t="str">
            <v>Northwest Washington, Washington, DC</v>
          </cell>
          <cell r="C295">
            <v>1.17E-2</v>
          </cell>
        </row>
        <row r="296">
          <cell r="A296">
            <v>11001009302</v>
          </cell>
          <cell r="B296" t="str">
            <v>Brookland, Washington, DC</v>
          </cell>
          <cell r="C296">
            <v>1.17E-2</v>
          </cell>
        </row>
        <row r="297">
          <cell r="A297">
            <v>11001002001</v>
          </cell>
          <cell r="B297" t="str">
            <v>16th Street Heights, Washington, DC</v>
          </cell>
          <cell r="C297">
            <v>1.1599999999999999E-2</v>
          </cell>
        </row>
        <row r="298">
          <cell r="A298">
            <v>51059452101</v>
          </cell>
          <cell r="B298" t="str">
            <v>Annandale, VA</v>
          </cell>
          <cell r="C298">
            <v>1.15E-2</v>
          </cell>
        </row>
        <row r="299">
          <cell r="A299">
            <v>51510202001</v>
          </cell>
          <cell r="B299" t="str">
            <v>Old Town, Alexandria, VA</v>
          </cell>
          <cell r="C299">
            <v>1.14E-2</v>
          </cell>
        </row>
        <row r="300">
          <cell r="A300">
            <v>51013102002</v>
          </cell>
          <cell r="B300" t="str">
            <v>Ashton Heights, Arlington, VA</v>
          </cell>
          <cell r="C300">
            <v>1.14E-2</v>
          </cell>
        </row>
        <row r="301">
          <cell r="A301">
            <v>24033804400</v>
          </cell>
          <cell r="B301" t="str">
            <v>Brentwood, MD</v>
          </cell>
          <cell r="C301">
            <v>1.14E-2</v>
          </cell>
        </row>
        <row r="302">
          <cell r="A302">
            <v>51013101200</v>
          </cell>
          <cell r="B302" t="str">
            <v>Dominion Hills, Arlington, VA</v>
          </cell>
          <cell r="C302">
            <v>1.11E-2</v>
          </cell>
        </row>
        <row r="303">
          <cell r="A303">
            <v>24031701703</v>
          </cell>
          <cell r="B303" t="str">
            <v>Takoma Park, MD</v>
          </cell>
          <cell r="C303">
            <v>1.11E-2</v>
          </cell>
        </row>
        <row r="304">
          <cell r="A304">
            <v>11001010700</v>
          </cell>
          <cell r="B304" t="str">
            <v>Downtown, Washington, DC</v>
          </cell>
          <cell r="C304">
            <v>1.0999999999999999E-2</v>
          </cell>
        </row>
        <row r="305">
          <cell r="A305">
            <v>24031705000</v>
          </cell>
          <cell r="B305" t="str">
            <v>Bethesda, MD</v>
          </cell>
          <cell r="C305">
            <v>1.0999999999999999E-2</v>
          </cell>
        </row>
        <row r="306">
          <cell r="A306">
            <v>24031702402</v>
          </cell>
          <cell r="B306" t="str">
            <v>Silver Spring, MD</v>
          </cell>
          <cell r="C306">
            <v>1.09E-2</v>
          </cell>
        </row>
        <row r="307">
          <cell r="A307">
            <v>51510200303</v>
          </cell>
          <cell r="B307" t="str">
            <v>Landmark, Alexandria, VA</v>
          </cell>
          <cell r="C307">
            <v>1.09E-2</v>
          </cell>
        </row>
        <row r="308">
          <cell r="A308">
            <v>24033800413</v>
          </cell>
          <cell r="B308" t="str">
            <v>Lanham, MD</v>
          </cell>
          <cell r="C308">
            <v>1.0800000000000001E-2</v>
          </cell>
        </row>
        <row r="309">
          <cell r="A309">
            <v>51059452502</v>
          </cell>
          <cell r="B309" t="str">
            <v>Lincolnia, VA</v>
          </cell>
          <cell r="C309">
            <v>1.0699999999999999E-2</v>
          </cell>
        </row>
        <row r="310">
          <cell r="A310">
            <v>24033803513</v>
          </cell>
          <cell r="B310" t="str">
            <v>Largo, MD</v>
          </cell>
          <cell r="C310">
            <v>1.06E-2</v>
          </cell>
        </row>
        <row r="311">
          <cell r="A311">
            <v>51510200202</v>
          </cell>
          <cell r="B311" t="str">
            <v>Seminary Hill, Alexandria, VA</v>
          </cell>
          <cell r="C311">
            <v>1.06E-2</v>
          </cell>
        </row>
        <row r="312">
          <cell r="A312">
            <v>24033806501</v>
          </cell>
          <cell r="B312" t="str">
            <v>Riverdale, Riverdale Park, MD</v>
          </cell>
          <cell r="C312">
            <v>1.06E-2</v>
          </cell>
        </row>
        <row r="313">
          <cell r="A313">
            <v>24033805000</v>
          </cell>
          <cell r="B313" t="str">
            <v>Hyattsville, MD</v>
          </cell>
          <cell r="C313">
            <v>1.0500000000000001E-2</v>
          </cell>
        </row>
        <row r="314">
          <cell r="A314">
            <v>24033803520</v>
          </cell>
          <cell r="B314" t="str">
            <v>Bowie, MD</v>
          </cell>
          <cell r="C314">
            <v>1.03E-2</v>
          </cell>
        </row>
        <row r="315">
          <cell r="A315">
            <v>11001001600</v>
          </cell>
          <cell r="B315" t="str">
            <v>Northwest Washington, Washington, DC</v>
          </cell>
          <cell r="C315">
            <v>1.0200000000000001E-2</v>
          </cell>
        </row>
        <row r="316">
          <cell r="A316">
            <v>24031702000</v>
          </cell>
          <cell r="B316" t="str">
            <v>New Hampshire Estates, Silver Spring, MD</v>
          </cell>
          <cell r="C316">
            <v>1.0200000000000001E-2</v>
          </cell>
        </row>
        <row r="317">
          <cell r="A317">
            <v>51013100200</v>
          </cell>
          <cell r="B317" t="str">
            <v>Yorktown, Arlington, VA</v>
          </cell>
          <cell r="C317">
            <v>1.01E-2</v>
          </cell>
        </row>
        <row r="318">
          <cell r="A318">
            <v>24033802406</v>
          </cell>
          <cell r="B318" t="str">
            <v>Suitland, Suitland-Silver Hill, MD</v>
          </cell>
          <cell r="C318">
            <v>9.9000000000000008E-3</v>
          </cell>
        </row>
        <row r="319">
          <cell r="A319">
            <v>24031702601</v>
          </cell>
          <cell r="B319" t="str">
            <v>Downtown Silver Spring, Silver Spring, MD</v>
          </cell>
          <cell r="C319">
            <v>9.9000000000000008E-3</v>
          </cell>
        </row>
        <row r="320">
          <cell r="A320">
            <v>51510200201</v>
          </cell>
          <cell r="B320" t="str">
            <v>Seminary Hill, Alexandria, VA</v>
          </cell>
          <cell r="C320">
            <v>9.7999999999999997E-3</v>
          </cell>
        </row>
        <row r="321">
          <cell r="A321">
            <v>51059450602</v>
          </cell>
          <cell r="B321" t="str">
            <v>Falls Church, VA</v>
          </cell>
          <cell r="C321">
            <v>9.7999999999999997E-3</v>
          </cell>
        </row>
        <row r="322">
          <cell r="A322">
            <v>51510201100</v>
          </cell>
          <cell r="B322" t="str">
            <v>North Ridge, Alexandria, VA</v>
          </cell>
          <cell r="C322">
            <v>9.7999999999999997E-3</v>
          </cell>
        </row>
        <row r="323">
          <cell r="A323">
            <v>51059420300</v>
          </cell>
          <cell r="B323" t="str">
            <v>Alexandria, VA</v>
          </cell>
          <cell r="C323">
            <v>9.7999999999999997E-3</v>
          </cell>
        </row>
        <row r="324">
          <cell r="A324">
            <v>51059420202</v>
          </cell>
          <cell r="B324" t="str">
            <v>Alexandria, VA</v>
          </cell>
          <cell r="C324">
            <v>9.7999999999999997E-3</v>
          </cell>
        </row>
        <row r="325">
          <cell r="A325">
            <v>24031705601</v>
          </cell>
          <cell r="B325" t="str">
            <v>Bethesda, MD</v>
          </cell>
          <cell r="C325">
            <v>9.5999999999999992E-3</v>
          </cell>
        </row>
        <row r="326">
          <cell r="A326">
            <v>51510200600</v>
          </cell>
          <cell r="B326" t="str">
            <v>Seminary Hill, Alexandria, VA</v>
          </cell>
          <cell r="C326">
            <v>9.4000000000000004E-3</v>
          </cell>
        </row>
        <row r="327">
          <cell r="A327">
            <v>51013103401</v>
          </cell>
          <cell r="B327" t="str">
            <v>Fort Myer, Arlington, VA</v>
          </cell>
          <cell r="C327">
            <v>9.2999999999999992E-3</v>
          </cell>
        </row>
        <row r="328">
          <cell r="A328">
            <v>51510200102</v>
          </cell>
          <cell r="B328" t="str">
            <v>Alexandria West, Alexandria, VA</v>
          </cell>
          <cell r="C328">
            <v>9.2999999999999992E-3</v>
          </cell>
        </row>
        <row r="329">
          <cell r="A329">
            <v>51013101801</v>
          </cell>
          <cell r="B329" t="str">
            <v>Court House, Arlington, VA</v>
          </cell>
          <cell r="C329">
            <v>9.2999999999999992E-3</v>
          </cell>
        </row>
        <row r="330">
          <cell r="A330">
            <v>51610500200</v>
          </cell>
          <cell r="B330" t="str">
            <v>Falls Church, VA</v>
          </cell>
          <cell r="C330">
            <v>9.1000000000000004E-3</v>
          </cell>
        </row>
        <row r="331">
          <cell r="A331">
            <v>51013102600</v>
          </cell>
          <cell r="B331" t="str">
            <v>Douglas Park, Arlington, VA</v>
          </cell>
          <cell r="C331">
            <v>8.9999999999999993E-3</v>
          </cell>
        </row>
        <row r="332">
          <cell r="A332">
            <v>51059450400</v>
          </cell>
          <cell r="B332" t="str">
            <v>Falls Church, VA</v>
          </cell>
          <cell r="C332">
            <v>8.9999999999999993E-3</v>
          </cell>
        </row>
        <row r="333">
          <cell r="A333">
            <v>24031701800</v>
          </cell>
          <cell r="B333" t="str">
            <v>Takoma Park, MD</v>
          </cell>
          <cell r="C333">
            <v>8.9999999999999993E-3</v>
          </cell>
        </row>
        <row r="334">
          <cell r="A334">
            <v>51013101603</v>
          </cell>
          <cell r="B334" t="str">
            <v>North Rosslyn, Arlington, VA</v>
          </cell>
          <cell r="C334">
            <v>8.9999999999999993E-3</v>
          </cell>
        </row>
        <row r="335">
          <cell r="A335">
            <v>51013103300</v>
          </cell>
          <cell r="B335" t="str">
            <v>Arlington Views, Arlington, VA</v>
          </cell>
          <cell r="C335">
            <v>8.9999999999999993E-3</v>
          </cell>
        </row>
        <row r="336">
          <cell r="A336">
            <v>24033804200</v>
          </cell>
          <cell r="B336" t="str">
            <v>Cheverly, MD</v>
          </cell>
          <cell r="C336">
            <v>8.8999999999999999E-3</v>
          </cell>
        </row>
        <row r="337">
          <cell r="A337">
            <v>51059450500</v>
          </cell>
          <cell r="B337" t="str">
            <v>Falls Church, VA</v>
          </cell>
          <cell r="C337">
            <v>8.8999999999999999E-3</v>
          </cell>
        </row>
        <row r="338">
          <cell r="A338">
            <v>24033806601</v>
          </cell>
          <cell r="B338" t="str">
            <v>Prince Georges County, MD</v>
          </cell>
          <cell r="C338">
            <v>8.8000000000000005E-3</v>
          </cell>
        </row>
        <row r="339">
          <cell r="A339">
            <v>51510201400</v>
          </cell>
          <cell r="B339" t="str">
            <v>Potomac West, Alexandria, VA</v>
          </cell>
          <cell r="C339">
            <v>8.6999999999999994E-3</v>
          </cell>
        </row>
        <row r="340">
          <cell r="A340">
            <v>51059471304</v>
          </cell>
          <cell r="B340" t="str">
            <v>Falls Church, VA</v>
          </cell>
          <cell r="C340">
            <v>8.6E-3</v>
          </cell>
        </row>
        <row r="341">
          <cell r="A341">
            <v>51510200106</v>
          </cell>
          <cell r="B341" t="str">
            <v>Alexandria West, Alexandria, VA</v>
          </cell>
          <cell r="C341">
            <v>8.2000000000000007E-3</v>
          </cell>
        </row>
        <row r="342">
          <cell r="A342">
            <v>51059451601</v>
          </cell>
          <cell r="B342" t="str">
            <v>Bailey's Crossroads, VA</v>
          </cell>
          <cell r="C342">
            <v>8.2000000000000007E-3</v>
          </cell>
        </row>
        <row r="343">
          <cell r="A343">
            <v>51059471100</v>
          </cell>
          <cell r="B343" t="str">
            <v>Falls Church, VA</v>
          </cell>
          <cell r="C343">
            <v>8.0999999999999996E-3</v>
          </cell>
        </row>
        <row r="344">
          <cell r="A344">
            <v>11001004300</v>
          </cell>
          <cell r="B344" t="str">
            <v>Northwest Washington, Washington, DC</v>
          </cell>
          <cell r="C344">
            <v>8.0999999999999996E-3</v>
          </cell>
        </row>
        <row r="345">
          <cell r="A345">
            <v>51510200407</v>
          </cell>
          <cell r="B345" t="str">
            <v>Landmark, Alexandria, VA</v>
          </cell>
          <cell r="C345">
            <v>8.0999999999999996E-3</v>
          </cell>
        </row>
        <row r="346">
          <cell r="A346">
            <v>51013100500</v>
          </cell>
          <cell r="B346" t="str">
            <v>Donaldson Run, Arlington, VA</v>
          </cell>
          <cell r="C346">
            <v>8.0000000000000002E-3</v>
          </cell>
        </row>
        <row r="347">
          <cell r="A347">
            <v>11001007403</v>
          </cell>
          <cell r="B347" t="str">
            <v>Shipley, Washington, DC</v>
          </cell>
          <cell r="C347">
            <v>7.9000000000000008E-3</v>
          </cell>
        </row>
        <row r="348">
          <cell r="A348">
            <v>51013101403</v>
          </cell>
          <cell r="B348" t="str">
            <v>Virginia Square, Arlington, VA</v>
          </cell>
          <cell r="C348">
            <v>7.7999999999999996E-3</v>
          </cell>
        </row>
        <row r="349">
          <cell r="A349">
            <v>24033805700</v>
          </cell>
          <cell r="B349" t="str">
            <v>Hyattsville, MD</v>
          </cell>
          <cell r="C349">
            <v>7.7999999999999996E-3</v>
          </cell>
        </row>
        <row r="350">
          <cell r="A350">
            <v>51059452200</v>
          </cell>
          <cell r="B350" t="str">
            <v>Annandale, VA</v>
          </cell>
          <cell r="C350">
            <v>7.6E-3</v>
          </cell>
        </row>
        <row r="351">
          <cell r="A351">
            <v>51059451900</v>
          </cell>
          <cell r="B351" t="str">
            <v>Alexandria, VA</v>
          </cell>
          <cell r="C351">
            <v>7.4999999999999997E-3</v>
          </cell>
        </row>
        <row r="352">
          <cell r="A352">
            <v>51013102702</v>
          </cell>
          <cell r="B352" t="str">
            <v>Douglas Park, Arlington, VA</v>
          </cell>
          <cell r="C352">
            <v>7.4999999999999997E-3</v>
          </cell>
        </row>
        <row r="353">
          <cell r="A353">
            <v>11001007301</v>
          </cell>
          <cell r="B353" t="str">
            <v>Southwest Washington, Washington, DC</v>
          </cell>
          <cell r="C353">
            <v>7.4000000000000003E-3</v>
          </cell>
        </row>
        <row r="354">
          <cell r="A354">
            <v>24033804002</v>
          </cell>
          <cell r="B354" t="str">
            <v>Bladensburg, MD</v>
          </cell>
          <cell r="C354">
            <v>7.4000000000000003E-3</v>
          </cell>
        </row>
        <row r="355">
          <cell r="A355">
            <v>24033806400</v>
          </cell>
          <cell r="B355" t="str">
            <v>University Park, MD</v>
          </cell>
          <cell r="C355">
            <v>7.0000000000000001E-3</v>
          </cell>
        </row>
        <row r="356">
          <cell r="A356">
            <v>24031705602</v>
          </cell>
          <cell r="B356" t="str">
            <v>Chevy Chase, MD</v>
          </cell>
          <cell r="C356">
            <v>6.8999999999999999E-3</v>
          </cell>
        </row>
        <row r="357">
          <cell r="A357">
            <v>11001000701</v>
          </cell>
          <cell r="B357" t="str">
            <v>Cathedral Heights, Washington, DC</v>
          </cell>
          <cell r="C357">
            <v>6.8999999999999999E-3</v>
          </cell>
        </row>
        <row r="358">
          <cell r="A358">
            <v>51059480100</v>
          </cell>
          <cell r="B358" t="str">
            <v>Great Falls, VA</v>
          </cell>
          <cell r="C358">
            <v>6.8999999999999999E-3</v>
          </cell>
        </row>
        <row r="359">
          <cell r="A359">
            <v>51059451000</v>
          </cell>
          <cell r="B359" t="str">
            <v>Annandale, VA</v>
          </cell>
          <cell r="C359">
            <v>6.7000000000000002E-3</v>
          </cell>
        </row>
        <row r="360">
          <cell r="A360">
            <v>51059450300</v>
          </cell>
          <cell r="B360" t="str">
            <v>Falls Church, VA</v>
          </cell>
          <cell r="C360">
            <v>6.6E-3</v>
          </cell>
        </row>
        <row r="361">
          <cell r="A361">
            <v>51013102003</v>
          </cell>
          <cell r="B361" t="str">
            <v>Buckingham, Arlington, VA</v>
          </cell>
          <cell r="C361">
            <v>6.6E-3</v>
          </cell>
        </row>
        <row r="362">
          <cell r="A362">
            <v>11001003700</v>
          </cell>
          <cell r="B362" t="str">
            <v>Northwest Washington, Washington, DC</v>
          </cell>
          <cell r="C362">
            <v>6.6E-3</v>
          </cell>
        </row>
        <row r="363">
          <cell r="A363">
            <v>11001000802</v>
          </cell>
          <cell r="B363" t="str">
            <v>Northwest Washington, Washington, DC</v>
          </cell>
          <cell r="C363">
            <v>6.4999999999999997E-3</v>
          </cell>
        </row>
        <row r="364">
          <cell r="A364">
            <v>11001002002</v>
          </cell>
          <cell r="B364" t="str">
            <v>16th Street Heights, Washington, DC</v>
          </cell>
          <cell r="C364">
            <v>6.4000000000000003E-3</v>
          </cell>
        </row>
        <row r="365">
          <cell r="A365">
            <v>51059451300</v>
          </cell>
          <cell r="B365" t="str">
            <v>Falls Church, VA</v>
          </cell>
          <cell r="C365">
            <v>6.4000000000000003E-3</v>
          </cell>
        </row>
        <row r="366">
          <cell r="A366">
            <v>51059452600</v>
          </cell>
          <cell r="B366" t="str">
            <v>Alexandria, VA</v>
          </cell>
          <cell r="C366">
            <v>6.4000000000000003E-3</v>
          </cell>
        </row>
        <row r="367">
          <cell r="A367">
            <v>11001000100</v>
          </cell>
          <cell r="B367" t="str">
            <v>Georgetown, Washington, DC</v>
          </cell>
          <cell r="C367">
            <v>6.1999999999999998E-3</v>
          </cell>
        </row>
        <row r="368">
          <cell r="A368">
            <v>51013102100</v>
          </cell>
          <cell r="B368" t="str">
            <v>Glencarlyn, Arlington, VA</v>
          </cell>
          <cell r="C368">
            <v>6.1000000000000004E-3</v>
          </cell>
        </row>
        <row r="369">
          <cell r="A369">
            <v>51510200500</v>
          </cell>
          <cell r="B369" t="str">
            <v>Seminary Hill, Alexandria, VA</v>
          </cell>
          <cell r="C369">
            <v>6.0000000000000001E-3</v>
          </cell>
        </row>
        <row r="370">
          <cell r="A370">
            <v>11001002702</v>
          </cell>
          <cell r="B370" t="str">
            <v>Mount Pleasant, Washington, DC</v>
          </cell>
          <cell r="C370">
            <v>5.8999999999999999E-3</v>
          </cell>
        </row>
        <row r="371">
          <cell r="A371">
            <v>11001000502</v>
          </cell>
          <cell r="B371" t="str">
            <v>Northwest Washington, Washington, DC</v>
          </cell>
          <cell r="C371">
            <v>5.7999999999999996E-3</v>
          </cell>
        </row>
        <row r="372">
          <cell r="A372">
            <v>51510200802</v>
          </cell>
          <cell r="B372" t="str">
            <v>Taylor Run, Alexandria, VA</v>
          </cell>
          <cell r="C372">
            <v>5.7000000000000002E-3</v>
          </cell>
        </row>
        <row r="373">
          <cell r="A373">
            <v>11001000901</v>
          </cell>
          <cell r="B373" t="str">
            <v>Northwest Washington, Washington, DC</v>
          </cell>
          <cell r="C373">
            <v>5.5999999999999999E-3</v>
          </cell>
        </row>
        <row r="374">
          <cell r="A374">
            <v>24033806100</v>
          </cell>
          <cell r="B374" t="str">
            <v>Hyattsville, MD</v>
          </cell>
          <cell r="C374">
            <v>5.4999999999999997E-3</v>
          </cell>
        </row>
        <row r="375">
          <cell r="A375">
            <v>24033803606</v>
          </cell>
          <cell r="B375" t="str">
            <v>Lanham, MD</v>
          </cell>
          <cell r="C375">
            <v>5.4999999999999997E-3</v>
          </cell>
        </row>
        <row r="376">
          <cell r="A376">
            <v>11001001100</v>
          </cell>
          <cell r="B376" t="str">
            <v>Northwest Washington, Washington, DC</v>
          </cell>
          <cell r="C376">
            <v>5.3E-3</v>
          </cell>
        </row>
        <row r="377">
          <cell r="A377">
            <v>51013101703</v>
          </cell>
          <cell r="B377" t="str">
            <v>Radnor - Fort Myer Heights, Arlington, VA</v>
          </cell>
          <cell r="C377">
            <v>5.3E-3</v>
          </cell>
        </row>
        <row r="378">
          <cell r="A378">
            <v>11001007504</v>
          </cell>
          <cell r="B378" t="str">
            <v>Historic Anacostia, Washington, DC</v>
          </cell>
          <cell r="C378">
            <v>5.1999999999999998E-3</v>
          </cell>
        </row>
        <row r="379">
          <cell r="A379">
            <v>24033805802</v>
          </cell>
          <cell r="B379" t="str">
            <v>Hyattsville, MD</v>
          </cell>
          <cell r="C379">
            <v>5.0000000000000001E-3</v>
          </cell>
        </row>
        <row r="380">
          <cell r="A380">
            <v>11001010100</v>
          </cell>
          <cell r="B380" t="str">
            <v>Downtown, Washington, DC</v>
          </cell>
          <cell r="C380">
            <v>4.8999999999999998E-3</v>
          </cell>
        </row>
        <row r="381">
          <cell r="A381">
            <v>24033803610</v>
          </cell>
          <cell r="B381" t="str">
            <v>New Carrollton, MD</v>
          </cell>
          <cell r="C381">
            <v>4.8999999999999998E-3</v>
          </cell>
        </row>
        <row r="382">
          <cell r="A382">
            <v>51013101702</v>
          </cell>
          <cell r="B382" t="str">
            <v>Radnor - Fort Myer Heights, Arlington, VA</v>
          </cell>
          <cell r="C382">
            <v>4.8999999999999998E-3</v>
          </cell>
        </row>
        <row r="383">
          <cell r="A383">
            <v>51510200107</v>
          </cell>
          <cell r="B383" t="str">
            <v>Alexandria West, Alexandria, VA</v>
          </cell>
          <cell r="C383">
            <v>4.7999999999999996E-3</v>
          </cell>
        </row>
        <row r="384">
          <cell r="A384">
            <v>51510202002</v>
          </cell>
          <cell r="B384" t="str">
            <v>Old Town, Alexandria, VA</v>
          </cell>
          <cell r="C384">
            <v>4.7000000000000002E-3</v>
          </cell>
        </row>
        <row r="385">
          <cell r="A385">
            <v>51059452700</v>
          </cell>
          <cell r="B385" t="str">
            <v>Falls Church, VA</v>
          </cell>
          <cell r="C385">
            <v>4.7000000000000002E-3</v>
          </cell>
        </row>
        <row r="386">
          <cell r="A386">
            <v>11001008410</v>
          </cell>
          <cell r="B386" t="str">
            <v>Northeast Washington, Washington, DC</v>
          </cell>
          <cell r="C386">
            <v>4.5999999999999999E-3</v>
          </cell>
        </row>
        <row r="387">
          <cell r="A387">
            <v>51059450800</v>
          </cell>
          <cell r="B387" t="str">
            <v>Annandale, VA</v>
          </cell>
          <cell r="C387">
            <v>4.5999999999999999E-3</v>
          </cell>
        </row>
        <row r="388">
          <cell r="A388">
            <v>24033805601</v>
          </cell>
          <cell r="B388" t="str">
            <v>Hyattsville, MD</v>
          </cell>
          <cell r="C388">
            <v>4.5999999999999999E-3</v>
          </cell>
        </row>
        <row r="389">
          <cell r="A389">
            <v>11001001401</v>
          </cell>
          <cell r="B389" t="str">
            <v>Northwest Washington, Washington, DC</v>
          </cell>
          <cell r="C389">
            <v>4.4999999999999997E-3</v>
          </cell>
        </row>
        <row r="390">
          <cell r="A390">
            <v>51013100900</v>
          </cell>
          <cell r="B390" t="str">
            <v>Tara - Leeway Heights, Arlington, VA</v>
          </cell>
          <cell r="C390">
            <v>4.4999999999999997E-3</v>
          </cell>
        </row>
        <row r="391">
          <cell r="A391">
            <v>51059452102</v>
          </cell>
          <cell r="B391" t="str">
            <v>Annandale, VA</v>
          </cell>
          <cell r="C391">
            <v>4.4000000000000003E-3</v>
          </cell>
        </row>
        <row r="392">
          <cell r="A392">
            <v>11001000300</v>
          </cell>
          <cell r="B392" t="str">
            <v>Northwest Washington, Washington, DC</v>
          </cell>
          <cell r="C392">
            <v>4.4000000000000003E-3</v>
          </cell>
        </row>
        <row r="393">
          <cell r="A393">
            <v>51013101500</v>
          </cell>
          <cell r="B393" t="str">
            <v>Lyon Village, Arlington, VA</v>
          </cell>
          <cell r="C393">
            <v>4.4000000000000003E-3</v>
          </cell>
        </row>
        <row r="394">
          <cell r="A394">
            <v>51059470700</v>
          </cell>
          <cell r="B394" t="str">
            <v>McLean, VA</v>
          </cell>
          <cell r="C394">
            <v>4.1999999999999997E-3</v>
          </cell>
        </row>
        <row r="395">
          <cell r="A395">
            <v>24031706009</v>
          </cell>
          <cell r="B395" t="str">
            <v>Potomac, MD</v>
          </cell>
          <cell r="C395">
            <v>4.1999999999999997E-3</v>
          </cell>
        </row>
        <row r="396">
          <cell r="A396">
            <v>51059450601</v>
          </cell>
          <cell r="B396" t="str">
            <v>Falls Church, VA</v>
          </cell>
          <cell r="C396">
            <v>4.1000000000000003E-3</v>
          </cell>
        </row>
        <row r="397">
          <cell r="A397">
            <v>51510201300</v>
          </cell>
          <cell r="B397" t="str">
            <v>Del Ray, Alexandria, VA</v>
          </cell>
          <cell r="C397">
            <v>4.0000000000000001E-3</v>
          </cell>
        </row>
        <row r="398">
          <cell r="A398">
            <v>24031705903</v>
          </cell>
          <cell r="B398" t="str">
            <v>Bethesda, MD</v>
          </cell>
          <cell r="C398">
            <v>4.0000000000000001E-3</v>
          </cell>
        </row>
        <row r="399">
          <cell r="A399">
            <v>51013103601</v>
          </cell>
          <cell r="B399" t="str">
            <v>Aurora Highlands, Arlington, VA</v>
          </cell>
          <cell r="C399">
            <v>3.7000000000000002E-3</v>
          </cell>
        </row>
        <row r="400">
          <cell r="A400">
            <v>24031702401</v>
          </cell>
          <cell r="B400" t="str">
            <v>Silver Spring, MD</v>
          </cell>
          <cell r="C400">
            <v>3.5999999999999999E-3</v>
          </cell>
        </row>
        <row r="401">
          <cell r="A401">
            <v>51059451602</v>
          </cell>
          <cell r="B401" t="str">
            <v>Falls Church, VA</v>
          </cell>
          <cell r="C401">
            <v>3.5000000000000001E-3</v>
          </cell>
        </row>
        <row r="402">
          <cell r="A402">
            <v>51059471303</v>
          </cell>
          <cell r="B402" t="str">
            <v>Falls Church, VA</v>
          </cell>
          <cell r="C402">
            <v>3.5000000000000001E-3</v>
          </cell>
        </row>
        <row r="403">
          <cell r="A403">
            <v>11001005800</v>
          </cell>
          <cell r="B403" t="str">
            <v>Northwest Washington, Washington, DC</v>
          </cell>
          <cell r="C403">
            <v>3.5000000000000001E-3</v>
          </cell>
        </row>
        <row r="404">
          <cell r="A404">
            <v>11001002801</v>
          </cell>
          <cell r="B404" t="str">
            <v>Columbia Heights, Washington, DC</v>
          </cell>
          <cell r="C404">
            <v>3.3999999999999998E-3</v>
          </cell>
        </row>
        <row r="405">
          <cell r="A405">
            <v>11001005500</v>
          </cell>
          <cell r="B405" t="str">
            <v>Northwest Washington, Washington, DC</v>
          </cell>
          <cell r="C405">
            <v>3.3E-3</v>
          </cell>
        </row>
        <row r="406">
          <cell r="A406">
            <v>51059452501</v>
          </cell>
          <cell r="B406" t="str">
            <v>Alexandria, VA</v>
          </cell>
          <cell r="C406">
            <v>3.3E-3</v>
          </cell>
        </row>
        <row r="407">
          <cell r="A407">
            <v>11001004100</v>
          </cell>
          <cell r="B407" t="str">
            <v>Northwest Washington, Washington, DC</v>
          </cell>
          <cell r="C407">
            <v>3.2000000000000002E-3</v>
          </cell>
        </row>
        <row r="408">
          <cell r="A408">
            <v>24033803521</v>
          </cell>
          <cell r="B408" t="str">
            <v>Bowie, MD</v>
          </cell>
          <cell r="C408">
            <v>3.2000000000000002E-3</v>
          </cell>
        </row>
        <row r="409">
          <cell r="A409">
            <v>24033806800</v>
          </cell>
          <cell r="B409" t="str">
            <v>Berwyn Heights, MD</v>
          </cell>
          <cell r="C409">
            <v>3.0999999999999999E-3</v>
          </cell>
        </row>
        <row r="410">
          <cell r="A410">
            <v>24031705400</v>
          </cell>
          <cell r="B410" t="str">
            <v>Chevy Chase, MD</v>
          </cell>
          <cell r="C410">
            <v>3.0000000000000001E-3</v>
          </cell>
        </row>
        <row r="411">
          <cell r="A411">
            <v>24031705901</v>
          </cell>
          <cell r="B411" t="str">
            <v>Bethesda, MD</v>
          </cell>
          <cell r="C411">
            <v>3.0000000000000001E-3</v>
          </cell>
        </row>
        <row r="412">
          <cell r="A412">
            <v>51059430500</v>
          </cell>
          <cell r="B412" t="str">
            <v>Springfield, VA</v>
          </cell>
          <cell r="C412">
            <v>2.8999999999999998E-3</v>
          </cell>
        </row>
        <row r="413">
          <cell r="A413">
            <v>51059450702</v>
          </cell>
          <cell r="B413" t="str">
            <v>Annandale, VA</v>
          </cell>
          <cell r="C413">
            <v>2.8999999999999998E-3</v>
          </cell>
        </row>
        <row r="414">
          <cell r="A414">
            <v>51059470500</v>
          </cell>
          <cell r="B414" t="str">
            <v>McLean, VA</v>
          </cell>
          <cell r="C414">
            <v>2.8E-3</v>
          </cell>
        </row>
        <row r="415">
          <cell r="A415">
            <v>11001001002</v>
          </cell>
          <cell r="B415" t="str">
            <v>Cathedral Heights, Washington, DC</v>
          </cell>
          <cell r="C415">
            <v>2.7000000000000001E-3</v>
          </cell>
        </row>
        <row r="416">
          <cell r="A416">
            <v>51013102302</v>
          </cell>
          <cell r="B416" t="str">
            <v>Barcroft, Arlington, VA</v>
          </cell>
          <cell r="C416">
            <v>2.5999999999999999E-3</v>
          </cell>
        </row>
        <row r="417">
          <cell r="A417">
            <v>51013101300</v>
          </cell>
          <cell r="B417" t="str">
            <v>Bluemont, Arlington, VA</v>
          </cell>
          <cell r="C417">
            <v>2.5000000000000001E-3</v>
          </cell>
        </row>
        <row r="418">
          <cell r="A418">
            <v>51059451502</v>
          </cell>
          <cell r="B418" t="str">
            <v>Bailey's Crossroads, VA</v>
          </cell>
          <cell r="C418">
            <v>2.5000000000000001E-3</v>
          </cell>
        </row>
        <row r="419">
          <cell r="A419">
            <v>24031701702</v>
          </cell>
          <cell r="B419" t="str">
            <v>Takoma Park, MD</v>
          </cell>
          <cell r="C419">
            <v>2.3999999999999998E-3</v>
          </cell>
        </row>
        <row r="420">
          <cell r="A420">
            <v>11001002701</v>
          </cell>
          <cell r="B420" t="str">
            <v>Northwest Washington, Washington, DC</v>
          </cell>
          <cell r="C420">
            <v>2.3999999999999998E-3</v>
          </cell>
        </row>
        <row r="421">
          <cell r="A421">
            <v>51059470400</v>
          </cell>
          <cell r="B421" t="str">
            <v>McLean, VA</v>
          </cell>
          <cell r="C421">
            <v>2.2000000000000001E-3</v>
          </cell>
        </row>
        <row r="422">
          <cell r="A422">
            <v>11001000600</v>
          </cell>
          <cell r="B422" t="str">
            <v>Northwest Washington, Washington, DC</v>
          </cell>
          <cell r="C422">
            <v>2.2000000000000001E-3</v>
          </cell>
        </row>
        <row r="423">
          <cell r="A423">
            <v>51013101100</v>
          </cell>
          <cell r="B423" t="str">
            <v>East Falls Church, Arlington, VA</v>
          </cell>
          <cell r="C423">
            <v>2.0999999999999999E-3</v>
          </cell>
        </row>
        <row r="424">
          <cell r="A424">
            <v>51610500100</v>
          </cell>
          <cell r="B424" t="str">
            <v>Falls Church, VA</v>
          </cell>
          <cell r="C424">
            <v>1.9E-3</v>
          </cell>
        </row>
        <row r="425">
          <cell r="A425">
            <v>51059452400</v>
          </cell>
          <cell r="B425" t="str">
            <v>Springfield, VA</v>
          </cell>
          <cell r="C425">
            <v>1.8E-3</v>
          </cell>
        </row>
        <row r="426">
          <cell r="A426">
            <v>24031702700</v>
          </cell>
          <cell r="B426" t="str">
            <v>Silver Spring, MD</v>
          </cell>
          <cell r="C426">
            <v>1.8E-3</v>
          </cell>
        </row>
        <row r="427">
          <cell r="A427">
            <v>51059470100</v>
          </cell>
          <cell r="B427" t="str">
            <v>McLean, VA</v>
          </cell>
          <cell r="C427">
            <v>1.6999999999999999E-3</v>
          </cell>
        </row>
        <row r="428">
          <cell r="A428">
            <v>24031705800</v>
          </cell>
          <cell r="B428" t="str">
            <v>Glen Echo, MD</v>
          </cell>
          <cell r="C428">
            <v>1.6999999999999999E-3</v>
          </cell>
        </row>
        <row r="429">
          <cell r="A429">
            <v>51059471401</v>
          </cell>
          <cell r="B429" t="str">
            <v>Falls Church, VA</v>
          </cell>
          <cell r="C429">
            <v>1.5E-3</v>
          </cell>
        </row>
        <row r="430">
          <cell r="A430">
            <v>51059451800</v>
          </cell>
          <cell r="B430" t="str">
            <v>Lincolnia, VA</v>
          </cell>
          <cell r="C430">
            <v>1.5E-3</v>
          </cell>
        </row>
        <row r="431">
          <cell r="A431">
            <v>11001005301</v>
          </cell>
          <cell r="B431" t="str">
            <v>Northwest Washington, Washington, DC</v>
          </cell>
          <cell r="C431">
            <v>1.5E-3</v>
          </cell>
        </row>
        <row r="432">
          <cell r="A432">
            <v>24031705100</v>
          </cell>
          <cell r="B432" t="str">
            <v>Chevy Chase, MD</v>
          </cell>
          <cell r="C432">
            <v>1.4E-3</v>
          </cell>
        </row>
        <row r="433">
          <cell r="A433">
            <v>51013100600</v>
          </cell>
          <cell r="B433" t="str">
            <v>Cherrydale, Arlington, VA</v>
          </cell>
          <cell r="C433">
            <v>1.2999999999999999E-3</v>
          </cell>
        </row>
        <row r="434">
          <cell r="A434">
            <v>11001008301</v>
          </cell>
          <cell r="B434" t="str">
            <v>Northeast Washington, Washington, DC</v>
          </cell>
          <cell r="C434">
            <v>1.1999999999999999E-3</v>
          </cell>
        </row>
        <row r="435">
          <cell r="A435">
            <v>11001000801</v>
          </cell>
          <cell r="B435" t="str">
            <v>Northwest Washington, Washington, DC</v>
          </cell>
          <cell r="C435">
            <v>1.1999999999999999E-3</v>
          </cell>
        </row>
        <row r="436">
          <cell r="A436">
            <v>11001001001</v>
          </cell>
          <cell r="B436" t="str">
            <v>American University Park, Washington, DC</v>
          </cell>
          <cell r="C436">
            <v>1.1999999999999999E-3</v>
          </cell>
        </row>
        <row r="437">
          <cell r="A437">
            <v>24031706008</v>
          </cell>
          <cell r="B437" t="str">
            <v>Potomac, MD</v>
          </cell>
          <cell r="C437">
            <v>1E-3</v>
          </cell>
        </row>
        <row r="438">
          <cell r="A438">
            <v>51013103402</v>
          </cell>
          <cell r="B438" t="str">
            <v>Crystal City, Arlington, VA</v>
          </cell>
          <cell r="C438">
            <v>8.0000000000000004E-4</v>
          </cell>
        </row>
        <row r="439">
          <cell r="A439">
            <v>51059480201</v>
          </cell>
          <cell r="B439" t="str">
            <v>McLean, VA</v>
          </cell>
          <cell r="C439">
            <v>5.9999999999999995E-4</v>
          </cell>
        </row>
        <row r="440">
          <cell r="A440">
            <v>51059420100</v>
          </cell>
          <cell r="B440" t="str">
            <v>Springfield, VA</v>
          </cell>
          <cell r="C440">
            <v>5.9999999999999995E-4</v>
          </cell>
        </row>
        <row r="441">
          <cell r="A441">
            <v>51610500300</v>
          </cell>
          <cell r="B441" t="str">
            <v>Falls Church, VA</v>
          </cell>
          <cell r="C441">
            <v>5.9999999999999995E-4</v>
          </cell>
        </row>
        <row r="442">
          <cell r="A442">
            <v>24033806300</v>
          </cell>
          <cell r="B442" t="str">
            <v>Hyattsville, MD</v>
          </cell>
          <cell r="C442">
            <v>5.9999999999999995E-4</v>
          </cell>
        </row>
        <row r="443">
          <cell r="A443">
            <v>24033806706</v>
          </cell>
          <cell r="B443" t="str">
            <v>Greenbelt, MD</v>
          </cell>
          <cell r="C443">
            <v>5.0000000000000001E-4</v>
          </cell>
        </row>
        <row r="444">
          <cell r="A444">
            <v>51510200900</v>
          </cell>
          <cell r="B444" t="str">
            <v>North Ridge, Alexandria, VA</v>
          </cell>
          <cell r="C444">
            <v>2.0000000000000001E-4</v>
          </cell>
        </row>
        <row r="445">
          <cell r="A445">
            <v>51059450900</v>
          </cell>
          <cell r="B445" t="str">
            <v>Falls Church, VA</v>
          </cell>
          <cell r="C445">
            <v>1E-4</v>
          </cell>
        </row>
        <row r="446">
          <cell r="A446">
            <v>11001003900</v>
          </cell>
          <cell r="B446" t="str">
            <v>Lanier Heights, Washington, DC</v>
          </cell>
          <cell r="C446">
            <v>1E-4</v>
          </cell>
        </row>
        <row r="447">
          <cell r="A447">
            <v>11001010800</v>
          </cell>
          <cell r="B447" t="str">
            <v>Northwest Washington, Washington, DC</v>
          </cell>
          <cell r="C447">
            <v>0</v>
          </cell>
        </row>
        <row r="448">
          <cell r="A448">
            <v>51510200703</v>
          </cell>
          <cell r="B448" t="str">
            <v>Southwest Quadrant, Alexandria, VA</v>
          </cell>
          <cell r="C448">
            <v>0</v>
          </cell>
        </row>
        <row r="449">
          <cell r="A449">
            <v>51059470300</v>
          </cell>
          <cell r="B449" t="str">
            <v>McLean, VA</v>
          </cell>
          <cell r="C449">
            <v>0</v>
          </cell>
        </row>
        <row r="450">
          <cell r="A450">
            <v>51510201500</v>
          </cell>
          <cell r="B450" t="str">
            <v>Potomac West, Alexandria, VA</v>
          </cell>
          <cell r="C450">
            <v>0</v>
          </cell>
        </row>
        <row r="451">
          <cell r="A451">
            <v>24031705501</v>
          </cell>
          <cell r="B451" t="str">
            <v>Chevy Chase, MD</v>
          </cell>
          <cell r="C451">
            <v>0</v>
          </cell>
        </row>
        <row r="452">
          <cell r="A452">
            <v>11001001200</v>
          </cell>
          <cell r="B452" t="str">
            <v>Northwest Washington, Washington, DC</v>
          </cell>
          <cell r="C452">
            <v>0</v>
          </cell>
        </row>
        <row r="453">
          <cell r="A453">
            <v>51013102802</v>
          </cell>
          <cell r="B453" t="str">
            <v>Claremont, Arlington, VA</v>
          </cell>
          <cell r="C453">
            <v>0</v>
          </cell>
        </row>
        <row r="454">
          <cell r="A454">
            <v>11001007000</v>
          </cell>
          <cell r="B454" t="str">
            <v>Southeast Washington, Washington, DC</v>
          </cell>
          <cell r="C454">
            <v>0</v>
          </cell>
        </row>
        <row r="455">
          <cell r="A455">
            <v>51013100400</v>
          </cell>
          <cell r="B455" t="str">
            <v>Arlington, VA</v>
          </cell>
          <cell r="C455">
            <v>0</v>
          </cell>
        </row>
        <row r="456">
          <cell r="A456">
            <v>51013102301</v>
          </cell>
          <cell r="B456" t="str">
            <v>Alcova Heights, Arlington, VA</v>
          </cell>
          <cell r="C456">
            <v>0</v>
          </cell>
        </row>
        <row r="457">
          <cell r="A457">
            <v>51059452802</v>
          </cell>
          <cell r="B457" t="str">
            <v>Bailey's Crossroads, VA</v>
          </cell>
          <cell r="C457">
            <v>0</v>
          </cell>
        </row>
        <row r="458">
          <cell r="A458">
            <v>51013102001</v>
          </cell>
          <cell r="B458" t="str">
            <v>Buckingham, Arlington, VA</v>
          </cell>
          <cell r="C458">
            <v>0</v>
          </cell>
        </row>
        <row r="459">
          <cell r="A459">
            <v>11001004902</v>
          </cell>
          <cell r="B459" t="str">
            <v>Downtown, Washington, DC</v>
          </cell>
          <cell r="C459">
            <v>0</v>
          </cell>
        </row>
        <row r="460">
          <cell r="A460">
            <v>11001000202</v>
          </cell>
          <cell r="B460" t="str">
            <v>Georgetown, Washington, DC</v>
          </cell>
          <cell r="C460">
            <v>0</v>
          </cell>
        </row>
        <row r="461">
          <cell r="A461">
            <v>51059470900</v>
          </cell>
          <cell r="B461" t="str">
            <v>Falls Church, VA</v>
          </cell>
          <cell r="C461">
            <v>0</v>
          </cell>
        </row>
        <row r="462">
          <cell r="A462">
            <v>24033807102</v>
          </cell>
          <cell r="B462" t="str">
            <v>Riverdale, Riverdale Park, MD</v>
          </cell>
          <cell r="C462">
            <v>0</v>
          </cell>
        </row>
        <row r="463">
          <cell r="A463">
            <v>24033805908</v>
          </cell>
          <cell r="B463" t="str">
            <v>Chillum, MD</v>
          </cell>
          <cell r="C463">
            <v>0</v>
          </cell>
        </row>
        <row r="464">
          <cell r="A464">
            <v>51059451200</v>
          </cell>
          <cell r="B464" t="str">
            <v>Falls Church, VA</v>
          </cell>
          <cell r="C464">
            <v>0</v>
          </cell>
        </row>
        <row r="465">
          <cell r="A465">
            <v>51059471202</v>
          </cell>
          <cell r="B465" t="str">
            <v>McLean, VA</v>
          </cell>
          <cell r="C465">
            <v>0</v>
          </cell>
        </row>
        <row r="466">
          <cell r="A466">
            <v>51013101401</v>
          </cell>
          <cell r="B466" t="str">
            <v>Bluemont, Arlington, VA</v>
          </cell>
          <cell r="C466">
            <v>0</v>
          </cell>
        </row>
        <row r="467">
          <cell r="A467">
            <v>51059452000</v>
          </cell>
          <cell r="B467" t="str">
            <v>Annandale, VA</v>
          </cell>
          <cell r="C467">
            <v>0</v>
          </cell>
        </row>
        <row r="468">
          <cell r="A468">
            <v>51510200404</v>
          </cell>
          <cell r="B468" t="str">
            <v>Landmark, Alexandria, VA</v>
          </cell>
          <cell r="C468">
            <v>0</v>
          </cell>
        </row>
        <row r="469">
          <cell r="A469">
            <v>24031705300</v>
          </cell>
          <cell r="B469" t="str">
            <v>Chevy Chase, MD</v>
          </cell>
          <cell r="C469">
            <v>0</v>
          </cell>
        </row>
        <row r="470">
          <cell r="A470">
            <v>24031705701</v>
          </cell>
          <cell r="B470" t="str">
            <v>Bethesda, MD</v>
          </cell>
          <cell r="C470">
            <v>0</v>
          </cell>
        </row>
        <row r="471">
          <cell r="A471">
            <v>11001001500</v>
          </cell>
          <cell r="B471" t="str">
            <v>Northwest Washington, Washington, DC</v>
          </cell>
          <cell r="C471">
            <v>0</v>
          </cell>
        </row>
        <row r="472">
          <cell r="A472">
            <v>11001004702</v>
          </cell>
          <cell r="B472" t="str">
            <v>Northwest Washington, Washington, DC</v>
          </cell>
          <cell r="C472">
            <v>0</v>
          </cell>
        </row>
        <row r="473">
          <cell r="A473">
            <v>24031704806</v>
          </cell>
          <cell r="B473" t="str">
            <v>Bethesda, MD</v>
          </cell>
          <cell r="C473">
            <v>0</v>
          </cell>
        </row>
        <row r="474">
          <cell r="A474">
            <v>11001004001</v>
          </cell>
          <cell r="B474" t="str">
            <v>Adams Morgan, Washington, DC</v>
          </cell>
          <cell r="C474">
            <v>0</v>
          </cell>
        </row>
        <row r="475">
          <cell r="A475">
            <v>51510200702</v>
          </cell>
          <cell r="B475" t="str">
            <v>Eisenhower East, Alexandria, VA</v>
          </cell>
          <cell r="C475">
            <v>0</v>
          </cell>
        </row>
        <row r="476">
          <cell r="A476">
            <v>51059471000</v>
          </cell>
          <cell r="B476" t="str">
            <v>Falls Church, VA</v>
          </cell>
          <cell r="C476">
            <v>0</v>
          </cell>
        </row>
        <row r="477">
          <cell r="A477">
            <v>51510200403</v>
          </cell>
          <cell r="B477" t="str">
            <v>Landmark, Alexandria, VA</v>
          </cell>
          <cell r="C477">
            <v>0</v>
          </cell>
        </row>
        <row r="478">
          <cell r="A478">
            <v>24031704700</v>
          </cell>
          <cell r="B478" t="str">
            <v>Bethesda, MD</v>
          </cell>
          <cell r="C478">
            <v>0</v>
          </cell>
        </row>
        <row r="479">
          <cell r="A479">
            <v>24031702500</v>
          </cell>
          <cell r="B479" t="str">
            <v>Downtown Silver Spring, Silver Spring, MD</v>
          </cell>
          <cell r="C479">
            <v>0</v>
          </cell>
        </row>
        <row r="480">
          <cell r="A480">
            <v>11001004002</v>
          </cell>
          <cell r="B480" t="str">
            <v>Adams Morgan, Washington, DC</v>
          </cell>
          <cell r="C480">
            <v>0</v>
          </cell>
        </row>
        <row r="481">
          <cell r="A481">
            <v>24033805904</v>
          </cell>
          <cell r="B481" t="str">
            <v>Hyattsville, MD</v>
          </cell>
          <cell r="C481">
            <v>0</v>
          </cell>
        </row>
        <row r="482">
          <cell r="A482">
            <v>51013101802</v>
          </cell>
          <cell r="B482" t="str">
            <v>Court House, Arlington, VA</v>
          </cell>
          <cell r="C482">
            <v>0</v>
          </cell>
        </row>
        <row r="483">
          <cell r="A483">
            <v>24033805801</v>
          </cell>
          <cell r="B483" t="str">
            <v>Adelphi, MD</v>
          </cell>
          <cell r="C483">
            <v>0</v>
          </cell>
        </row>
        <row r="484">
          <cell r="A484">
            <v>51013103700</v>
          </cell>
          <cell r="B484" t="str">
            <v>Arlington Ridge, Arlington, VA</v>
          </cell>
          <cell r="C484">
            <v>0</v>
          </cell>
        </row>
        <row r="485">
          <cell r="A485">
            <v>51059470800</v>
          </cell>
          <cell r="B485" t="str">
            <v>McLean, VA</v>
          </cell>
          <cell r="C485">
            <v>0</v>
          </cell>
        </row>
        <row r="486">
          <cell r="A486">
            <v>51013100300</v>
          </cell>
          <cell r="B486" t="str">
            <v>Old Glebe, Arlington, VA</v>
          </cell>
          <cell r="C486">
            <v>0</v>
          </cell>
        </row>
        <row r="487">
          <cell r="A487">
            <v>51059420203</v>
          </cell>
          <cell r="B487" t="str">
            <v>Alexandria, VA</v>
          </cell>
          <cell r="C487">
            <v>0</v>
          </cell>
        </row>
        <row r="488">
          <cell r="A488">
            <v>51013103502</v>
          </cell>
          <cell r="B488" t="str">
            <v>Aurora Highlands, Arlington, VA</v>
          </cell>
          <cell r="C488">
            <v>0</v>
          </cell>
        </row>
        <row r="489">
          <cell r="A489">
            <v>51510201000</v>
          </cell>
          <cell r="B489" t="str">
            <v>North Ridge, Alexandria, VA</v>
          </cell>
          <cell r="C489">
            <v>0</v>
          </cell>
        </row>
        <row r="490">
          <cell r="A490">
            <v>11001008200</v>
          </cell>
          <cell r="B490" t="str">
            <v>Northeast Washington, Washington, DC</v>
          </cell>
          <cell r="C490">
            <v>0</v>
          </cell>
        </row>
        <row r="491">
          <cell r="A491">
            <v>24031705200</v>
          </cell>
          <cell r="B491" t="str">
            <v>Chevy Chase, MD</v>
          </cell>
          <cell r="C491">
            <v>0</v>
          </cell>
        </row>
        <row r="492">
          <cell r="A492">
            <v>51013102400</v>
          </cell>
          <cell r="B492" t="str">
            <v>Arlington Heights, Arlington, VA</v>
          </cell>
          <cell r="C492">
            <v>0</v>
          </cell>
        </row>
        <row r="493">
          <cell r="A493">
            <v>24031705502</v>
          </cell>
          <cell r="B493" t="str">
            <v>Chevy Chase, MD</v>
          </cell>
          <cell r="C493">
            <v>0</v>
          </cell>
        </row>
        <row r="494">
          <cell r="A494">
            <v>24031705902</v>
          </cell>
          <cell r="B494" t="str">
            <v>Bannockburn, Bethesda, MD</v>
          </cell>
          <cell r="C494">
            <v>0</v>
          </cell>
        </row>
        <row r="495">
          <cell r="A495">
            <v>51059451501</v>
          </cell>
          <cell r="B495" t="str">
            <v>Falls Church, VA</v>
          </cell>
          <cell r="C495">
            <v>0</v>
          </cell>
        </row>
        <row r="496">
          <cell r="A496">
            <v>11001006202</v>
          </cell>
          <cell r="B496" t="str">
            <v>Northwest Washington, Washington, DC</v>
          </cell>
        </row>
        <row r="497">
          <cell r="A497">
            <v>11001006804</v>
          </cell>
          <cell r="B497" t="str">
            <v>Southeast Washington, Washington, DC</v>
          </cell>
        </row>
        <row r="498">
          <cell r="A498">
            <v>11001000201</v>
          </cell>
          <cell r="B498" t="str">
            <v>Georgetown, Washington, DC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tract_jail_rP_gP_p25 (2)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Incarceration_Rate_rP_gP_p25</v>
          </cell>
        </row>
        <row r="2">
          <cell r="A2">
            <v>24033807200</v>
          </cell>
          <cell r="B2" t="str">
            <v>College Park, MD</v>
          </cell>
          <cell r="C2">
            <v>0.1459</v>
          </cell>
        </row>
        <row r="3">
          <cell r="A3">
            <v>11001006600</v>
          </cell>
          <cell r="B3" t="str">
            <v>Capitol Hill, Washington, DC</v>
          </cell>
          <cell r="C3">
            <v>0.1244</v>
          </cell>
        </row>
        <row r="4">
          <cell r="A4">
            <v>11001004801</v>
          </cell>
          <cell r="B4" t="str">
            <v>Northwest Washington, Washington, DC</v>
          </cell>
          <cell r="C4">
            <v>0.11210000000000001</v>
          </cell>
        </row>
        <row r="5">
          <cell r="A5">
            <v>11001003302</v>
          </cell>
          <cell r="B5" t="str">
            <v>Bloomingdale, Washington, DC</v>
          </cell>
          <cell r="C5">
            <v>0.10680000000000001</v>
          </cell>
        </row>
        <row r="6">
          <cell r="A6">
            <v>51013101601</v>
          </cell>
          <cell r="B6" t="str">
            <v>North Highland, Arlington, VA</v>
          </cell>
          <cell r="C6">
            <v>0.1053</v>
          </cell>
        </row>
        <row r="7">
          <cell r="A7">
            <v>11001003301</v>
          </cell>
          <cell r="B7" t="str">
            <v>Bloomingdale, Washington, DC</v>
          </cell>
          <cell r="C7">
            <v>0.1052</v>
          </cell>
        </row>
        <row r="8">
          <cell r="A8">
            <v>11001010900</v>
          </cell>
          <cell r="B8" t="str">
            <v>Southwest Washington, Washington, DC</v>
          </cell>
          <cell r="C8">
            <v>0.10390000000000001</v>
          </cell>
        </row>
        <row r="9">
          <cell r="A9">
            <v>11001001402</v>
          </cell>
          <cell r="B9" t="str">
            <v>Northwest Washington, Washington, DC</v>
          </cell>
          <cell r="C9">
            <v>9.5000000000000001E-2</v>
          </cell>
        </row>
        <row r="10">
          <cell r="A10">
            <v>51013100800</v>
          </cell>
          <cell r="B10" t="str">
            <v>High View Park, Arlington, VA</v>
          </cell>
          <cell r="C10">
            <v>9.2399999999999996E-2</v>
          </cell>
        </row>
        <row r="11">
          <cell r="A11">
            <v>11001006700</v>
          </cell>
          <cell r="B11" t="str">
            <v>Southeast Washington, Washington, DC</v>
          </cell>
          <cell r="C11">
            <v>9.0399999999999994E-2</v>
          </cell>
        </row>
        <row r="12">
          <cell r="A12">
            <v>11001007401</v>
          </cell>
          <cell r="B12" t="str">
            <v>Barry Farm, Washington, DC</v>
          </cell>
          <cell r="C12">
            <v>8.8900000000000007E-2</v>
          </cell>
        </row>
        <row r="13">
          <cell r="A13">
            <v>11001008802</v>
          </cell>
          <cell r="B13" t="str">
            <v>Northeast Washington, Washington, DC</v>
          </cell>
          <cell r="C13">
            <v>8.5199999999999998E-2</v>
          </cell>
        </row>
        <row r="14">
          <cell r="A14">
            <v>11001007407</v>
          </cell>
          <cell r="B14" t="str">
            <v>Barry Farm, Washington, DC</v>
          </cell>
          <cell r="C14">
            <v>8.3900000000000002E-2</v>
          </cell>
        </row>
        <row r="15">
          <cell r="A15">
            <v>11001008803</v>
          </cell>
          <cell r="B15" t="str">
            <v>Northeast Washington, Washington, DC</v>
          </cell>
          <cell r="C15">
            <v>8.3699999999999997E-2</v>
          </cell>
        </row>
        <row r="16">
          <cell r="A16">
            <v>11001008402</v>
          </cell>
          <cell r="B16" t="str">
            <v>Northeast Washington, Washington, DC</v>
          </cell>
          <cell r="C16">
            <v>8.2900000000000001E-2</v>
          </cell>
        </row>
        <row r="17">
          <cell r="A17">
            <v>51013102500</v>
          </cell>
          <cell r="B17" t="str">
            <v>Penrose, Arlington, VA</v>
          </cell>
          <cell r="C17">
            <v>8.2799999999999999E-2</v>
          </cell>
        </row>
        <row r="18">
          <cell r="A18">
            <v>11001004901</v>
          </cell>
          <cell r="B18" t="str">
            <v>Northwest Washington, Washington, DC</v>
          </cell>
          <cell r="C18">
            <v>8.2199999999999995E-2</v>
          </cell>
        </row>
        <row r="19">
          <cell r="A19">
            <v>51510200701</v>
          </cell>
          <cell r="B19" t="str">
            <v>Eisenhower West, Alexandria, VA</v>
          </cell>
          <cell r="C19">
            <v>8.2100000000000006E-2</v>
          </cell>
        </row>
        <row r="20">
          <cell r="A20">
            <v>24033803524</v>
          </cell>
          <cell r="B20" t="str">
            <v>Hyattsville, MD</v>
          </cell>
          <cell r="C20">
            <v>8.1900000000000001E-2</v>
          </cell>
        </row>
        <row r="21">
          <cell r="A21">
            <v>11001004702</v>
          </cell>
          <cell r="B21" t="str">
            <v>Northwest Washington, Washington, DC</v>
          </cell>
          <cell r="C21">
            <v>8.1600000000000006E-2</v>
          </cell>
        </row>
        <row r="22">
          <cell r="A22">
            <v>11001007502</v>
          </cell>
          <cell r="B22" t="str">
            <v>Southeast Washington, Washington, DC</v>
          </cell>
          <cell r="C22">
            <v>8.1500000000000003E-2</v>
          </cell>
        </row>
        <row r="23">
          <cell r="A23">
            <v>24033802301</v>
          </cell>
          <cell r="B23" t="str">
            <v>District Heights, MD</v>
          </cell>
          <cell r="C23">
            <v>8.0199999999999994E-2</v>
          </cell>
        </row>
        <row r="24">
          <cell r="A24">
            <v>11001007601</v>
          </cell>
          <cell r="B24" t="str">
            <v>Southeast Washington, Washington, DC</v>
          </cell>
          <cell r="C24">
            <v>7.9399999999999998E-2</v>
          </cell>
        </row>
        <row r="25">
          <cell r="A25">
            <v>24033801600</v>
          </cell>
          <cell r="B25" t="str">
            <v>Oxon Hill, MD</v>
          </cell>
          <cell r="C25">
            <v>7.9000000000000001E-2</v>
          </cell>
        </row>
        <row r="26">
          <cell r="A26">
            <v>11001009000</v>
          </cell>
          <cell r="B26" t="str">
            <v>Fort Lincoln, Washington, DC</v>
          </cell>
          <cell r="C26">
            <v>7.85E-2</v>
          </cell>
        </row>
        <row r="27">
          <cell r="A27">
            <v>11001010400</v>
          </cell>
          <cell r="B27" t="str">
            <v>Southeast Washington, Washington, DC</v>
          </cell>
          <cell r="C27">
            <v>7.6899999999999996E-2</v>
          </cell>
        </row>
        <row r="28">
          <cell r="A28">
            <v>51013100100</v>
          </cell>
          <cell r="B28" t="str">
            <v>Arlington, VA</v>
          </cell>
          <cell r="C28">
            <v>7.5999999999999998E-2</v>
          </cell>
        </row>
        <row r="29">
          <cell r="A29">
            <v>11001009810</v>
          </cell>
          <cell r="B29" t="str">
            <v>Southeast Washington, Washington, DC</v>
          </cell>
          <cell r="C29">
            <v>7.5200000000000003E-2</v>
          </cell>
        </row>
        <row r="30">
          <cell r="A30">
            <v>24031705702</v>
          </cell>
          <cell r="B30" t="str">
            <v>Bethesda, MD</v>
          </cell>
          <cell r="C30">
            <v>7.4700000000000003E-2</v>
          </cell>
        </row>
        <row r="31">
          <cell r="A31">
            <v>11001006900</v>
          </cell>
          <cell r="B31" t="str">
            <v>Southeast Washington, Washington, DC</v>
          </cell>
          <cell r="C31">
            <v>7.4300000000000005E-2</v>
          </cell>
        </row>
        <row r="32">
          <cell r="A32">
            <v>11001002202</v>
          </cell>
          <cell r="B32" t="str">
            <v>Northwest Washington, Washington, DC</v>
          </cell>
          <cell r="C32">
            <v>7.3700000000000002E-2</v>
          </cell>
        </row>
        <row r="33">
          <cell r="A33">
            <v>24033802501</v>
          </cell>
          <cell r="B33" t="str">
            <v>Suitland, Suitland-Silver Hill, MD</v>
          </cell>
          <cell r="C33">
            <v>7.3300000000000004E-2</v>
          </cell>
        </row>
        <row r="34">
          <cell r="A34">
            <v>11001006801</v>
          </cell>
          <cell r="B34" t="str">
            <v>Hill East, Washington, DC</v>
          </cell>
          <cell r="C34">
            <v>7.3200000000000001E-2</v>
          </cell>
        </row>
        <row r="35">
          <cell r="A35">
            <v>24033801408</v>
          </cell>
          <cell r="B35" t="str">
            <v>Fort Washington, MD</v>
          </cell>
          <cell r="C35">
            <v>7.2999999999999995E-2</v>
          </cell>
        </row>
        <row r="36">
          <cell r="A36">
            <v>11001009204</v>
          </cell>
          <cell r="B36" t="str">
            <v>Edgewood, Washington, DC</v>
          </cell>
          <cell r="C36">
            <v>7.0499999999999993E-2</v>
          </cell>
        </row>
        <row r="37">
          <cell r="A37">
            <v>24033801808</v>
          </cell>
          <cell r="B37" t="str">
            <v>Hillcrest Heights, MD</v>
          </cell>
          <cell r="C37">
            <v>6.9800000000000001E-2</v>
          </cell>
        </row>
        <row r="38">
          <cell r="A38">
            <v>51013103100</v>
          </cell>
          <cell r="B38" t="str">
            <v>Nauck, Arlington, VA</v>
          </cell>
          <cell r="C38">
            <v>6.9400000000000003E-2</v>
          </cell>
        </row>
        <row r="39">
          <cell r="A39">
            <v>11001009802</v>
          </cell>
          <cell r="B39" t="str">
            <v>Southeast Washington, Washington, DC</v>
          </cell>
          <cell r="C39">
            <v>6.9199999999999998E-2</v>
          </cell>
        </row>
        <row r="40">
          <cell r="A40">
            <v>11001009301</v>
          </cell>
          <cell r="B40" t="str">
            <v>Northeast Washington, Washington, DC</v>
          </cell>
          <cell r="C40">
            <v>6.9099999999999995E-2</v>
          </cell>
        </row>
        <row r="41">
          <cell r="A41">
            <v>11001007200</v>
          </cell>
          <cell r="B41" t="str">
            <v>Capitol Riverfront, Washington, DC</v>
          </cell>
          <cell r="C41">
            <v>6.7900000000000002E-2</v>
          </cell>
        </row>
        <row r="42">
          <cell r="A42">
            <v>11001007406</v>
          </cell>
          <cell r="B42" t="str">
            <v>Southeast Washington, Washington, DC</v>
          </cell>
          <cell r="C42">
            <v>6.7699999999999996E-2</v>
          </cell>
        </row>
        <row r="43">
          <cell r="A43">
            <v>11001009603</v>
          </cell>
          <cell r="B43" t="str">
            <v>Northeast Washington, Washington, DC</v>
          </cell>
          <cell r="C43">
            <v>6.7400000000000002E-2</v>
          </cell>
        </row>
        <row r="44">
          <cell r="A44">
            <v>11001008001</v>
          </cell>
          <cell r="B44" t="str">
            <v>Northeast Washington, Washington, DC</v>
          </cell>
          <cell r="C44">
            <v>6.7100000000000007E-2</v>
          </cell>
        </row>
        <row r="45">
          <cell r="A45">
            <v>11001006400</v>
          </cell>
          <cell r="B45" t="str">
            <v>Southwest Washington, Washington, DC</v>
          </cell>
          <cell r="C45">
            <v>6.6900000000000001E-2</v>
          </cell>
        </row>
        <row r="46">
          <cell r="A46">
            <v>24033803401</v>
          </cell>
          <cell r="B46" t="str">
            <v>Landover, Hyattsville, MD</v>
          </cell>
          <cell r="C46">
            <v>6.6900000000000001E-2</v>
          </cell>
        </row>
        <row r="47">
          <cell r="A47">
            <v>11001009604</v>
          </cell>
          <cell r="B47" t="str">
            <v>Northeast Washington, Washington, DC</v>
          </cell>
          <cell r="C47">
            <v>6.5799999999999997E-2</v>
          </cell>
        </row>
        <row r="48">
          <cell r="A48">
            <v>51013103602</v>
          </cell>
          <cell r="B48" t="str">
            <v>Aurora Highlands, Arlington, VA</v>
          </cell>
          <cell r="C48">
            <v>6.5500000000000003E-2</v>
          </cell>
        </row>
        <row r="49">
          <cell r="A49">
            <v>11001007708</v>
          </cell>
          <cell r="B49" t="str">
            <v>Southeast Washington, Washington, DC</v>
          </cell>
          <cell r="C49">
            <v>6.54E-2</v>
          </cell>
        </row>
        <row r="50">
          <cell r="A50">
            <v>11001009700</v>
          </cell>
          <cell r="B50" t="str">
            <v>Southeast Washington, Washington, DC</v>
          </cell>
          <cell r="C50">
            <v>6.5000000000000002E-2</v>
          </cell>
        </row>
        <row r="51">
          <cell r="A51">
            <v>11001004701</v>
          </cell>
          <cell r="B51" t="str">
            <v>Northwest Washington, Washington, DC</v>
          </cell>
          <cell r="C51">
            <v>6.4899999999999999E-2</v>
          </cell>
        </row>
        <row r="52">
          <cell r="A52">
            <v>11001005900</v>
          </cell>
          <cell r="B52" t="str">
            <v>Northwest Washington, Washington, DC</v>
          </cell>
          <cell r="C52">
            <v>6.2600000000000003E-2</v>
          </cell>
        </row>
        <row r="53">
          <cell r="A53">
            <v>51013101801</v>
          </cell>
          <cell r="B53" t="str">
            <v>Court House, Arlington, VA</v>
          </cell>
          <cell r="C53">
            <v>6.2100000000000002E-2</v>
          </cell>
        </row>
        <row r="54">
          <cell r="A54">
            <v>11001007408</v>
          </cell>
          <cell r="B54" t="str">
            <v>Southeast Washington, Washington, DC</v>
          </cell>
          <cell r="C54">
            <v>6.1800000000000001E-2</v>
          </cell>
        </row>
        <row r="55">
          <cell r="A55">
            <v>11001009811</v>
          </cell>
          <cell r="B55" t="str">
            <v>Southeast Washington, Washington, DC</v>
          </cell>
          <cell r="C55">
            <v>6.1699999999999998E-2</v>
          </cell>
        </row>
        <row r="56">
          <cell r="A56">
            <v>24033802408</v>
          </cell>
          <cell r="B56" t="str">
            <v>Capitol Heights, MD</v>
          </cell>
          <cell r="C56">
            <v>6.1499999999999999E-2</v>
          </cell>
        </row>
        <row r="57">
          <cell r="A57">
            <v>11001009501</v>
          </cell>
          <cell r="B57" t="str">
            <v>Northeast Washington, Washington, DC</v>
          </cell>
          <cell r="C57">
            <v>6.1499999999999999E-2</v>
          </cell>
        </row>
        <row r="58">
          <cell r="A58">
            <v>24033801704</v>
          </cell>
          <cell r="B58" t="str">
            <v>Oxon Hill, MD</v>
          </cell>
          <cell r="C58">
            <v>6.0499999999999998E-2</v>
          </cell>
        </row>
        <row r="59">
          <cell r="A59">
            <v>11001007901</v>
          </cell>
          <cell r="B59" t="str">
            <v>Northeast Washington, Washington, DC</v>
          </cell>
          <cell r="C59">
            <v>6.0299999999999999E-2</v>
          </cell>
        </row>
        <row r="60">
          <cell r="A60">
            <v>24033803612</v>
          </cell>
          <cell r="B60" t="str">
            <v>Lanham, MD</v>
          </cell>
          <cell r="C60">
            <v>6.0299999999999999E-2</v>
          </cell>
        </row>
        <row r="61">
          <cell r="A61">
            <v>11001001301</v>
          </cell>
          <cell r="B61" t="str">
            <v>Northwest Washington, Washington, DC</v>
          </cell>
          <cell r="C61">
            <v>0.06</v>
          </cell>
        </row>
        <row r="62">
          <cell r="A62">
            <v>11001002302</v>
          </cell>
          <cell r="B62" t="str">
            <v>Northwest Washington, Washington, DC</v>
          </cell>
          <cell r="C62">
            <v>5.9799999999999999E-2</v>
          </cell>
        </row>
        <row r="63">
          <cell r="A63">
            <v>24033803300</v>
          </cell>
          <cell r="B63" t="str">
            <v>Hyattsville, MD</v>
          </cell>
          <cell r="C63">
            <v>5.8700000000000002E-2</v>
          </cell>
        </row>
        <row r="64">
          <cell r="A64">
            <v>24033801907</v>
          </cell>
          <cell r="B64" t="str">
            <v>Suitland, Suitland-Silver Hill, MD</v>
          </cell>
          <cell r="C64">
            <v>5.8400000000000001E-2</v>
          </cell>
        </row>
        <row r="65">
          <cell r="A65">
            <v>24033802106</v>
          </cell>
          <cell r="B65" t="str">
            <v>Suitland-Silver Hill, MD</v>
          </cell>
          <cell r="C65">
            <v>5.8099999999999999E-2</v>
          </cell>
        </row>
        <row r="66">
          <cell r="A66">
            <v>24033801904</v>
          </cell>
          <cell r="B66" t="str">
            <v>Suitland, Camp Springs, MD</v>
          </cell>
          <cell r="C66">
            <v>5.8000000000000003E-2</v>
          </cell>
        </row>
        <row r="67">
          <cell r="A67">
            <v>11001007804</v>
          </cell>
          <cell r="B67" t="str">
            <v>Lincoln Heights, Washington, DC</v>
          </cell>
          <cell r="C67">
            <v>5.7799999999999997E-2</v>
          </cell>
        </row>
        <row r="68">
          <cell r="A68">
            <v>24033801807</v>
          </cell>
          <cell r="B68" t="str">
            <v>Hillcrest Heights, MD</v>
          </cell>
          <cell r="C68">
            <v>5.7700000000000001E-2</v>
          </cell>
        </row>
        <row r="69">
          <cell r="A69">
            <v>24033801702</v>
          </cell>
          <cell r="B69" t="str">
            <v>Temple Hills, MD</v>
          </cell>
          <cell r="C69">
            <v>5.7500000000000002E-2</v>
          </cell>
        </row>
        <row r="70">
          <cell r="A70">
            <v>11001009902</v>
          </cell>
          <cell r="B70" t="str">
            <v>Southeast Washington, Washington, DC</v>
          </cell>
          <cell r="C70">
            <v>5.7500000000000002E-2</v>
          </cell>
        </row>
        <row r="71">
          <cell r="A71">
            <v>11001008002</v>
          </cell>
          <cell r="B71" t="str">
            <v>Northeast Washington, Washington, DC</v>
          </cell>
          <cell r="C71">
            <v>5.7299999999999997E-2</v>
          </cell>
        </row>
        <row r="72">
          <cell r="A72">
            <v>24033801211</v>
          </cell>
          <cell r="B72" t="str">
            <v>Clinton, MD</v>
          </cell>
          <cell r="C72">
            <v>5.7200000000000001E-2</v>
          </cell>
        </row>
        <row r="73">
          <cell r="A73">
            <v>11001009102</v>
          </cell>
          <cell r="B73" t="str">
            <v>Brentwood, Washington, DC</v>
          </cell>
          <cell r="C73">
            <v>5.67E-2</v>
          </cell>
        </row>
        <row r="74">
          <cell r="A74">
            <v>11001007504</v>
          </cell>
          <cell r="B74" t="str">
            <v>Historic Anacostia, Washington, DC</v>
          </cell>
          <cell r="C74">
            <v>5.6399999999999999E-2</v>
          </cell>
        </row>
        <row r="75">
          <cell r="A75">
            <v>11001002301</v>
          </cell>
          <cell r="B75" t="str">
            <v>Northwest Washington, Washington, DC</v>
          </cell>
          <cell r="C75">
            <v>5.6399999999999999E-2</v>
          </cell>
        </row>
        <row r="76">
          <cell r="A76">
            <v>24033803100</v>
          </cell>
          <cell r="B76" t="str">
            <v>Capitol Heights, MD</v>
          </cell>
          <cell r="C76">
            <v>5.6300000000000003E-2</v>
          </cell>
        </row>
        <row r="77">
          <cell r="A77">
            <v>24033802203</v>
          </cell>
          <cell r="B77" t="str">
            <v>Forestville, MD</v>
          </cell>
          <cell r="C77">
            <v>5.5100000000000003E-2</v>
          </cell>
        </row>
        <row r="78">
          <cell r="A78">
            <v>11001000902</v>
          </cell>
          <cell r="B78" t="str">
            <v>Northwest Washington, Washington, DC</v>
          </cell>
          <cell r="C78">
            <v>5.4800000000000001E-2</v>
          </cell>
        </row>
        <row r="79">
          <cell r="A79">
            <v>11001006802</v>
          </cell>
          <cell r="B79" t="str">
            <v>Barney Circle, Washington, DC</v>
          </cell>
          <cell r="C79">
            <v>5.4699999999999999E-2</v>
          </cell>
        </row>
        <row r="80">
          <cell r="A80">
            <v>11001007304</v>
          </cell>
          <cell r="B80" t="str">
            <v>Congress Heights, Washington, DC</v>
          </cell>
          <cell r="C80">
            <v>5.45E-2</v>
          </cell>
        </row>
        <row r="81">
          <cell r="A81">
            <v>11001007100</v>
          </cell>
          <cell r="B81" t="str">
            <v>Southeast Washington, Washington, DC</v>
          </cell>
          <cell r="C81">
            <v>5.45E-2</v>
          </cell>
        </row>
        <row r="82">
          <cell r="A82">
            <v>24033801805</v>
          </cell>
          <cell r="B82" t="str">
            <v>Temple Hills, MD</v>
          </cell>
          <cell r="C82">
            <v>5.4199999999999998E-2</v>
          </cell>
        </row>
        <row r="83">
          <cell r="A83">
            <v>11001004400</v>
          </cell>
          <cell r="B83" t="str">
            <v>Northwest Washington, Washington, DC</v>
          </cell>
          <cell r="C83">
            <v>5.4199999999999998E-2</v>
          </cell>
        </row>
        <row r="84">
          <cell r="A84">
            <v>24033802405</v>
          </cell>
          <cell r="B84" t="str">
            <v>Suitland, Suitland-Silver Hill, MD</v>
          </cell>
          <cell r="C84">
            <v>5.3999999999999999E-2</v>
          </cell>
        </row>
        <row r="85">
          <cell r="A85">
            <v>11001002102</v>
          </cell>
          <cell r="B85" t="str">
            <v>Northwest Washington, Washington, DC</v>
          </cell>
          <cell r="C85">
            <v>5.3900000000000003E-2</v>
          </cell>
        </row>
        <row r="86">
          <cell r="A86">
            <v>11001007806</v>
          </cell>
          <cell r="B86" t="str">
            <v>Northeast Washington, Washington, DC</v>
          </cell>
          <cell r="C86">
            <v>5.3800000000000001E-2</v>
          </cell>
        </row>
        <row r="87">
          <cell r="A87">
            <v>11001007409</v>
          </cell>
          <cell r="B87" t="str">
            <v>Southeast Washington, Washington, DC</v>
          </cell>
          <cell r="C87">
            <v>5.3100000000000001E-2</v>
          </cell>
        </row>
        <row r="88">
          <cell r="A88">
            <v>51013101803</v>
          </cell>
          <cell r="B88" t="str">
            <v>Lyon Park, Arlington, VA</v>
          </cell>
          <cell r="C88">
            <v>5.3100000000000001E-2</v>
          </cell>
        </row>
        <row r="89">
          <cell r="A89">
            <v>11001009801</v>
          </cell>
          <cell r="B89" t="str">
            <v>Southeast Washington, Washington, DC</v>
          </cell>
          <cell r="C89">
            <v>5.3100000000000001E-2</v>
          </cell>
        </row>
        <row r="90">
          <cell r="A90">
            <v>11001007709</v>
          </cell>
          <cell r="B90" t="str">
            <v>Fairlawn, Washington, DC</v>
          </cell>
          <cell r="C90">
            <v>5.2900000000000003E-2</v>
          </cell>
        </row>
        <row r="91">
          <cell r="A91">
            <v>51013102901</v>
          </cell>
          <cell r="B91" t="str">
            <v>Shirlington, Arlington, VA</v>
          </cell>
          <cell r="C91">
            <v>5.2699999999999997E-2</v>
          </cell>
        </row>
        <row r="92">
          <cell r="A92">
            <v>24033802001</v>
          </cell>
          <cell r="B92" t="str">
            <v>Suitland, Suitland-Silver Hill, MD</v>
          </cell>
          <cell r="C92">
            <v>5.2600000000000001E-2</v>
          </cell>
        </row>
        <row r="93">
          <cell r="A93">
            <v>24033801707</v>
          </cell>
          <cell r="B93" t="str">
            <v>Oxon Hill, MD</v>
          </cell>
          <cell r="C93">
            <v>5.2400000000000002E-2</v>
          </cell>
        </row>
        <row r="94">
          <cell r="A94">
            <v>11001008903</v>
          </cell>
          <cell r="B94" t="str">
            <v>Carver / Langston, Washington, DC</v>
          </cell>
          <cell r="C94">
            <v>5.2299999999999999E-2</v>
          </cell>
        </row>
        <row r="95">
          <cell r="A95">
            <v>24033801801</v>
          </cell>
          <cell r="B95" t="str">
            <v>Temple Hills, MD</v>
          </cell>
          <cell r="C95">
            <v>5.2200000000000003E-2</v>
          </cell>
        </row>
        <row r="96">
          <cell r="A96">
            <v>24033802002</v>
          </cell>
          <cell r="B96" t="str">
            <v>District Heights, MD</v>
          </cell>
          <cell r="C96">
            <v>5.2200000000000003E-2</v>
          </cell>
        </row>
        <row r="97">
          <cell r="A97">
            <v>24033804001</v>
          </cell>
          <cell r="B97" t="str">
            <v>Bladensburg, MD</v>
          </cell>
          <cell r="C97">
            <v>5.1499999999999997E-2</v>
          </cell>
        </row>
        <row r="98">
          <cell r="A98">
            <v>11001007803</v>
          </cell>
          <cell r="B98" t="str">
            <v>Lower Central NE, Washington, DC</v>
          </cell>
          <cell r="C98">
            <v>5.1299999999999998E-2</v>
          </cell>
        </row>
        <row r="99">
          <cell r="A99">
            <v>24033803700</v>
          </cell>
          <cell r="B99" t="str">
            <v>Hyattsville, MD</v>
          </cell>
          <cell r="C99">
            <v>5.1200000000000002E-2</v>
          </cell>
        </row>
        <row r="100">
          <cell r="A100">
            <v>24033802103</v>
          </cell>
          <cell r="B100" t="str">
            <v>District Heights, MD</v>
          </cell>
          <cell r="C100">
            <v>5.0799999999999998E-2</v>
          </cell>
        </row>
        <row r="101">
          <cell r="A101">
            <v>24033802600</v>
          </cell>
          <cell r="B101" t="str">
            <v>Capitol Heights, MD</v>
          </cell>
          <cell r="C101">
            <v>5.0700000000000002E-2</v>
          </cell>
        </row>
        <row r="102">
          <cell r="A102">
            <v>24033802700</v>
          </cell>
          <cell r="B102" t="str">
            <v>Capitol Heights, MD</v>
          </cell>
          <cell r="C102">
            <v>5.0599999999999999E-2</v>
          </cell>
        </row>
        <row r="103">
          <cell r="A103">
            <v>11001009903</v>
          </cell>
          <cell r="B103" t="str">
            <v>Southeast Washington, Washington, DC</v>
          </cell>
          <cell r="C103">
            <v>5.0599999999999999E-2</v>
          </cell>
        </row>
        <row r="104">
          <cell r="A104">
            <v>11001009203</v>
          </cell>
          <cell r="B104" t="str">
            <v>Northeast Washington, Washington, DC</v>
          </cell>
          <cell r="C104">
            <v>5.0299999999999997E-2</v>
          </cell>
        </row>
        <row r="105">
          <cell r="A105">
            <v>24033801802</v>
          </cell>
          <cell r="B105" t="str">
            <v>Temple Hills, MD</v>
          </cell>
          <cell r="C105">
            <v>5.0200000000000002E-2</v>
          </cell>
        </row>
        <row r="106">
          <cell r="A106">
            <v>11001008702</v>
          </cell>
          <cell r="B106" t="str">
            <v>Eckington, Washington, DC</v>
          </cell>
          <cell r="C106">
            <v>5.0099999999999999E-2</v>
          </cell>
        </row>
        <row r="107">
          <cell r="A107">
            <v>11001009905</v>
          </cell>
          <cell r="B107" t="str">
            <v>Marshall Heights, Washington, DC</v>
          </cell>
          <cell r="C107">
            <v>5.0099999999999999E-2</v>
          </cell>
        </row>
        <row r="108">
          <cell r="A108">
            <v>51510201802</v>
          </cell>
          <cell r="B108" t="str">
            <v>Old Town, Alexandria, VA</v>
          </cell>
          <cell r="C108">
            <v>5.0099999999999999E-2</v>
          </cell>
        </row>
        <row r="109">
          <cell r="A109">
            <v>11001009906</v>
          </cell>
          <cell r="B109" t="str">
            <v>Marshall Heights, Washington, DC</v>
          </cell>
          <cell r="C109">
            <v>4.9700000000000001E-2</v>
          </cell>
        </row>
        <row r="110">
          <cell r="A110">
            <v>24033803200</v>
          </cell>
          <cell r="B110" t="str">
            <v>Hyattsville, MD</v>
          </cell>
          <cell r="C110">
            <v>4.9700000000000001E-2</v>
          </cell>
        </row>
        <row r="111">
          <cell r="A111">
            <v>24031704804</v>
          </cell>
          <cell r="B111" t="str">
            <v>Bethesda, MD</v>
          </cell>
          <cell r="C111">
            <v>4.9700000000000001E-2</v>
          </cell>
        </row>
        <row r="112">
          <cell r="A112">
            <v>11001003400</v>
          </cell>
          <cell r="B112" t="str">
            <v>Howard University, Washington, DC</v>
          </cell>
          <cell r="C112">
            <v>4.9599999999999998E-2</v>
          </cell>
        </row>
        <row r="113">
          <cell r="A113">
            <v>24033801404</v>
          </cell>
          <cell r="B113" t="str">
            <v>National Harbor, Oxon Hill, MD</v>
          </cell>
          <cell r="C113">
            <v>4.9399999999999999E-2</v>
          </cell>
        </row>
        <row r="114">
          <cell r="A114">
            <v>11001003600</v>
          </cell>
          <cell r="B114" t="str">
            <v>Columbia Heights, Washington, DC</v>
          </cell>
          <cell r="C114">
            <v>4.9299999999999997E-2</v>
          </cell>
        </row>
        <row r="115">
          <cell r="A115">
            <v>11001008701</v>
          </cell>
          <cell r="B115" t="str">
            <v>Eckington, Washington, DC</v>
          </cell>
          <cell r="C115">
            <v>4.9099999999999998E-2</v>
          </cell>
        </row>
        <row r="116">
          <cell r="A116">
            <v>51013103401</v>
          </cell>
          <cell r="B116" t="str">
            <v>Fort Myer, Arlington, VA</v>
          </cell>
          <cell r="C116">
            <v>4.9099999999999998E-2</v>
          </cell>
        </row>
        <row r="117">
          <cell r="A117">
            <v>11001004802</v>
          </cell>
          <cell r="B117" t="str">
            <v>Northwest Washington, Washington, DC</v>
          </cell>
          <cell r="C117">
            <v>4.9099999999999998E-2</v>
          </cell>
        </row>
        <row r="118">
          <cell r="A118">
            <v>24033802803</v>
          </cell>
          <cell r="B118" t="str">
            <v>Capitol Heights, MD</v>
          </cell>
          <cell r="C118">
            <v>4.8800000000000003E-2</v>
          </cell>
        </row>
        <row r="119">
          <cell r="A119">
            <v>51510201204</v>
          </cell>
          <cell r="B119" t="str">
            <v>Del Ray, Alexandria, VA</v>
          </cell>
          <cell r="C119">
            <v>4.8599999999999997E-2</v>
          </cell>
        </row>
        <row r="120">
          <cell r="A120">
            <v>11001009907</v>
          </cell>
          <cell r="B120" t="str">
            <v>Southeast Washington, Washington, DC</v>
          </cell>
          <cell r="C120">
            <v>4.8500000000000001E-2</v>
          </cell>
        </row>
        <row r="121">
          <cell r="A121">
            <v>24033801901</v>
          </cell>
          <cell r="B121" t="str">
            <v>Temple Hills, MD</v>
          </cell>
          <cell r="C121">
            <v>4.8399999999999999E-2</v>
          </cell>
        </row>
        <row r="122">
          <cell r="A122">
            <v>24033801500</v>
          </cell>
          <cell r="B122" t="str">
            <v>Oxon Hill, MD</v>
          </cell>
          <cell r="C122">
            <v>4.8099999999999997E-2</v>
          </cell>
        </row>
        <row r="123">
          <cell r="A123">
            <v>51510202001</v>
          </cell>
          <cell r="B123" t="str">
            <v>Old Town, Alexandria, VA</v>
          </cell>
          <cell r="C123">
            <v>4.8000000000000001E-2</v>
          </cell>
        </row>
        <row r="124">
          <cell r="A124">
            <v>11001009505</v>
          </cell>
          <cell r="B124" t="str">
            <v>Northeast Washington, Washington, DC</v>
          </cell>
          <cell r="C124">
            <v>4.7899999999999998E-2</v>
          </cell>
        </row>
        <row r="125">
          <cell r="A125">
            <v>11001011100</v>
          </cell>
          <cell r="B125" t="str">
            <v>Northeast Washington, Washington, DC</v>
          </cell>
          <cell r="C125">
            <v>4.7899999999999998E-2</v>
          </cell>
        </row>
        <row r="126">
          <cell r="A126">
            <v>24033803509</v>
          </cell>
          <cell r="B126" t="str">
            <v>Dodge Park, Hyattsville, MD</v>
          </cell>
          <cell r="C126">
            <v>4.7899999999999998E-2</v>
          </cell>
        </row>
        <row r="127">
          <cell r="A127">
            <v>11001007703</v>
          </cell>
          <cell r="B127" t="str">
            <v>Fort Dupont, Washington, DC</v>
          </cell>
          <cell r="C127">
            <v>4.7800000000000002E-2</v>
          </cell>
        </row>
        <row r="128">
          <cell r="A128">
            <v>11001003500</v>
          </cell>
          <cell r="B128" t="str">
            <v>Northwest Washington, Washington, DC</v>
          </cell>
          <cell r="C128">
            <v>4.7399999999999998E-2</v>
          </cell>
        </row>
        <row r="129">
          <cell r="A129">
            <v>24033803001</v>
          </cell>
          <cell r="B129" t="str">
            <v>Capitol Heights, MD</v>
          </cell>
          <cell r="C129">
            <v>4.7300000000000002E-2</v>
          </cell>
        </row>
        <row r="130">
          <cell r="A130">
            <v>51510200500</v>
          </cell>
          <cell r="B130" t="str">
            <v>Seminary Hill, Alexandria, VA</v>
          </cell>
          <cell r="C130">
            <v>4.7199999999999999E-2</v>
          </cell>
        </row>
        <row r="131">
          <cell r="A131">
            <v>11001004201</v>
          </cell>
          <cell r="B131" t="str">
            <v>Northwest Washington, Washington, DC</v>
          </cell>
          <cell r="C131">
            <v>4.7100000000000003E-2</v>
          </cell>
        </row>
        <row r="132">
          <cell r="A132">
            <v>51013102902</v>
          </cell>
          <cell r="B132" t="str">
            <v>Shirlington, Arlington, VA</v>
          </cell>
          <cell r="C132">
            <v>4.7E-2</v>
          </cell>
        </row>
        <row r="133">
          <cell r="A133">
            <v>11001003200</v>
          </cell>
          <cell r="B133" t="str">
            <v>Northwest Washington, Washington, DC</v>
          </cell>
          <cell r="C133">
            <v>4.7E-2</v>
          </cell>
        </row>
        <row r="134">
          <cell r="A134">
            <v>11001007707</v>
          </cell>
          <cell r="B134" t="str">
            <v>Benning Ridge, Washington, DC</v>
          </cell>
          <cell r="C134">
            <v>4.6600000000000003E-2</v>
          </cell>
        </row>
        <row r="135">
          <cell r="A135">
            <v>24033800707</v>
          </cell>
          <cell r="B135" t="str">
            <v>Greater Upper Marlboro, Upper Marlboro, MD</v>
          </cell>
          <cell r="C135">
            <v>4.6300000000000001E-2</v>
          </cell>
        </row>
        <row r="136">
          <cell r="A136">
            <v>11001009901</v>
          </cell>
          <cell r="B136" t="str">
            <v>Penn Branch, Washington, DC</v>
          </cell>
          <cell r="C136">
            <v>4.6199999999999998E-2</v>
          </cell>
        </row>
        <row r="137">
          <cell r="A137">
            <v>11001002101</v>
          </cell>
          <cell r="B137" t="str">
            <v>Brightwood Park, Washington, DC</v>
          </cell>
          <cell r="C137">
            <v>4.5999999999999999E-2</v>
          </cell>
        </row>
        <row r="138">
          <cell r="A138">
            <v>11001007403</v>
          </cell>
          <cell r="B138" t="str">
            <v>Shipley, Washington, DC</v>
          </cell>
          <cell r="C138">
            <v>4.5900000000000003E-2</v>
          </cell>
        </row>
        <row r="139">
          <cell r="A139">
            <v>24033803508</v>
          </cell>
          <cell r="B139" t="str">
            <v>Glenarden, MD</v>
          </cell>
          <cell r="C139">
            <v>4.58E-2</v>
          </cell>
        </row>
        <row r="140">
          <cell r="A140">
            <v>11001009904</v>
          </cell>
          <cell r="B140" t="str">
            <v>Marshall Heights, Washington, DC</v>
          </cell>
          <cell r="C140">
            <v>4.5699999999999998E-2</v>
          </cell>
        </row>
        <row r="141">
          <cell r="A141">
            <v>24033802805</v>
          </cell>
          <cell r="B141" t="str">
            <v>Pepper Mill Village, Capitol Heights, MD</v>
          </cell>
          <cell r="C141">
            <v>4.5600000000000002E-2</v>
          </cell>
        </row>
        <row r="142">
          <cell r="A142">
            <v>24033804300</v>
          </cell>
          <cell r="B142" t="str">
            <v>Hyattsville, MD</v>
          </cell>
          <cell r="C142">
            <v>4.5499999999999999E-2</v>
          </cell>
        </row>
        <row r="143">
          <cell r="A143">
            <v>24033800701</v>
          </cell>
          <cell r="B143" t="str">
            <v>Upper Marlboro, MD</v>
          </cell>
          <cell r="C143">
            <v>4.5199999999999997E-2</v>
          </cell>
        </row>
        <row r="144">
          <cell r="A144">
            <v>24033802107</v>
          </cell>
          <cell r="B144" t="str">
            <v>District Heights, MD</v>
          </cell>
          <cell r="C144">
            <v>4.5100000000000001E-2</v>
          </cell>
        </row>
        <row r="145">
          <cell r="A145">
            <v>24033804802</v>
          </cell>
          <cell r="B145" t="str">
            <v>Mount Rainier, MD</v>
          </cell>
          <cell r="C145">
            <v>4.4600000000000001E-2</v>
          </cell>
        </row>
        <row r="146">
          <cell r="A146">
            <v>11001002501</v>
          </cell>
          <cell r="B146" t="str">
            <v>16th Street Heights, Washington, DC</v>
          </cell>
          <cell r="C146">
            <v>4.4600000000000001E-2</v>
          </cell>
        </row>
        <row r="147">
          <cell r="A147">
            <v>24033801701</v>
          </cell>
          <cell r="B147" t="str">
            <v>Temple Hills, MD</v>
          </cell>
          <cell r="C147">
            <v>4.4299999999999999E-2</v>
          </cell>
        </row>
        <row r="148">
          <cell r="A148">
            <v>11001008100</v>
          </cell>
          <cell r="B148" t="str">
            <v>Northeast Washington, Washington, DC</v>
          </cell>
          <cell r="C148">
            <v>4.4200000000000003E-2</v>
          </cell>
        </row>
        <row r="149">
          <cell r="A149">
            <v>11001003000</v>
          </cell>
          <cell r="B149" t="str">
            <v>Columbia Heights, Washington, DC</v>
          </cell>
          <cell r="C149">
            <v>4.4200000000000003E-2</v>
          </cell>
        </row>
        <row r="150">
          <cell r="A150">
            <v>11001009602</v>
          </cell>
          <cell r="B150" t="str">
            <v>Mayfair, Washington, DC</v>
          </cell>
          <cell r="C150">
            <v>4.3900000000000002E-2</v>
          </cell>
        </row>
        <row r="151">
          <cell r="A151">
            <v>11001010500</v>
          </cell>
          <cell r="B151" t="str">
            <v>Southwest Washington, Washington, DC</v>
          </cell>
          <cell r="C151">
            <v>4.3799999999999999E-2</v>
          </cell>
        </row>
        <row r="152">
          <cell r="A152">
            <v>24033805201</v>
          </cell>
          <cell r="B152" t="str">
            <v>Hyattsville, MD</v>
          </cell>
          <cell r="C152">
            <v>4.36E-2</v>
          </cell>
        </row>
        <row r="153">
          <cell r="A153">
            <v>11001009504</v>
          </cell>
          <cell r="B153" t="str">
            <v>Michigan Park, Washington, DC</v>
          </cell>
          <cell r="C153">
            <v>4.36E-2</v>
          </cell>
        </row>
        <row r="154">
          <cell r="A154">
            <v>11001004300</v>
          </cell>
          <cell r="B154" t="str">
            <v>Northwest Washington, Washington, DC</v>
          </cell>
          <cell r="C154">
            <v>4.3499999999999997E-2</v>
          </cell>
        </row>
        <row r="155">
          <cell r="A155">
            <v>11001008302</v>
          </cell>
          <cell r="B155" t="str">
            <v>Northeast Washington, Washington, DC</v>
          </cell>
          <cell r="C155">
            <v>4.3499999999999997E-2</v>
          </cell>
        </row>
        <row r="156">
          <cell r="A156">
            <v>24033802804</v>
          </cell>
          <cell r="B156" t="str">
            <v>Capitol Heights, MD</v>
          </cell>
          <cell r="C156">
            <v>4.3299999999999998E-2</v>
          </cell>
        </row>
        <row r="157">
          <cell r="A157">
            <v>11001007605</v>
          </cell>
          <cell r="B157" t="str">
            <v>Fairlawn, Washington, DC</v>
          </cell>
          <cell r="C157">
            <v>4.2900000000000001E-2</v>
          </cell>
        </row>
        <row r="158">
          <cell r="A158">
            <v>24033802901</v>
          </cell>
          <cell r="B158" t="str">
            <v>Capitol Heights, MD</v>
          </cell>
          <cell r="C158">
            <v>4.2599999999999999E-2</v>
          </cell>
        </row>
        <row r="159">
          <cell r="A159">
            <v>24033801407</v>
          </cell>
          <cell r="B159" t="str">
            <v>Fort Washington, MD</v>
          </cell>
          <cell r="C159">
            <v>4.2599999999999999E-2</v>
          </cell>
        </row>
        <row r="160">
          <cell r="A160">
            <v>24033804102</v>
          </cell>
          <cell r="B160" t="str">
            <v>Hyattsville, MD</v>
          </cell>
          <cell r="C160">
            <v>4.2200000000000001E-2</v>
          </cell>
        </row>
        <row r="161">
          <cell r="A161">
            <v>24033803402</v>
          </cell>
          <cell r="B161" t="str">
            <v>Landover, Hyattsville, MD</v>
          </cell>
          <cell r="C161">
            <v>4.1500000000000002E-2</v>
          </cell>
        </row>
        <row r="162">
          <cell r="A162">
            <v>11001008410</v>
          </cell>
          <cell r="B162" t="str">
            <v>Northeast Washington, Washington, DC</v>
          </cell>
          <cell r="C162">
            <v>4.1099999999999998E-2</v>
          </cell>
        </row>
        <row r="163">
          <cell r="A163">
            <v>11001007604</v>
          </cell>
          <cell r="B163" t="str">
            <v>Southeast Washington, Washington, DC</v>
          </cell>
          <cell r="C163">
            <v>4.1000000000000002E-2</v>
          </cell>
        </row>
        <row r="164">
          <cell r="A164">
            <v>51510201801</v>
          </cell>
          <cell r="B164" t="str">
            <v>Northeast Alexandria, Alexandria, VA</v>
          </cell>
          <cell r="C164">
            <v>4.07E-2</v>
          </cell>
        </row>
        <row r="165">
          <cell r="A165">
            <v>51013103501</v>
          </cell>
          <cell r="B165" t="str">
            <v>Arlington Ridge, Arlington, VA</v>
          </cell>
          <cell r="C165">
            <v>4.0500000000000001E-2</v>
          </cell>
        </row>
        <row r="166">
          <cell r="A166">
            <v>24033802406</v>
          </cell>
          <cell r="B166" t="str">
            <v>Suitland, Suitland-Silver Hill, MD</v>
          </cell>
          <cell r="C166">
            <v>4.0399999999999998E-2</v>
          </cell>
        </row>
        <row r="167">
          <cell r="A167">
            <v>24033802407</v>
          </cell>
          <cell r="B167" t="str">
            <v>District Heights, MD</v>
          </cell>
          <cell r="C167">
            <v>4.0399999999999998E-2</v>
          </cell>
        </row>
        <row r="168">
          <cell r="A168">
            <v>11001009601</v>
          </cell>
          <cell r="B168" t="str">
            <v>Kenilworth, Washington, DC</v>
          </cell>
          <cell r="C168">
            <v>4.0099999999999997E-2</v>
          </cell>
        </row>
        <row r="169">
          <cell r="A169">
            <v>11001009400</v>
          </cell>
          <cell r="B169" t="str">
            <v>Northeast Washington, Washington, DC</v>
          </cell>
          <cell r="C169">
            <v>3.9899999999999998E-2</v>
          </cell>
        </row>
        <row r="170">
          <cell r="A170">
            <v>11001007404</v>
          </cell>
          <cell r="B170" t="str">
            <v>Douglass, Washington, DC</v>
          </cell>
          <cell r="C170">
            <v>3.9899999999999998E-2</v>
          </cell>
        </row>
        <row r="171">
          <cell r="A171">
            <v>11001003100</v>
          </cell>
          <cell r="B171" t="str">
            <v>Northwest Washington, Washington, DC</v>
          </cell>
          <cell r="C171">
            <v>3.9899999999999998E-2</v>
          </cell>
        </row>
        <row r="172">
          <cell r="A172">
            <v>51059420202</v>
          </cell>
          <cell r="B172" t="str">
            <v>Alexandria, VA</v>
          </cell>
          <cell r="C172">
            <v>3.9899999999999998E-2</v>
          </cell>
        </row>
        <row r="173">
          <cell r="A173">
            <v>11001005600</v>
          </cell>
          <cell r="B173" t="str">
            <v>Northwest Washington, Washington, DC</v>
          </cell>
          <cell r="C173">
            <v>3.9199999999999999E-2</v>
          </cell>
        </row>
        <row r="174">
          <cell r="A174">
            <v>11001009804</v>
          </cell>
          <cell r="B174" t="str">
            <v>Southeast Washington, Washington, DC</v>
          </cell>
          <cell r="C174">
            <v>3.9199999999999999E-2</v>
          </cell>
        </row>
        <row r="175">
          <cell r="A175">
            <v>24033801405</v>
          </cell>
          <cell r="B175" t="str">
            <v>Oxon Hill, MD</v>
          </cell>
          <cell r="C175">
            <v>3.9100000000000003E-2</v>
          </cell>
        </row>
        <row r="176">
          <cell r="A176">
            <v>51013103000</v>
          </cell>
          <cell r="B176" t="str">
            <v>Shirlington, Arlington, VA</v>
          </cell>
          <cell r="C176">
            <v>3.9E-2</v>
          </cell>
        </row>
        <row r="177">
          <cell r="A177">
            <v>24033800408</v>
          </cell>
          <cell r="B177" t="str">
            <v>Glenn Dale, MD</v>
          </cell>
          <cell r="C177">
            <v>3.8699999999999998E-2</v>
          </cell>
        </row>
        <row r="178">
          <cell r="A178">
            <v>24033801908</v>
          </cell>
          <cell r="B178" t="str">
            <v>Suitland, Suitland-Silver Hill, MD</v>
          </cell>
          <cell r="C178">
            <v>3.8300000000000001E-2</v>
          </cell>
        </row>
        <row r="179">
          <cell r="A179">
            <v>24033800412</v>
          </cell>
          <cell r="B179" t="str">
            <v>Lanham, MD</v>
          </cell>
          <cell r="C179">
            <v>3.8300000000000001E-2</v>
          </cell>
        </row>
        <row r="180">
          <cell r="A180">
            <v>11001007807</v>
          </cell>
          <cell r="B180" t="str">
            <v>Northeast Washington, Washington, DC</v>
          </cell>
          <cell r="C180">
            <v>3.7999999999999999E-2</v>
          </cell>
        </row>
        <row r="181">
          <cell r="A181">
            <v>11001011000</v>
          </cell>
          <cell r="B181" t="str">
            <v>Southwest Washington, Washington, DC</v>
          </cell>
          <cell r="C181">
            <v>3.7400000000000003E-2</v>
          </cell>
        </row>
        <row r="182">
          <cell r="A182">
            <v>11001010300</v>
          </cell>
          <cell r="B182" t="str">
            <v>Northwest Washington, Washington, DC</v>
          </cell>
          <cell r="C182">
            <v>3.73E-2</v>
          </cell>
        </row>
        <row r="183">
          <cell r="A183">
            <v>24033803523</v>
          </cell>
          <cell r="B183" t="str">
            <v>Bowie, MD</v>
          </cell>
          <cell r="C183">
            <v>3.7100000000000001E-2</v>
          </cell>
        </row>
        <row r="184">
          <cell r="A184">
            <v>11001008804</v>
          </cell>
          <cell r="B184" t="str">
            <v>Northeast Washington, Washington, DC</v>
          </cell>
          <cell r="C184">
            <v>3.6999999999999998E-2</v>
          </cell>
        </row>
        <row r="185">
          <cell r="A185">
            <v>51510200105</v>
          </cell>
          <cell r="B185" t="str">
            <v>Alexandria West, Alexandria, VA</v>
          </cell>
          <cell r="C185">
            <v>3.6999999999999998E-2</v>
          </cell>
        </row>
        <row r="186">
          <cell r="A186">
            <v>24033801905</v>
          </cell>
          <cell r="B186" t="str">
            <v>Suitland, Camp Springs, MD</v>
          </cell>
          <cell r="C186">
            <v>3.6900000000000002E-2</v>
          </cell>
        </row>
        <row r="187">
          <cell r="A187">
            <v>51510200302</v>
          </cell>
          <cell r="B187" t="str">
            <v>Seminary Hill, Alexandria, VA</v>
          </cell>
          <cell r="C187">
            <v>3.6799999999999999E-2</v>
          </cell>
        </row>
        <row r="188">
          <cell r="A188">
            <v>24033804801</v>
          </cell>
          <cell r="B188" t="str">
            <v>Mount Rainier, MD</v>
          </cell>
          <cell r="C188">
            <v>3.6299999999999999E-2</v>
          </cell>
        </row>
        <row r="189">
          <cell r="A189">
            <v>11001002502</v>
          </cell>
          <cell r="B189" t="str">
            <v>Northwest Washington, Washington, DC</v>
          </cell>
          <cell r="C189">
            <v>3.5900000000000001E-2</v>
          </cell>
        </row>
        <row r="190">
          <cell r="A190">
            <v>51510201600</v>
          </cell>
          <cell r="B190" t="str">
            <v>Old Town West, Alexandria, VA</v>
          </cell>
          <cell r="C190">
            <v>3.5900000000000001E-2</v>
          </cell>
        </row>
        <row r="191">
          <cell r="A191">
            <v>51510201202</v>
          </cell>
          <cell r="B191" t="str">
            <v>Potomac West, Alexandria, VA</v>
          </cell>
          <cell r="C191">
            <v>3.5700000000000003E-2</v>
          </cell>
        </row>
        <row r="192">
          <cell r="A192">
            <v>11001004600</v>
          </cell>
          <cell r="B192" t="str">
            <v>Northwest Washington, Washington, DC</v>
          </cell>
          <cell r="C192">
            <v>3.5400000000000001E-2</v>
          </cell>
        </row>
        <row r="193">
          <cell r="A193">
            <v>11001009507</v>
          </cell>
          <cell r="B193" t="str">
            <v>Northeast Washington, Washington, DC</v>
          </cell>
          <cell r="C193">
            <v>3.5099999999999999E-2</v>
          </cell>
        </row>
        <row r="194">
          <cell r="A194">
            <v>11001010600</v>
          </cell>
          <cell r="B194" t="str">
            <v>Near Northeast, Washington, DC</v>
          </cell>
          <cell r="C194">
            <v>3.5099999999999999E-2</v>
          </cell>
        </row>
        <row r="195">
          <cell r="A195">
            <v>11001009508</v>
          </cell>
          <cell r="B195" t="str">
            <v>Northeast Washington, Washington, DC</v>
          </cell>
          <cell r="C195">
            <v>3.49E-2</v>
          </cell>
        </row>
        <row r="196">
          <cell r="A196">
            <v>51013103800</v>
          </cell>
          <cell r="B196" t="str">
            <v>Long Branch Creek, Arlington, VA</v>
          </cell>
          <cell r="C196">
            <v>3.49E-2</v>
          </cell>
        </row>
        <row r="197">
          <cell r="A197">
            <v>24033801906</v>
          </cell>
          <cell r="B197" t="str">
            <v>Morningside, MD</v>
          </cell>
          <cell r="C197">
            <v>3.4599999999999999E-2</v>
          </cell>
        </row>
        <row r="198">
          <cell r="A198">
            <v>11001009803</v>
          </cell>
          <cell r="B198" t="str">
            <v>Congress Heights, Washington, DC</v>
          </cell>
          <cell r="C198">
            <v>3.4299999999999997E-2</v>
          </cell>
        </row>
        <row r="199">
          <cell r="A199">
            <v>24033803803</v>
          </cell>
          <cell r="B199" t="str">
            <v>Riverdale, Woodlawn, MD</v>
          </cell>
          <cell r="C199">
            <v>3.4299999999999997E-2</v>
          </cell>
        </row>
        <row r="200">
          <cell r="A200">
            <v>51510200303</v>
          </cell>
          <cell r="B200" t="str">
            <v>Landmark, Alexandria, VA</v>
          </cell>
          <cell r="C200">
            <v>3.4200000000000001E-2</v>
          </cell>
        </row>
        <row r="201">
          <cell r="A201">
            <v>51013101404</v>
          </cell>
          <cell r="B201" t="str">
            <v>Virginia Square, Arlington, VA</v>
          </cell>
          <cell r="C201">
            <v>3.4099999999999998E-2</v>
          </cell>
        </row>
        <row r="202">
          <cell r="A202">
            <v>24033804600</v>
          </cell>
          <cell r="B202" t="str">
            <v>Brentwood, MD</v>
          </cell>
          <cell r="C202">
            <v>3.3500000000000002E-2</v>
          </cell>
        </row>
        <row r="203">
          <cell r="A203">
            <v>11001007503</v>
          </cell>
          <cell r="B203" t="str">
            <v>Historic Anacostia, Washington, DC</v>
          </cell>
          <cell r="C203">
            <v>3.3399999999999999E-2</v>
          </cell>
        </row>
        <row r="204">
          <cell r="A204">
            <v>11001001901</v>
          </cell>
          <cell r="B204" t="str">
            <v>Brightwood, Washington, DC</v>
          </cell>
          <cell r="C204">
            <v>3.3000000000000002E-2</v>
          </cell>
        </row>
        <row r="205">
          <cell r="A205">
            <v>11001001702</v>
          </cell>
          <cell r="B205" t="str">
            <v>Northwest Washington, Washington, DC</v>
          </cell>
          <cell r="C205">
            <v>3.27E-2</v>
          </cell>
        </row>
        <row r="206">
          <cell r="A206">
            <v>11001009807</v>
          </cell>
          <cell r="B206" t="str">
            <v>Bellevue, Washington, DC</v>
          </cell>
          <cell r="C206">
            <v>3.2500000000000001E-2</v>
          </cell>
        </row>
        <row r="207">
          <cell r="A207">
            <v>24033803613</v>
          </cell>
          <cell r="B207" t="str">
            <v>Lanham, MD</v>
          </cell>
          <cell r="C207">
            <v>3.2500000000000001E-2</v>
          </cell>
        </row>
        <row r="208">
          <cell r="A208">
            <v>24033802502</v>
          </cell>
          <cell r="B208" t="str">
            <v>Capitol Heights, MD</v>
          </cell>
          <cell r="C208">
            <v>3.2399999999999998E-2</v>
          </cell>
        </row>
        <row r="209">
          <cell r="A209">
            <v>24033806711</v>
          </cell>
          <cell r="B209" t="str">
            <v>Greenbelt, MD</v>
          </cell>
          <cell r="C209">
            <v>3.2300000000000002E-2</v>
          </cell>
        </row>
        <row r="210">
          <cell r="A210">
            <v>11001005201</v>
          </cell>
          <cell r="B210" t="str">
            <v>Downtown, Washington, DC</v>
          </cell>
          <cell r="C210">
            <v>3.2099999999999997E-2</v>
          </cell>
        </row>
        <row r="211">
          <cell r="A211">
            <v>24033803514</v>
          </cell>
          <cell r="B211" t="str">
            <v>Largo, MD</v>
          </cell>
          <cell r="C211">
            <v>3.1800000000000002E-2</v>
          </cell>
        </row>
        <row r="212">
          <cell r="A212">
            <v>24031705601</v>
          </cell>
          <cell r="B212" t="str">
            <v>Bethesda, MD</v>
          </cell>
          <cell r="C212">
            <v>3.1399999999999997E-2</v>
          </cell>
        </row>
        <row r="213">
          <cell r="A213">
            <v>24031704803</v>
          </cell>
          <cell r="B213" t="str">
            <v>Bethesda, MD</v>
          </cell>
          <cell r="C213">
            <v>3.1399999999999997E-2</v>
          </cell>
        </row>
        <row r="214">
          <cell r="A214">
            <v>51059450100</v>
          </cell>
          <cell r="B214" t="str">
            <v>Falls Church, VA</v>
          </cell>
          <cell r="C214">
            <v>3.1199999999999999E-2</v>
          </cell>
        </row>
        <row r="215">
          <cell r="A215">
            <v>11001007809</v>
          </cell>
          <cell r="B215" t="str">
            <v>Northeast Washington, Washington, DC</v>
          </cell>
          <cell r="C215">
            <v>3.1099999999999999E-2</v>
          </cell>
        </row>
        <row r="216">
          <cell r="A216">
            <v>51059420400</v>
          </cell>
          <cell r="B216" t="str">
            <v>Alexandria, VA</v>
          </cell>
          <cell r="C216">
            <v>3.1E-2</v>
          </cell>
        </row>
        <row r="217">
          <cell r="A217">
            <v>11001007903</v>
          </cell>
          <cell r="B217" t="str">
            <v>Kingman Park, Washington, DC</v>
          </cell>
          <cell r="C217">
            <v>3.09E-2</v>
          </cell>
        </row>
        <row r="218">
          <cell r="A218">
            <v>11001007603</v>
          </cell>
          <cell r="B218" t="str">
            <v>Southeast Washington, Washington, DC</v>
          </cell>
          <cell r="C218">
            <v>3.0800000000000001E-2</v>
          </cell>
        </row>
        <row r="219">
          <cell r="A219">
            <v>24033803002</v>
          </cell>
          <cell r="B219" t="str">
            <v>Capitol Heights, MD</v>
          </cell>
          <cell r="C219">
            <v>3.0800000000000001E-2</v>
          </cell>
        </row>
        <row r="220">
          <cell r="A220">
            <v>11001000501</v>
          </cell>
          <cell r="B220" t="str">
            <v>Northwest Washington, Washington, DC</v>
          </cell>
          <cell r="C220">
            <v>3.0300000000000001E-2</v>
          </cell>
        </row>
        <row r="221">
          <cell r="A221">
            <v>24033800413</v>
          </cell>
          <cell r="B221" t="str">
            <v>Lanham, MD</v>
          </cell>
          <cell r="C221">
            <v>3.0200000000000001E-2</v>
          </cell>
        </row>
        <row r="222">
          <cell r="A222">
            <v>11001002002</v>
          </cell>
          <cell r="B222" t="str">
            <v>16th Street Heights, Washington, DC</v>
          </cell>
          <cell r="C222">
            <v>0.03</v>
          </cell>
        </row>
        <row r="223">
          <cell r="A223">
            <v>51510201300</v>
          </cell>
          <cell r="B223" t="str">
            <v>Del Ray, Alexandria, VA</v>
          </cell>
          <cell r="C223">
            <v>2.9700000000000001E-2</v>
          </cell>
        </row>
        <row r="224">
          <cell r="A224">
            <v>51013103200</v>
          </cell>
          <cell r="B224" t="str">
            <v>Columbia Heights, Arlington, VA</v>
          </cell>
          <cell r="C224">
            <v>2.9499999999999998E-2</v>
          </cell>
        </row>
        <row r="225">
          <cell r="A225">
            <v>51059420503</v>
          </cell>
          <cell r="B225" t="str">
            <v>Alexandria, VA</v>
          </cell>
          <cell r="C225">
            <v>2.9499999999999998E-2</v>
          </cell>
        </row>
        <row r="226">
          <cell r="A226">
            <v>11001002900</v>
          </cell>
          <cell r="B226" t="str">
            <v>Northwest Washington, Washington, DC</v>
          </cell>
          <cell r="C226">
            <v>2.93E-2</v>
          </cell>
        </row>
        <row r="227">
          <cell r="A227">
            <v>11001002600</v>
          </cell>
          <cell r="B227" t="str">
            <v>Northwest Washington, Washington, DC</v>
          </cell>
          <cell r="C227">
            <v>2.93E-2</v>
          </cell>
        </row>
        <row r="228">
          <cell r="A228">
            <v>51013103503</v>
          </cell>
          <cell r="B228" t="str">
            <v>Crystal City, Arlington, VA</v>
          </cell>
          <cell r="C228">
            <v>2.92E-2</v>
          </cell>
        </row>
        <row r="229">
          <cell r="A229">
            <v>24033801804</v>
          </cell>
          <cell r="B229" t="str">
            <v>Temple Hills, MD</v>
          </cell>
          <cell r="C229">
            <v>2.9100000000000001E-2</v>
          </cell>
        </row>
        <row r="230">
          <cell r="A230">
            <v>11001009201</v>
          </cell>
          <cell r="B230" t="str">
            <v>Edgewood, Washington, DC</v>
          </cell>
          <cell r="C230">
            <v>2.9000000000000001E-2</v>
          </cell>
        </row>
        <row r="231">
          <cell r="A231">
            <v>51013101200</v>
          </cell>
          <cell r="B231" t="str">
            <v>Dominion Hills, Arlington, VA</v>
          </cell>
          <cell r="C231">
            <v>2.8799999999999999E-2</v>
          </cell>
        </row>
        <row r="232">
          <cell r="A232">
            <v>24033801708</v>
          </cell>
          <cell r="B232" t="str">
            <v>Oxon Hill, MD</v>
          </cell>
          <cell r="C232">
            <v>2.8799999999999999E-2</v>
          </cell>
        </row>
        <row r="233">
          <cell r="A233">
            <v>11001001804</v>
          </cell>
          <cell r="B233" t="str">
            <v>Brightwood, Washington, DC</v>
          </cell>
          <cell r="C233">
            <v>2.86E-2</v>
          </cell>
        </row>
        <row r="234">
          <cell r="A234">
            <v>11001009509</v>
          </cell>
          <cell r="B234" t="str">
            <v>Michigan Park, Washington, DC</v>
          </cell>
          <cell r="C234">
            <v>2.86E-2</v>
          </cell>
        </row>
        <row r="235">
          <cell r="A235">
            <v>11001007808</v>
          </cell>
          <cell r="B235" t="str">
            <v>Grant Park, Washington, DC</v>
          </cell>
          <cell r="C235">
            <v>2.8500000000000001E-2</v>
          </cell>
        </row>
        <row r="236">
          <cell r="A236">
            <v>24033804900</v>
          </cell>
          <cell r="B236" t="str">
            <v>Hyattsville, MD</v>
          </cell>
          <cell r="C236">
            <v>2.8299999999999999E-2</v>
          </cell>
        </row>
        <row r="237">
          <cell r="A237">
            <v>51059452101</v>
          </cell>
          <cell r="B237" t="str">
            <v>Annandale, VA</v>
          </cell>
          <cell r="C237">
            <v>2.81E-2</v>
          </cell>
        </row>
        <row r="238">
          <cell r="A238">
            <v>24033803900</v>
          </cell>
          <cell r="B238" t="str">
            <v>Hyattsville, MD</v>
          </cell>
          <cell r="C238">
            <v>2.81E-2</v>
          </cell>
        </row>
        <row r="239">
          <cell r="A239">
            <v>24033802404</v>
          </cell>
          <cell r="B239" t="str">
            <v>District Heights, MD</v>
          </cell>
          <cell r="C239">
            <v>2.7900000000000001E-2</v>
          </cell>
        </row>
        <row r="240">
          <cell r="A240">
            <v>24033801706</v>
          </cell>
          <cell r="B240" t="str">
            <v>Temple Hills, MD</v>
          </cell>
          <cell r="C240">
            <v>2.7400000000000001E-2</v>
          </cell>
        </row>
        <row r="241">
          <cell r="A241">
            <v>11001003700</v>
          </cell>
          <cell r="B241" t="str">
            <v>Northwest Washington, Washington, DC</v>
          </cell>
          <cell r="C241">
            <v>2.7300000000000001E-2</v>
          </cell>
        </row>
        <row r="242">
          <cell r="A242">
            <v>51510201100</v>
          </cell>
          <cell r="B242" t="str">
            <v>North Ridge, Alexandria, VA</v>
          </cell>
          <cell r="C242">
            <v>2.7300000000000001E-2</v>
          </cell>
        </row>
        <row r="243">
          <cell r="A243">
            <v>24033803801</v>
          </cell>
          <cell r="B243" t="str">
            <v>Hyattsville, MD</v>
          </cell>
          <cell r="C243">
            <v>2.7300000000000001E-2</v>
          </cell>
        </row>
        <row r="244">
          <cell r="A244">
            <v>51510200600</v>
          </cell>
          <cell r="B244" t="str">
            <v>Seminary Hill, Alexandria, VA</v>
          </cell>
          <cell r="C244">
            <v>2.7199999999999998E-2</v>
          </cell>
        </row>
        <row r="245">
          <cell r="A245">
            <v>24033804101</v>
          </cell>
          <cell r="B245" t="str">
            <v>Cheverly, MD</v>
          </cell>
          <cell r="C245">
            <v>2.7E-2</v>
          </cell>
        </row>
        <row r="246">
          <cell r="A246">
            <v>24033801212</v>
          </cell>
          <cell r="B246" t="str">
            <v>Camp Springs, MD</v>
          </cell>
          <cell r="C246">
            <v>2.6499999999999999E-2</v>
          </cell>
        </row>
        <row r="247">
          <cell r="A247">
            <v>24033806501</v>
          </cell>
          <cell r="B247" t="str">
            <v>Riverdale, Riverdale Park, MD</v>
          </cell>
          <cell r="C247">
            <v>2.63E-2</v>
          </cell>
        </row>
        <row r="248">
          <cell r="A248">
            <v>24033803605</v>
          </cell>
          <cell r="B248" t="str">
            <v>New Carrollton, MD</v>
          </cell>
          <cell r="C248">
            <v>2.6200000000000001E-2</v>
          </cell>
        </row>
        <row r="249">
          <cell r="A249">
            <v>11001003800</v>
          </cell>
          <cell r="B249" t="str">
            <v>Northwest Washington, Washington, DC</v>
          </cell>
          <cell r="C249">
            <v>2.6200000000000001E-2</v>
          </cell>
        </row>
        <row r="250">
          <cell r="A250">
            <v>51013101603</v>
          </cell>
          <cell r="B250" t="str">
            <v>North Rosslyn, Arlington, VA</v>
          </cell>
          <cell r="C250">
            <v>2.6200000000000001E-2</v>
          </cell>
        </row>
        <row r="251">
          <cell r="A251">
            <v>11001006500</v>
          </cell>
          <cell r="B251" t="str">
            <v>Southeast Washington, Washington, DC</v>
          </cell>
          <cell r="C251">
            <v>2.6100000000000002E-2</v>
          </cell>
        </row>
        <row r="252">
          <cell r="A252">
            <v>11001009503</v>
          </cell>
          <cell r="B252" t="str">
            <v>Northeast Washington, Washington, DC</v>
          </cell>
          <cell r="C252">
            <v>2.5999999999999999E-2</v>
          </cell>
        </row>
        <row r="253">
          <cell r="A253">
            <v>24031705602</v>
          </cell>
          <cell r="B253" t="str">
            <v>Chevy Chase, MD</v>
          </cell>
          <cell r="C253">
            <v>2.5899999999999999E-2</v>
          </cell>
        </row>
        <row r="254">
          <cell r="A254">
            <v>51510200301</v>
          </cell>
          <cell r="B254" t="str">
            <v>Seminary Hill, Alexandria, VA</v>
          </cell>
          <cell r="C254">
            <v>2.5899999999999999E-2</v>
          </cell>
        </row>
        <row r="255">
          <cell r="A255">
            <v>11001008904</v>
          </cell>
          <cell r="B255" t="str">
            <v>Carver / Langston, Washington, DC</v>
          </cell>
          <cell r="C255">
            <v>2.58E-2</v>
          </cell>
        </row>
        <row r="256">
          <cell r="A256">
            <v>51013103300</v>
          </cell>
          <cell r="B256" t="str">
            <v>Arlington Views, Arlington, VA</v>
          </cell>
          <cell r="C256">
            <v>2.5499999999999998E-2</v>
          </cell>
        </row>
        <row r="257">
          <cell r="A257">
            <v>51013102002</v>
          </cell>
          <cell r="B257" t="str">
            <v>Ashton Heights, Arlington, VA</v>
          </cell>
          <cell r="C257">
            <v>2.5399999999999999E-2</v>
          </cell>
        </row>
        <row r="258">
          <cell r="A258">
            <v>24033805909</v>
          </cell>
          <cell r="B258" t="str">
            <v>Hyattsville, MD</v>
          </cell>
          <cell r="C258">
            <v>2.53E-2</v>
          </cell>
        </row>
        <row r="259">
          <cell r="A259">
            <v>11001010200</v>
          </cell>
          <cell r="B259" t="str">
            <v>Southwest Washington, Washington, DC</v>
          </cell>
          <cell r="C259">
            <v>2.53E-2</v>
          </cell>
        </row>
        <row r="260">
          <cell r="A260">
            <v>24031705000</v>
          </cell>
          <cell r="B260" t="str">
            <v>Bethesda, MD</v>
          </cell>
          <cell r="C260">
            <v>2.53E-2</v>
          </cell>
        </row>
        <row r="261">
          <cell r="A261">
            <v>24033805700</v>
          </cell>
          <cell r="B261" t="str">
            <v>Hyattsville, MD</v>
          </cell>
          <cell r="C261">
            <v>2.52E-2</v>
          </cell>
        </row>
        <row r="262">
          <cell r="A262">
            <v>51510200202</v>
          </cell>
          <cell r="B262" t="str">
            <v>Seminary Hill, Alexandria, VA</v>
          </cell>
          <cell r="C262">
            <v>2.4799999999999999E-2</v>
          </cell>
        </row>
        <row r="263">
          <cell r="A263">
            <v>51013100700</v>
          </cell>
          <cell r="B263" t="str">
            <v>Arlington, VA</v>
          </cell>
          <cell r="C263">
            <v>2.4199999999999999E-2</v>
          </cell>
        </row>
        <row r="264">
          <cell r="A264">
            <v>51510201203</v>
          </cell>
          <cell r="B264" t="str">
            <v>Potomac West, Alexandria, VA</v>
          </cell>
          <cell r="C264">
            <v>2.4E-2</v>
          </cell>
        </row>
        <row r="265">
          <cell r="A265">
            <v>24033803512</v>
          </cell>
          <cell r="B265" t="str">
            <v>Upper Marlboro, MD</v>
          </cell>
          <cell r="C265">
            <v>2.3900000000000001E-2</v>
          </cell>
        </row>
        <row r="266">
          <cell r="A266">
            <v>24033805202</v>
          </cell>
          <cell r="B266" t="str">
            <v>Takoma Park, MD</v>
          </cell>
          <cell r="C266">
            <v>2.3400000000000001E-2</v>
          </cell>
        </row>
        <row r="267">
          <cell r="A267">
            <v>51059470600</v>
          </cell>
          <cell r="B267" t="str">
            <v>McLean, VA</v>
          </cell>
          <cell r="C267">
            <v>2.3400000000000001E-2</v>
          </cell>
        </row>
        <row r="268">
          <cell r="A268">
            <v>24033804700</v>
          </cell>
          <cell r="B268" t="str">
            <v>Mount Rainier, MD</v>
          </cell>
          <cell r="C268">
            <v>2.3E-2</v>
          </cell>
        </row>
        <row r="269">
          <cell r="A269">
            <v>24033801409</v>
          </cell>
          <cell r="B269" t="str">
            <v>Fort Washington, MD</v>
          </cell>
          <cell r="C269">
            <v>2.3E-2</v>
          </cell>
        </row>
        <row r="270">
          <cell r="A270">
            <v>24031704805</v>
          </cell>
          <cell r="B270" t="str">
            <v>Bethesda, MD</v>
          </cell>
          <cell r="C270">
            <v>2.29E-2</v>
          </cell>
        </row>
        <row r="271">
          <cell r="A271">
            <v>51059450800</v>
          </cell>
          <cell r="B271" t="str">
            <v>Annandale, VA</v>
          </cell>
          <cell r="C271">
            <v>2.29E-2</v>
          </cell>
        </row>
        <row r="272">
          <cell r="A272">
            <v>24033803525</v>
          </cell>
          <cell r="B272" t="str">
            <v>Hyattsville, MD</v>
          </cell>
          <cell r="C272">
            <v>2.29E-2</v>
          </cell>
        </row>
        <row r="273">
          <cell r="A273">
            <v>11001001803</v>
          </cell>
          <cell r="B273" t="str">
            <v>Brightwood, Washington, DC</v>
          </cell>
          <cell r="C273">
            <v>2.2800000000000001E-2</v>
          </cell>
        </row>
        <row r="274">
          <cell r="A274">
            <v>51510200107</v>
          </cell>
          <cell r="B274" t="str">
            <v>Alexandria West, Alexandria, VA</v>
          </cell>
          <cell r="C274">
            <v>2.2800000000000001E-2</v>
          </cell>
        </row>
        <row r="275">
          <cell r="A275">
            <v>51013101000</v>
          </cell>
          <cell r="B275" t="str">
            <v>Arlington, VA</v>
          </cell>
          <cell r="C275">
            <v>2.2800000000000001E-2</v>
          </cell>
        </row>
        <row r="276">
          <cell r="A276">
            <v>24033803516</v>
          </cell>
          <cell r="B276" t="str">
            <v>Bowie, MD</v>
          </cell>
          <cell r="C276">
            <v>2.2700000000000001E-2</v>
          </cell>
        </row>
        <row r="277">
          <cell r="A277">
            <v>51510200801</v>
          </cell>
          <cell r="B277" t="str">
            <v>Taylor Run, Alexandria, VA</v>
          </cell>
          <cell r="C277">
            <v>2.2700000000000001E-2</v>
          </cell>
        </row>
        <row r="278">
          <cell r="A278">
            <v>24033806200</v>
          </cell>
          <cell r="B278" t="str">
            <v>Hyattsville, MD</v>
          </cell>
          <cell r="C278">
            <v>2.2700000000000001E-2</v>
          </cell>
        </row>
        <row r="279">
          <cell r="A279">
            <v>11001005002</v>
          </cell>
          <cell r="B279" t="str">
            <v>Downtown, Washington, DC</v>
          </cell>
          <cell r="C279">
            <v>2.2499999999999999E-2</v>
          </cell>
        </row>
        <row r="280">
          <cell r="A280">
            <v>24031701701</v>
          </cell>
          <cell r="B280" t="str">
            <v>Takoma Park, MD</v>
          </cell>
          <cell r="C280">
            <v>2.23E-2</v>
          </cell>
        </row>
        <row r="281">
          <cell r="A281">
            <v>51013102702</v>
          </cell>
          <cell r="B281" t="str">
            <v>Douglas Park, Arlington, VA</v>
          </cell>
          <cell r="C281">
            <v>2.2100000000000002E-2</v>
          </cell>
        </row>
        <row r="282">
          <cell r="A282">
            <v>24033803513</v>
          </cell>
          <cell r="B282" t="str">
            <v>Largo, MD</v>
          </cell>
          <cell r="C282">
            <v>2.1899999999999999E-2</v>
          </cell>
        </row>
        <row r="283">
          <cell r="A283">
            <v>51013100200</v>
          </cell>
          <cell r="B283" t="str">
            <v>Yorktown, Arlington, VA</v>
          </cell>
          <cell r="C283">
            <v>2.1899999999999999E-2</v>
          </cell>
        </row>
        <row r="284">
          <cell r="A284">
            <v>51510200106</v>
          </cell>
          <cell r="B284" t="str">
            <v>Alexandria West, Alexandria, VA</v>
          </cell>
          <cell r="C284">
            <v>2.1700000000000001E-2</v>
          </cell>
        </row>
        <row r="285">
          <cell r="A285">
            <v>24031701704</v>
          </cell>
          <cell r="B285" t="str">
            <v>Takoma Park, MD</v>
          </cell>
          <cell r="C285">
            <v>2.1700000000000001E-2</v>
          </cell>
        </row>
        <row r="286">
          <cell r="A286">
            <v>24033806601</v>
          </cell>
          <cell r="B286" t="str">
            <v>Prince Georges County, MD</v>
          </cell>
          <cell r="C286">
            <v>2.1600000000000001E-2</v>
          </cell>
        </row>
        <row r="287">
          <cell r="A287">
            <v>51510201400</v>
          </cell>
          <cell r="B287" t="str">
            <v>Potomac West, Alexandria, VA</v>
          </cell>
          <cell r="C287">
            <v>2.1499999999999998E-2</v>
          </cell>
        </row>
        <row r="288">
          <cell r="A288">
            <v>24033801104</v>
          </cell>
          <cell r="B288" t="str">
            <v>Joint Base Andrews, MD</v>
          </cell>
          <cell r="C288">
            <v>2.1399999999999999E-2</v>
          </cell>
        </row>
        <row r="289">
          <cell r="A289">
            <v>11001009302</v>
          </cell>
          <cell r="B289" t="str">
            <v>Brookland, Washington, DC</v>
          </cell>
          <cell r="C289">
            <v>2.1399999999999999E-2</v>
          </cell>
        </row>
        <row r="290">
          <cell r="A290">
            <v>11001008301</v>
          </cell>
          <cell r="B290" t="str">
            <v>Northeast Washington, Washington, DC</v>
          </cell>
          <cell r="C290">
            <v>2.1299999999999999E-2</v>
          </cell>
        </row>
        <row r="291">
          <cell r="A291">
            <v>24033807000</v>
          </cell>
          <cell r="B291" t="str">
            <v>College Park, MD</v>
          </cell>
          <cell r="C291">
            <v>2.1299999999999999E-2</v>
          </cell>
        </row>
        <row r="292">
          <cell r="A292">
            <v>11001001302</v>
          </cell>
          <cell r="B292" t="str">
            <v>Forest Hills, Washington, DC</v>
          </cell>
          <cell r="C292">
            <v>2.1100000000000001E-2</v>
          </cell>
        </row>
        <row r="293">
          <cell r="A293">
            <v>24033802204</v>
          </cell>
          <cell r="B293" t="str">
            <v>District Heights, MD</v>
          </cell>
          <cell r="C293">
            <v>2.1100000000000001E-2</v>
          </cell>
        </row>
        <row r="294">
          <cell r="A294">
            <v>24033800706</v>
          </cell>
          <cell r="B294" t="str">
            <v>Upper Marlboro, MD</v>
          </cell>
          <cell r="C294">
            <v>2.0899999999999998E-2</v>
          </cell>
        </row>
        <row r="295">
          <cell r="A295">
            <v>24031701703</v>
          </cell>
          <cell r="B295" t="str">
            <v>Takoma Park, MD</v>
          </cell>
          <cell r="C295">
            <v>2.0500000000000001E-2</v>
          </cell>
        </row>
        <row r="296">
          <cell r="A296">
            <v>11001007301</v>
          </cell>
          <cell r="B296" t="str">
            <v>Southwest Washington, Washington, DC</v>
          </cell>
          <cell r="C296">
            <v>2.0299999999999999E-2</v>
          </cell>
        </row>
        <row r="297">
          <cell r="A297">
            <v>51510200405</v>
          </cell>
          <cell r="B297" t="str">
            <v>Landmark, Alexandria, VA</v>
          </cell>
          <cell r="C297">
            <v>2.0299999999999999E-2</v>
          </cell>
        </row>
        <row r="298">
          <cell r="A298">
            <v>51059452102</v>
          </cell>
          <cell r="B298" t="str">
            <v>Annandale, VA</v>
          </cell>
          <cell r="C298">
            <v>2.0199999999999999E-2</v>
          </cell>
        </row>
        <row r="299">
          <cell r="A299">
            <v>51013102801</v>
          </cell>
          <cell r="B299" t="str">
            <v>Columbia Forest, Arlington, VA</v>
          </cell>
          <cell r="C299">
            <v>2.0199999999999999E-2</v>
          </cell>
        </row>
        <row r="300">
          <cell r="A300">
            <v>51059451100</v>
          </cell>
          <cell r="B300" t="str">
            <v>Falls Church, VA</v>
          </cell>
          <cell r="C300">
            <v>1.9900000000000001E-2</v>
          </cell>
        </row>
        <row r="301">
          <cell r="A301">
            <v>51510200406</v>
          </cell>
          <cell r="B301" t="str">
            <v>Landmark, Alexandria, VA</v>
          </cell>
          <cell r="C301">
            <v>1.9900000000000001E-2</v>
          </cell>
        </row>
        <row r="302">
          <cell r="A302">
            <v>51059471100</v>
          </cell>
          <cell r="B302" t="str">
            <v>Falls Church, VA</v>
          </cell>
          <cell r="C302">
            <v>1.9800000000000002E-2</v>
          </cell>
        </row>
        <row r="303">
          <cell r="A303">
            <v>24033804002</v>
          </cell>
          <cell r="B303" t="str">
            <v>Bladensburg, MD</v>
          </cell>
          <cell r="C303">
            <v>1.9800000000000002E-2</v>
          </cell>
        </row>
        <row r="304">
          <cell r="A304">
            <v>24033805101</v>
          </cell>
          <cell r="B304" t="str">
            <v>Chillum, MD</v>
          </cell>
          <cell r="C304">
            <v>1.9699999999999999E-2</v>
          </cell>
        </row>
        <row r="305">
          <cell r="A305">
            <v>24033805500</v>
          </cell>
          <cell r="B305" t="str">
            <v>Hyattsville, MD</v>
          </cell>
          <cell r="C305">
            <v>1.9599999999999999E-2</v>
          </cell>
        </row>
        <row r="306">
          <cell r="A306">
            <v>11001004202</v>
          </cell>
          <cell r="B306" t="str">
            <v>Northwest Washington, Washington, DC</v>
          </cell>
          <cell r="C306">
            <v>1.95E-2</v>
          </cell>
        </row>
        <row r="307">
          <cell r="A307">
            <v>24033803608</v>
          </cell>
          <cell r="B307" t="str">
            <v>Lanham, MD</v>
          </cell>
          <cell r="C307">
            <v>1.9400000000000001E-2</v>
          </cell>
        </row>
        <row r="308">
          <cell r="A308">
            <v>24033806710</v>
          </cell>
          <cell r="B308" t="str">
            <v>Greenbelt, MD</v>
          </cell>
          <cell r="C308">
            <v>1.9400000000000001E-2</v>
          </cell>
        </row>
        <row r="309">
          <cell r="A309">
            <v>11001000400</v>
          </cell>
          <cell r="B309" t="str">
            <v>Naval Observatory, Washington, DC</v>
          </cell>
          <cell r="C309">
            <v>1.9300000000000001E-2</v>
          </cell>
        </row>
        <row r="310">
          <cell r="A310">
            <v>51013102701</v>
          </cell>
          <cell r="B310" t="str">
            <v>Douglas Park, Arlington, VA</v>
          </cell>
          <cell r="C310">
            <v>1.9099999999999999E-2</v>
          </cell>
        </row>
        <row r="311">
          <cell r="A311">
            <v>24033803519</v>
          </cell>
          <cell r="B311" t="str">
            <v>Landover, Hyattsville, MD</v>
          </cell>
          <cell r="C311">
            <v>1.89E-2</v>
          </cell>
        </row>
        <row r="312">
          <cell r="A312">
            <v>11001002400</v>
          </cell>
          <cell r="B312" t="str">
            <v>Northwest Washington, Washington, DC</v>
          </cell>
          <cell r="C312">
            <v>1.8800000000000001E-2</v>
          </cell>
        </row>
        <row r="313">
          <cell r="A313">
            <v>51059420300</v>
          </cell>
          <cell r="B313" t="str">
            <v>Alexandria, VA</v>
          </cell>
          <cell r="C313">
            <v>1.8599999999999998E-2</v>
          </cell>
        </row>
        <row r="314">
          <cell r="A314">
            <v>24031701900</v>
          </cell>
          <cell r="B314" t="str">
            <v>Takoma Park, MD</v>
          </cell>
          <cell r="C314">
            <v>1.7999999999999999E-2</v>
          </cell>
        </row>
        <row r="315">
          <cell r="A315">
            <v>51510200102</v>
          </cell>
          <cell r="B315" t="str">
            <v>Alexandria West, Alexandria, VA</v>
          </cell>
          <cell r="C315">
            <v>1.7899999999999999E-2</v>
          </cell>
        </row>
        <row r="316">
          <cell r="A316">
            <v>11001010800</v>
          </cell>
          <cell r="B316" t="str">
            <v>Northwest Washington, Washington, DC</v>
          </cell>
          <cell r="C316">
            <v>1.7500000000000002E-2</v>
          </cell>
        </row>
        <row r="317">
          <cell r="A317">
            <v>24033805602</v>
          </cell>
          <cell r="B317" t="str">
            <v>Hyattsville, MD</v>
          </cell>
          <cell r="C317">
            <v>1.7299999999999999E-2</v>
          </cell>
        </row>
        <row r="318">
          <cell r="A318">
            <v>51059450602</v>
          </cell>
          <cell r="B318" t="str">
            <v>Falls Church, VA</v>
          </cell>
          <cell r="C318">
            <v>1.72E-2</v>
          </cell>
        </row>
        <row r="319">
          <cell r="A319">
            <v>51013102200</v>
          </cell>
          <cell r="B319" t="str">
            <v>Arlington Mill, Arlington, VA</v>
          </cell>
          <cell r="C319">
            <v>1.7100000000000001E-2</v>
          </cell>
        </row>
        <row r="320">
          <cell r="A320">
            <v>11001002702</v>
          </cell>
          <cell r="B320" t="str">
            <v>Mount Pleasant, Washington, DC</v>
          </cell>
          <cell r="C320">
            <v>1.7000000000000001E-2</v>
          </cell>
        </row>
        <row r="321">
          <cell r="A321">
            <v>24033802201</v>
          </cell>
          <cell r="B321" t="str">
            <v>Upper Marlboro, MD</v>
          </cell>
          <cell r="C321">
            <v>1.6299999999999999E-2</v>
          </cell>
        </row>
        <row r="322">
          <cell r="A322">
            <v>11001002001</v>
          </cell>
          <cell r="B322" t="str">
            <v>16th Street Heights, Washington, DC</v>
          </cell>
          <cell r="C322">
            <v>1.61E-2</v>
          </cell>
        </row>
        <row r="323">
          <cell r="A323">
            <v>24033802104</v>
          </cell>
          <cell r="B323" t="str">
            <v>District Heights, MD</v>
          </cell>
          <cell r="C323">
            <v>1.6E-2</v>
          </cell>
        </row>
        <row r="324">
          <cell r="A324">
            <v>51013101703</v>
          </cell>
          <cell r="B324" t="str">
            <v>Radnor - Fort Myer Heights, Arlington, VA</v>
          </cell>
          <cell r="C324">
            <v>1.6E-2</v>
          </cell>
        </row>
        <row r="325">
          <cell r="A325">
            <v>24033804400</v>
          </cell>
          <cell r="B325" t="str">
            <v>Brentwood, MD</v>
          </cell>
          <cell r="C325">
            <v>1.5699999999999999E-2</v>
          </cell>
        </row>
        <row r="326">
          <cell r="A326">
            <v>51610500200</v>
          </cell>
          <cell r="B326" t="str">
            <v>Falls Church, VA</v>
          </cell>
          <cell r="C326">
            <v>1.5299999999999999E-2</v>
          </cell>
        </row>
        <row r="327">
          <cell r="A327">
            <v>24033806602</v>
          </cell>
          <cell r="B327" t="str">
            <v>Riverdale, East Riverdale, MD</v>
          </cell>
          <cell r="C327">
            <v>1.5299999999999999E-2</v>
          </cell>
        </row>
        <row r="328">
          <cell r="A328">
            <v>11001005001</v>
          </cell>
          <cell r="B328" t="str">
            <v>Logan Circle, Washington, DC</v>
          </cell>
          <cell r="C328">
            <v>1.5299999999999999E-2</v>
          </cell>
        </row>
        <row r="329">
          <cell r="A329">
            <v>11001001100</v>
          </cell>
          <cell r="B329" t="str">
            <v>Northwest Washington, Washington, DC</v>
          </cell>
          <cell r="C329">
            <v>1.4999999999999999E-2</v>
          </cell>
        </row>
        <row r="330">
          <cell r="A330">
            <v>24033803602</v>
          </cell>
          <cell r="B330" t="str">
            <v>Glenarden, MD</v>
          </cell>
          <cell r="C330">
            <v>1.49E-2</v>
          </cell>
        </row>
        <row r="331">
          <cell r="A331">
            <v>11001000701</v>
          </cell>
          <cell r="B331" t="str">
            <v>Cathedral Heights, Washington, DC</v>
          </cell>
          <cell r="C331">
            <v>1.4800000000000001E-2</v>
          </cell>
        </row>
        <row r="332">
          <cell r="A332">
            <v>24033803527</v>
          </cell>
          <cell r="B332" t="str">
            <v>Upper Marlboro, MD</v>
          </cell>
          <cell r="C332">
            <v>1.43E-2</v>
          </cell>
        </row>
        <row r="333">
          <cell r="A333">
            <v>51059471304</v>
          </cell>
          <cell r="B333" t="str">
            <v>Falls Church, VA</v>
          </cell>
          <cell r="C333">
            <v>1.43E-2</v>
          </cell>
        </row>
        <row r="334">
          <cell r="A334">
            <v>51510200407</v>
          </cell>
          <cell r="B334" t="str">
            <v>Landmark, Alexandria, VA</v>
          </cell>
          <cell r="C334">
            <v>1.43E-2</v>
          </cell>
        </row>
        <row r="335">
          <cell r="A335">
            <v>11001000702</v>
          </cell>
          <cell r="B335" t="str">
            <v>Northwest Washington, Washington, DC</v>
          </cell>
          <cell r="C335">
            <v>1.4200000000000001E-2</v>
          </cell>
        </row>
        <row r="336">
          <cell r="A336">
            <v>51013101402</v>
          </cell>
          <cell r="B336" t="str">
            <v>Virginia Square, Arlington, VA</v>
          </cell>
          <cell r="C336">
            <v>1.4E-2</v>
          </cell>
        </row>
        <row r="337">
          <cell r="A337">
            <v>11001001902</v>
          </cell>
          <cell r="B337" t="str">
            <v>Manor Park, Washington, DC</v>
          </cell>
          <cell r="C337">
            <v>1.3899999999999999E-2</v>
          </cell>
        </row>
        <row r="338">
          <cell r="A338">
            <v>11001002801</v>
          </cell>
          <cell r="B338" t="str">
            <v>Columbia Heights, Washington, DC</v>
          </cell>
          <cell r="C338">
            <v>1.3899999999999999E-2</v>
          </cell>
        </row>
        <row r="339">
          <cell r="A339">
            <v>24033805000</v>
          </cell>
          <cell r="B339" t="str">
            <v>Hyattsville, MD</v>
          </cell>
          <cell r="C339">
            <v>1.38E-2</v>
          </cell>
        </row>
        <row r="340">
          <cell r="A340">
            <v>24031702601</v>
          </cell>
          <cell r="B340" t="str">
            <v>Downtown Silver Spring, Silver Spring, MD</v>
          </cell>
          <cell r="C340">
            <v>1.37E-2</v>
          </cell>
        </row>
        <row r="341">
          <cell r="A341">
            <v>51013102302</v>
          </cell>
          <cell r="B341" t="str">
            <v>Barcroft, Arlington, VA</v>
          </cell>
          <cell r="C341">
            <v>1.3599999999999999E-2</v>
          </cell>
        </row>
        <row r="342">
          <cell r="A342">
            <v>51059451400</v>
          </cell>
          <cell r="B342" t="str">
            <v>Seven Corners, VA</v>
          </cell>
          <cell r="C342">
            <v>1.3599999999999999E-2</v>
          </cell>
        </row>
        <row r="343">
          <cell r="A343">
            <v>11001004902</v>
          </cell>
          <cell r="B343" t="str">
            <v>Downtown, Washington, DC</v>
          </cell>
          <cell r="C343">
            <v>1.3599999999999999E-2</v>
          </cell>
        </row>
        <row r="344">
          <cell r="A344">
            <v>24031701800</v>
          </cell>
          <cell r="B344" t="str">
            <v>Takoma Park, MD</v>
          </cell>
          <cell r="C344">
            <v>1.3599999999999999E-2</v>
          </cell>
        </row>
        <row r="345">
          <cell r="A345">
            <v>51059452801</v>
          </cell>
          <cell r="B345" t="str">
            <v>Alexandria, VA</v>
          </cell>
          <cell r="C345">
            <v>1.34E-2</v>
          </cell>
        </row>
        <row r="346">
          <cell r="A346">
            <v>51013101701</v>
          </cell>
          <cell r="B346" t="str">
            <v>Radnor - Fort Myer Heights, Arlington, VA</v>
          </cell>
          <cell r="C346">
            <v>1.32E-2</v>
          </cell>
        </row>
        <row r="347">
          <cell r="A347">
            <v>24031701702</v>
          </cell>
          <cell r="B347" t="str">
            <v>Takoma Park, MD</v>
          </cell>
          <cell r="C347">
            <v>1.3100000000000001E-2</v>
          </cell>
        </row>
        <row r="348">
          <cell r="A348">
            <v>51059480100</v>
          </cell>
          <cell r="B348" t="str">
            <v>Great Falls, VA</v>
          </cell>
          <cell r="C348">
            <v>1.2999999999999999E-2</v>
          </cell>
        </row>
        <row r="349">
          <cell r="A349">
            <v>11001002201</v>
          </cell>
          <cell r="B349" t="str">
            <v>Northwest Washington, Washington, DC</v>
          </cell>
          <cell r="C349">
            <v>1.29E-2</v>
          </cell>
        </row>
        <row r="350">
          <cell r="A350">
            <v>11001002802</v>
          </cell>
          <cell r="B350" t="str">
            <v>Columbia Heights, Washington, DC</v>
          </cell>
          <cell r="C350">
            <v>1.26E-2</v>
          </cell>
        </row>
        <row r="351">
          <cell r="A351">
            <v>24033803610</v>
          </cell>
          <cell r="B351" t="str">
            <v>New Carrollton, MD</v>
          </cell>
          <cell r="C351">
            <v>1.2500000000000001E-2</v>
          </cell>
        </row>
        <row r="352">
          <cell r="A352">
            <v>51059452502</v>
          </cell>
          <cell r="B352" t="str">
            <v>Lincolnia, VA</v>
          </cell>
          <cell r="C352">
            <v>1.24E-2</v>
          </cell>
        </row>
        <row r="353">
          <cell r="A353">
            <v>24033803607</v>
          </cell>
          <cell r="B353" t="str">
            <v>Lanham, MD</v>
          </cell>
          <cell r="C353">
            <v>1.21E-2</v>
          </cell>
        </row>
        <row r="354">
          <cell r="A354">
            <v>11001000901</v>
          </cell>
          <cell r="B354" t="str">
            <v>Northwest Washington, Washington, DC</v>
          </cell>
          <cell r="C354">
            <v>1.1900000000000001E-2</v>
          </cell>
        </row>
        <row r="355">
          <cell r="A355">
            <v>51059452600</v>
          </cell>
          <cell r="B355" t="str">
            <v>Alexandria, VA</v>
          </cell>
          <cell r="C355">
            <v>1.1900000000000001E-2</v>
          </cell>
        </row>
        <row r="356">
          <cell r="A356">
            <v>24031702402</v>
          </cell>
          <cell r="B356" t="str">
            <v>Silver Spring, MD</v>
          </cell>
          <cell r="C356">
            <v>1.1599999999999999E-2</v>
          </cell>
        </row>
        <row r="357">
          <cell r="A357">
            <v>24033806400</v>
          </cell>
          <cell r="B357" t="str">
            <v>University Park, MD</v>
          </cell>
          <cell r="C357">
            <v>1.15E-2</v>
          </cell>
        </row>
        <row r="358">
          <cell r="A358">
            <v>51013102600</v>
          </cell>
          <cell r="B358" t="str">
            <v>Douglas Park, Arlington, VA</v>
          </cell>
          <cell r="C358">
            <v>1.14E-2</v>
          </cell>
        </row>
        <row r="359">
          <cell r="A359">
            <v>51013100900</v>
          </cell>
          <cell r="B359" t="str">
            <v>Tara - Leeway Heights, Arlington, VA</v>
          </cell>
          <cell r="C359">
            <v>1.12E-2</v>
          </cell>
        </row>
        <row r="360">
          <cell r="A360">
            <v>51059451900</v>
          </cell>
          <cell r="B360" t="str">
            <v>Alexandria, VA</v>
          </cell>
          <cell r="C360">
            <v>1.11E-2</v>
          </cell>
        </row>
        <row r="361">
          <cell r="A361">
            <v>11001010100</v>
          </cell>
          <cell r="B361" t="str">
            <v>Downtown, Washington, DC</v>
          </cell>
          <cell r="C361">
            <v>1.09E-2</v>
          </cell>
        </row>
        <row r="362">
          <cell r="A362">
            <v>51510200103</v>
          </cell>
          <cell r="B362" t="str">
            <v>Alexandria West, Alexandria, VA</v>
          </cell>
          <cell r="C362">
            <v>1.09E-2</v>
          </cell>
        </row>
        <row r="363">
          <cell r="A363">
            <v>24031702000</v>
          </cell>
          <cell r="B363" t="str">
            <v>New Hampshire Estates, Silver Spring, MD</v>
          </cell>
          <cell r="C363">
            <v>1.0699999999999999E-2</v>
          </cell>
        </row>
        <row r="364">
          <cell r="A364">
            <v>51013101900</v>
          </cell>
          <cell r="B364" t="str">
            <v>Ashton Heights, Arlington, VA</v>
          </cell>
          <cell r="C364">
            <v>1.0500000000000001E-2</v>
          </cell>
        </row>
        <row r="365">
          <cell r="A365">
            <v>24033803601</v>
          </cell>
          <cell r="B365" t="str">
            <v>Springdale, MD</v>
          </cell>
          <cell r="C365">
            <v>1.03E-2</v>
          </cell>
        </row>
        <row r="366">
          <cell r="A366">
            <v>51059451300</v>
          </cell>
          <cell r="B366" t="str">
            <v>Falls Church, VA</v>
          </cell>
          <cell r="C366">
            <v>1.01E-2</v>
          </cell>
        </row>
        <row r="367">
          <cell r="A367">
            <v>24033805802</v>
          </cell>
          <cell r="B367" t="str">
            <v>Hyattsville, MD</v>
          </cell>
          <cell r="C367">
            <v>0.01</v>
          </cell>
        </row>
        <row r="368">
          <cell r="A368">
            <v>24033803606</v>
          </cell>
          <cell r="B368" t="str">
            <v>Lanham, MD</v>
          </cell>
          <cell r="C368">
            <v>0.01</v>
          </cell>
        </row>
        <row r="369">
          <cell r="A369">
            <v>24031705901</v>
          </cell>
          <cell r="B369" t="str">
            <v>Bethesda, MD</v>
          </cell>
          <cell r="C369">
            <v>9.9000000000000008E-3</v>
          </cell>
        </row>
        <row r="370">
          <cell r="A370">
            <v>11001000502</v>
          </cell>
          <cell r="B370" t="str">
            <v>Northwest Washington, Washington, DC</v>
          </cell>
          <cell r="C370">
            <v>9.7000000000000003E-3</v>
          </cell>
        </row>
        <row r="371">
          <cell r="A371">
            <v>51510200104</v>
          </cell>
          <cell r="B371" t="str">
            <v>Alexandria West, Alexandria, VA</v>
          </cell>
          <cell r="C371">
            <v>9.7000000000000003E-3</v>
          </cell>
        </row>
        <row r="372">
          <cell r="A372">
            <v>24033804200</v>
          </cell>
          <cell r="B372" t="str">
            <v>Cheverly, MD</v>
          </cell>
          <cell r="C372">
            <v>8.8999999999999999E-3</v>
          </cell>
        </row>
        <row r="373">
          <cell r="A373">
            <v>51013102003</v>
          </cell>
          <cell r="B373" t="str">
            <v>Buckingham, Arlington, VA</v>
          </cell>
          <cell r="C373">
            <v>8.8999999999999999E-3</v>
          </cell>
        </row>
        <row r="374">
          <cell r="A374">
            <v>51059450300</v>
          </cell>
          <cell r="B374" t="str">
            <v>Falls Church, VA</v>
          </cell>
          <cell r="C374">
            <v>8.6999999999999994E-3</v>
          </cell>
        </row>
        <row r="375">
          <cell r="A375">
            <v>51059451601</v>
          </cell>
          <cell r="B375" t="str">
            <v>Bailey's Crossroads, VA</v>
          </cell>
          <cell r="C375">
            <v>8.6E-3</v>
          </cell>
        </row>
        <row r="376">
          <cell r="A376">
            <v>51059450500</v>
          </cell>
          <cell r="B376" t="str">
            <v>Falls Church, VA</v>
          </cell>
          <cell r="C376">
            <v>8.6E-3</v>
          </cell>
        </row>
        <row r="377">
          <cell r="A377">
            <v>51510201900</v>
          </cell>
          <cell r="B377" t="str">
            <v>Old Town, Alexandria, VA</v>
          </cell>
          <cell r="C377">
            <v>8.5000000000000006E-3</v>
          </cell>
        </row>
        <row r="378">
          <cell r="A378">
            <v>51059451602</v>
          </cell>
          <cell r="B378" t="str">
            <v>Falls Church, VA</v>
          </cell>
          <cell r="C378">
            <v>8.3999999999999995E-3</v>
          </cell>
        </row>
        <row r="379">
          <cell r="A379">
            <v>24033806100</v>
          </cell>
          <cell r="B379" t="str">
            <v>Hyattsville, MD</v>
          </cell>
          <cell r="C379">
            <v>8.3999999999999995E-3</v>
          </cell>
        </row>
        <row r="380">
          <cell r="A380">
            <v>11001002701</v>
          </cell>
          <cell r="B380" t="str">
            <v>Northwest Washington, Washington, DC</v>
          </cell>
          <cell r="C380">
            <v>8.3000000000000001E-3</v>
          </cell>
        </row>
        <row r="381">
          <cell r="A381">
            <v>24031702700</v>
          </cell>
          <cell r="B381" t="str">
            <v>Silver Spring, MD</v>
          </cell>
          <cell r="C381">
            <v>8.3000000000000001E-3</v>
          </cell>
        </row>
        <row r="382">
          <cell r="A382">
            <v>51059450702</v>
          </cell>
          <cell r="B382" t="str">
            <v>Annandale, VA</v>
          </cell>
          <cell r="C382">
            <v>8.3000000000000001E-3</v>
          </cell>
        </row>
        <row r="383">
          <cell r="A383">
            <v>51059470700</v>
          </cell>
          <cell r="B383" t="str">
            <v>McLean, VA</v>
          </cell>
          <cell r="C383">
            <v>8.2000000000000007E-3</v>
          </cell>
        </row>
        <row r="384">
          <cell r="A384">
            <v>11001001600</v>
          </cell>
          <cell r="B384" t="str">
            <v>Northwest Washington, Washington, DC</v>
          </cell>
          <cell r="C384">
            <v>8.2000000000000007E-3</v>
          </cell>
        </row>
        <row r="385">
          <cell r="A385">
            <v>11001001002</v>
          </cell>
          <cell r="B385" t="str">
            <v>Cathedral Heights, Washington, DC</v>
          </cell>
          <cell r="C385">
            <v>7.7999999999999996E-3</v>
          </cell>
        </row>
        <row r="386">
          <cell r="A386">
            <v>24031706009</v>
          </cell>
          <cell r="B386" t="str">
            <v>Potomac, MD</v>
          </cell>
          <cell r="C386">
            <v>7.7999999999999996E-3</v>
          </cell>
        </row>
        <row r="387">
          <cell r="A387">
            <v>51610500100</v>
          </cell>
          <cell r="B387" t="str">
            <v>Falls Church, VA</v>
          </cell>
          <cell r="C387">
            <v>7.4999999999999997E-3</v>
          </cell>
        </row>
        <row r="388">
          <cell r="A388">
            <v>11001003900</v>
          </cell>
          <cell r="B388" t="str">
            <v>Lanier Heights, Washington, DC</v>
          </cell>
          <cell r="C388">
            <v>7.3000000000000001E-3</v>
          </cell>
        </row>
        <row r="389">
          <cell r="A389">
            <v>11001000100</v>
          </cell>
          <cell r="B389" t="str">
            <v>Georgetown, Washington, DC</v>
          </cell>
          <cell r="C389">
            <v>7.1999999999999998E-3</v>
          </cell>
        </row>
        <row r="390">
          <cell r="A390">
            <v>24031702500</v>
          </cell>
          <cell r="B390" t="str">
            <v>Downtown Silver Spring, Silver Spring, MD</v>
          </cell>
          <cell r="C390">
            <v>7.0000000000000001E-3</v>
          </cell>
        </row>
        <row r="391">
          <cell r="A391">
            <v>51059450400</v>
          </cell>
          <cell r="B391" t="str">
            <v>Falls Church, VA</v>
          </cell>
          <cell r="C391">
            <v>6.8999999999999999E-3</v>
          </cell>
        </row>
        <row r="392">
          <cell r="A392">
            <v>24033801214</v>
          </cell>
          <cell r="B392" t="str">
            <v>Clinton, MD</v>
          </cell>
          <cell r="C392">
            <v>6.7999999999999996E-3</v>
          </cell>
        </row>
        <row r="393">
          <cell r="A393">
            <v>51510200201</v>
          </cell>
          <cell r="B393" t="str">
            <v>Seminary Hill, Alexandria, VA</v>
          </cell>
          <cell r="C393">
            <v>6.7000000000000002E-3</v>
          </cell>
        </row>
        <row r="394">
          <cell r="A394">
            <v>51059450200</v>
          </cell>
          <cell r="B394" t="str">
            <v>Falls Church, VA</v>
          </cell>
          <cell r="C394">
            <v>6.4000000000000003E-3</v>
          </cell>
        </row>
        <row r="395">
          <cell r="A395">
            <v>51013101300</v>
          </cell>
          <cell r="B395" t="str">
            <v>Bluemont, Arlington, VA</v>
          </cell>
          <cell r="C395">
            <v>6.3E-3</v>
          </cell>
        </row>
        <row r="396">
          <cell r="A396">
            <v>51059471303</v>
          </cell>
          <cell r="B396" t="str">
            <v>Falls Church, VA</v>
          </cell>
          <cell r="C396">
            <v>6.1000000000000004E-3</v>
          </cell>
        </row>
        <row r="397">
          <cell r="A397">
            <v>51059451800</v>
          </cell>
          <cell r="B397" t="str">
            <v>Lincolnia, VA</v>
          </cell>
          <cell r="C397">
            <v>6.0000000000000001E-3</v>
          </cell>
        </row>
        <row r="398">
          <cell r="A398">
            <v>51013100600</v>
          </cell>
          <cell r="B398" t="str">
            <v>Cherrydale, Arlington, VA</v>
          </cell>
          <cell r="C398">
            <v>5.8999999999999999E-3</v>
          </cell>
        </row>
        <row r="399">
          <cell r="A399">
            <v>51510200802</v>
          </cell>
          <cell r="B399" t="str">
            <v>Taylor Run, Alexandria, VA</v>
          </cell>
          <cell r="C399">
            <v>5.7999999999999996E-3</v>
          </cell>
        </row>
        <row r="400">
          <cell r="A400">
            <v>24031705903</v>
          </cell>
          <cell r="B400" t="str">
            <v>Bethesda, MD</v>
          </cell>
          <cell r="C400">
            <v>5.7999999999999996E-3</v>
          </cell>
        </row>
        <row r="401">
          <cell r="A401">
            <v>24031702401</v>
          </cell>
          <cell r="B401" t="str">
            <v>Silver Spring, MD</v>
          </cell>
          <cell r="C401">
            <v>5.7000000000000002E-3</v>
          </cell>
        </row>
        <row r="402">
          <cell r="A402">
            <v>51059451000</v>
          </cell>
          <cell r="B402" t="str">
            <v>Annandale, VA</v>
          </cell>
          <cell r="C402">
            <v>5.4999999999999997E-3</v>
          </cell>
        </row>
        <row r="403">
          <cell r="A403">
            <v>11001000801</v>
          </cell>
          <cell r="B403" t="str">
            <v>Northwest Washington, Washington, DC</v>
          </cell>
          <cell r="C403">
            <v>5.1000000000000004E-3</v>
          </cell>
        </row>
        <row r="404">
          <cell r="A404">
            <v>51059452200</v>
          </cell>
          <cell r="B404" t="str">
            <v>Annandale, VA</v>
          </cell>
          <cell r="C404">
            <v>5.0000000000000001E-3</v>
          </cell>
        </row>
        <row r="405">
          <cell r="A405">
            <v>51013101500</v>
          </cell>
          <cell r="B405" t="str">
            <v>Lyon Village, Arlington, VA</v>
          </cell>
          <cell r="C405">
            <v>5.0000000000000001E-3</v>
          </cell>
        </row>
        <row r="406">
          <cell r="A406">
            <v>51059470400</v>
          </cell>
          <cell r="B406" t="str">
            <v>McLean, VA</v>
          </cell>
          <cell r="C406">
            <v>4.8999999999999998E-3</v>
          </cell>
        </row>
        <row r="407">
          <cell r="A407">
            <v>24033805601</v>
          </cell>
          <cell r="B407" t="str">
            <v>Hyattsville, MD</v>
          </cell>
          <cell r="C407">
            <v>4.7000000000000002E-3</v>
          </cell>
        </row>
        <row r="408">
          <cell r="A408">
            <v>51059470500</v>
          </cell>
          <cell r="B408" t="str">
            <v>McLean, VA</v>
          </cell>
          <cell r="C408">
            <v>4.4999999999999997E-3</v>
          </cell>
        </row>
        <row r="409">
          <cell r="A409">
            <v>51013101702</v>
          </cell>
          <cell r="B409" t="str">
            <v>Radnor - Fort Myer Heights, Arlington, VA</v>
          </cell>
          <cell r="C409">
            <v>4.4999999999999997E-3</v>
          </cell>
        </row>
        <row r="410">
          <cell r="A410">
            <v>24031705100</v>
          </cell>
          <cell r="B410" t="str">
            <v>Chevy Chase, MD</v>
          </cell>
          <cell r="C410">
            <v>4.3E-3</v>
          </cell>
        </row>
        <row r="411">
          <cell r="A411">
            <v>51013101100</v>
          </cell>
          <cell r="B411" t="str">
            <v>East Falls Church, Arlington, VA</v>
          </cell>
          <cell r="C411">
            <v>4.1000000000000003E-3</v>
          </cell>
        </row>
        <row r="412">
          <cell r="A412">
            <v>11001000300</v>
          </cell>
          <cell r="B412" t="str">
            <v>Northwest Washington, Washington, DC</v>
          </cell>
          <cell r="C412">
            <v>4.0000000000000001E-3</v>
          </cell>
        </row>
        <row r="413">
          <cell r="A413">
            <v>11001000600</v>
          </cell>
          <cell r="B413" t="str">
            <v>Northwest Washington, Washington, DC</v>
          </cell>
          <cell r="C413">
            <v>3.8E-3</v>
          </cell>
        </row>
        <row r="414">
          <cell r="A414">
            <v>24033806000</v>
          </cell>
          <cell r="B414" t="str">
            <v>Hyattsville, MD</v>
          </cell>
          <cell r="C414">
            <v>3.8E-3</v>
          </cell>
        </row>
        <row r="415">
          <cell r="A415">
            <v>11001001401</v>
          </cell>
          <cell r="B415" t="str">
            <v>Northwest Washington, Washington, DC</v>
          </cell>
          <cell r="C415">
            <v>3.7000000000000002E-3</v>
          </cell>
        </row>
        <row r="416">
          <cell r="A416">
            <v>51059452400</v>
          </cell>
          <cell r="B416" t="str">
            <v>Springfield, VA</v>
          </cell>
          <cell r="C416">
            <v>3.5999999999999999E-3</v>
          </cell>
        </row>
        <row r="417">
          <cell r="A417">
            <v>51610500300</v>
          </cell>
          <cell r="B417" t="str">
            <v>Falls Church, VA</v>
          </cell>
          <cell r="C417">
            <v>3.5999999999999999E-3</v>
          </cell>
        </row>
        <row r="418">
          <cell r="A418">
            <v>51013102100</v>
          </cell>
          <cell r="B418" t="str">
            <v>Glencarlyn, Arlington, VA</v>
          </cell>
          <cell r="C418">
            <v>3.5999999999999999E-3</v>
          </cell>
        </row>
        <row r="419">
          <cell r="A419">
            <v>24031706008</v>
          </cell>
          <cell r="B419" t="str">
            <v>Potomac, MD</v>
          </cell>
          <cell r="C419">
            <v>3.5999999999999999E-3</v>
          </cell>
        </row>
        <row r="420">
          <cell r="A420">
            <v>51059420100</v>
          </cell>
          <cell r="B420" t="str">
            <v>Springfield, VA</v>
          </cell>
          <cell r="C420">
            <v>3.3999999999999998E-3</v>
          </cell>
        </row>
        <row r="421">
          <cell r="A421">
            <v>51059452700</v>
          </cell>
          <cell r="B421" t="str">
            <v>Falls Church, VA</v>
          </cell>
          <cell r="C421">
            <v>3.0000000000000001E-3</v>
          </cell>
        </row>
        <row r="422">
          <cell r="A422">
            <v>11001001001</v>
          </cell>
          <cell r="B422" t="str">
            <v>American University Park, Washington, DC</v>
          </cell>
          <cell r="C422">
            <v>2.8999999999999998E-3</v>
          </cell>
        </row>
        <row r="423">
          <cell r="A423">
            <v>51059452501</v>
          </cell>
          <cell r="B423" t="str">
            <v>Alexandria, VA</v>
          </cell>
          <cell r="C423">
            <v>2.8E-3</v>
          </cell>
        </row>
        <row r="424">
          <cell r="A424">
            <v>24033805801</v>
          </cell>
          <cell r="B424" t="str">
            <v>Adelphi, MD</v>
          </cell>
          <cell r="C424">
            <v>2.8E-3</v>
          </cell>
        </row>
        <row r="425">
          <cell r="A425">
            <v>11001004100</v>
          </cell>
          <cell r="B425" t="str">
            <v>Northwest Washington, Washington, DC</v>
          </cell>
          <cell r="C425">
            <v>2.5999999999999999E-3</v>
          </cell>
        </row>
        <row r="426">
          <cell r="A426">
            <v>11001005800</v>
          </cell>
          <cell r="B426" t="str">
            <v>Northwest Washington, Washington, DC</v>
          </cell>
          <cell r="C426">
            <v>2.3999999999999998E-3</v>
          </cell>
        </row>
        <row r="427">
          <cell r="A427">
            <v>51059471401</v>
          </cell>
          <cell r="B427" t="str">
            <v>Falls Church, VA</v>
          </cell>
          <cell r="C427">
            <v>2E-3</v>
          </cell>
        </row>
        <row r="428">
          <cell r="A428">
            <v>51013103502</v>
          </cell>
          <cell r="B428" t="str">
            <v>Aurora Highlands, Arlington, VA</v>
          </cell>
          <cell r="C428">
            <v>1.9E-3</v>
          </cell>
        </row>
        <row r="429">
          <cell r="A429">
            <v>51013103700</v>
          </cell>
          <cell r="B429" t="str">
            <v>Arlington Ridge, Arlington, VA</v>
          </cell>
          <cell r="C429">
            <v>1.4E-3</v>
          </cell>
        </row>
        <row r="430">
          <cell r="A430">
            <v>11001005301</v>
          </cell>
          <cell r="B430" t="str">
            <v>Northwest Washington, Washington, DC</v>
          </cell>
          <cell r="C430">
            <v>1.2999999999999999E-3</v>
          </cell>
        </row>
        <row r="431">
          <cell r="A431">
            <v>51059470900</v>
          </cell>
          <cell r="B431" t="str">
            <v>Falls Church, VA</v>
          </cell>
          <cell r="C431">
            <v>1E-3</v>
          </cell>
        </row>
        <row r="432">
          <cell r="A432">
            <v>51059430500</v>
          </cell>
          <cell r="B432" t="str">
            <v>Springfield, VA</v>
          </cell>
          <cell r="C432">
            <v>5.9999999999999995E-4</v>
          </cell>
        </row>
        <row r="433">
          <cell r="A433">
            <v>11001000202</v>
          </cell>
          <cell r="B433" t="str">
            <v>Georgetown, Washington, DC</v>
          </cell>
          <cell r="C433">
            <v>5.0000000000000001E-4</v>
          </cell>
        </row>
        <row r="434">
          <cell r="A434">
            <v>51059420203</v>
          </cell>
          <cell r="B434" t="str">
            <v>Alexandria, VA</v>
          </cell>
          <cell r="C434">
            <v>5.0000000000000001E-4</v>
          </cell>
        </row>
        <row r="435">
          <cell r="A435">
            <v>11001001500</v>
          </cell>
          <cell r="B435" t="str">
            <v>Northwest Washington, Washington, DC</v>
          </cell>
          <cell r="C435">
            <v>4.0000000000000002E-4</v>
          </cell>
        </row>
        <row r="436">
          <cell r="A436">
            <v>51059450601</v>
          </cell>
          <cell r="B436" t="str">
            <v>Falls Church, VA</v>
          </cell>
          <cell r="C436">
            <v>2.9999999999999997E-4</v>
          </cell>
        </row>
        <row r="437">
          <cell r="A437">
            <v>51059470100</v>
          </cell>
          <cell r="B437" t="str">
            <v>McLean, VA</v>
          </cell>
          <cell r="C437">
            <v>2.0000000000000001E-4</v>
          </cell>
        </row>
        <row r="438">
          <cell r="A438">
            <v>51013101403</v>
          </cell>
          <cell r="B438" t="str">
            <v>Virginia Square, Arlington, VA</v>
          </cell>
          <cell r="C438">
            <v>1E-4</v>
          </cell>
        </row>
        <row r="439">
          <cell r="A439">
            <v>51013100500</v>
          </cell>
          <cell r="B439" t="str">
            <v>Donaldson Run, Arlington, VA</v>
          </cell>
          <cell r="C439">
            <v>0</v>
          </cell>
        </row>
        <row r="440">
          <cell r="A440">
            <v>24033806800</v>
          </cell>
          <cell r="B440" t="str">
            <v>Berwyn Heights, MD</v>
          </cell>
          <cell r="C440">
            <v>0</v>
          </cell>
        </row>
        <row r="441">
          <cell r="A441">
            <v>51013103601</v>
          </cell>
          <cell r="B441" t="str">
            <v>Aurora Highlands, Arlington, VA</v>
          </cell>
          <cell r="C441">
            <v>0</v>
          </cell>
        </row>
        <row r="442">
          <cell r="A442">
            <v>51510200703</v>
          </cell>
          <cell r="B442" t="str">
            <v>Southwest Quadrant, Alexandria, VA</v>
          </cell>
          <cell r="C442">
            <v>0</v>
          </cell>
        </row>
        <row r="443">
          <cell r="A443">
            <v>51059470300</v>
          </cell>
          <cell r="B443" t="str">
            <v>McLean, VA</v>
          </cell>
          <cell r="C443">
            <v>0</v>
          </cell>
        </row>
        <row r="444">
          <cell r="A444">
            <v>51510201500</v>
          </cell>
          <cell r="B444" t="str">
            <v>Potomac West, Alexandria, VA</v>
          </cell>
          <cell r="C444">
            <v>0</v>
          </cell>
        </row>
        <row r="445">
          <cell r="A445">
            <v>11001005500</v>
          </cell>
          <cell r="B445" t="str">
            <v>Northwest Washington, Washington, DC</v>
          </cell>
          <cell r="C445">
            <v>0</v>
          </cell>
        </row>
        <row r="446">
          <cell r="A446">
            <v>24031705501</v>
          </cell>
          <cell r="B446" t="str">
            <v>Chevy Chase, MD</v>
          </cell>
          <cell r="C446">
            <v>0</v>
          </cell>
        </row>
        <row r="447">
          <cell r="A447">
            <v>11001001200</v>
          </cell>
          <cell r="B447" t="str">
            <v>Northwest Washington, Washington, DC</v>
          </cell>
          <cell r="C447">
            <v>0</v>
          </cell>
        </row>
        <row r="448">
          <cell r="A448">
            <v>51013102802</v>
          </cell>
          <cell r="B448" t="str">
            <v>Claremont, Arlington, VA</v>
          </cell>
          <cell r="C448">
            <v>0</v>
          </cell>
        </row>
        <row r="449">
          <cell r="A449">
            <v>11001007000</v>
          </cell>
          <cell r="B449" t="str">
            <v>Southeast Washington, Washington, DC</v>
          </cell>
          <cell r="C449">
            <v>0</v>
          </cell>
        </row>
        <row r="450">
          <cell r="A450">
            <v>51013100400</v>
          </cell>
          <cell r="B450" t="str">
            <v>Arlington, VA</v>
          </cell>
          <cell r="C450">
            <v>0</v>
          </cell>
        </row>
        <row r="451">
          <cell r="A451">
            <v>51510202002</v>
          </cell>
          <cell r="B451" t="str">
            <v>Old Town, Alexandria, VA</v>
          </cell>
          <cell r="C451">
            <v>0</v>
          </cell>
        </row>
        <row r="452">
          <cell r="A452">
            <v>51013102301</v>
          </cell>
          <cell r="B452" t="str">
            <v>Alcova Heights, Arlington, VA</v>
          </cell>
          <cell r="C452">
            <v>0</v>
          </cell>
        </row>
        <row r="453">
          <cell r="A453">
            <v>24031705400</v>
          </cell>
          <cell r="B453" t="str">
            <v>Chevy Chase, MD</v>
          </cell>
          <cell r="C453">
            <v>0</v>
          </cell>
        </row>
        <row r="454">
          <cell r="A454">
            <v>51059450900</v>
          </cell>
          <cell r="B454" t="str">
            <v>Falls Church, VA</v>
          </cell>
          <cell r="C454">
            <v>0</v>
          </cell>
        </row>
        <row r="455">
          <cell r="A455">
            <v>51059452802</v>
          </cell>
          <cell r="B455" t="str">
            <v>Bailey's Crossroads, VA</v>
          </cell>
          <cell r="C455">
            <v>0</v>
          </cell>
        </row>
        <row r="456">
          <cell r="A456">
            <v>51013102001</v>
          </cell>
          <cell r="B456" t="str">
            <v>Buckingham, Arlington, VA</v>
          </cell>
          <cell r="C456">
            <v>0</v>
          </cell>
        </row>
        <row r="457">
          <cell r="A457">
            <v>51013101602</v>
          </cell>
          <cell r="B457" t="str">
            <v>Colonial Village, Arlington, VA</v>
          </cell>
          <cell r="C457">
            <v>0</v>
          </cell>
        </row>
        <row r="458">
          <cell r="A458">
            <v>24033807102</v>
          </cell>
          <cell r="B458" t="str">
            <v>Riverdale, Riverdale Park, MD</v>
          </cell>
          <cell r="C458">
            <v>0</v>
          </cell>
        </row>
        <row r="459">
          <cell r="A459">
            <v>24033805908</v>
          </cell>
          <cell r="B459" t="str">
            <v>Chillum, MD</v>
          </cell>
          <cell r="C459">
            <v>0</v>
          </cell>
        </row>
        <row r="460">
          <cell r="A460">
            <v>51059480201</v>
          </cell>
          <cell r="B460" t="str">
            <v>McLean, VA</v>
          </cell>
          <cell r="C460">
            <v>0</v>
          </cell>
        </row>
        <row r="461">
          <cell r="A461">
            <v>51059451200</v>
          </cell>
          <cell r="B461" t="str">
            <v>Falls Church, VA</v>
          </cell>
          <cell r="C461">
            <v>0</v>
          </cell>
        </row>
        <row r="462">
          <cell r="A462">
            <v>51059471202</v>
          </cell>
          <cell r="B462" t="str">
            <v>McLean, VA</v>
          </cell>
          <cell r="C462">
            <v>0</v>
          </cell>
        </row>
        <row r="463">
          <cell r="A463">
            <v>51013101401</v>
          </cell>
          <cell r="B463" t="str">
            <v>Bluemont, Arlington, VA</v>
          </cell>
          <cell r="C463">
            <v>0</v>
          </cell>
        </row>
        <row r="464">
          <cell r="A464">
            <v>51059452000</v>
          </cell>
          <cell r="B464" t="str">
            <v>Annandale, VA</v>
          </cell>
          <cell r="C464">
            <v>0</v>
          </cell>
        </row>
        <row r="465">
          <cell r="A465">
            <v>51510200404</v>
          </cell>
          <cell r="B465" t="str">
            <v>Landmark, Alexandria, VA</v>
          </cell>
          <cell r="C465">
            <v>0</v>
          </cell>
        </row>
        <row r="466">
          <cell r="A466">
            <v>24031705300</v>
          </cell>
          <cell r="B466" t="str">
            <v>Chevy Chase, MD</v>
          </cell>
          <cell r="C466">
            <v>0</v>
          </cell>
        </row>
        <row r="467">
          <cell r="A467">
            <v>11001000802</v>
          </cell>
          <cell r="B467" t="str">
            <v>Northwest Washington, Washington, DC</v>
          </cell>
          <cell r="C467">
            <v>0</v>
          </cell>
        </row>
        <row r="468">
          <cell r="A468">
            <v>24031705701</v>
          </cell>
          <cell r="B468" t="str">
            <v>Bethesda, MD</v>
          </cell>
          <cell r="C468">
            <v>0</v>
          </cell>
        </row>
        <row r="469">
          <cell r="A469">
            <v>51059451502</v>
          </cell>
          <cell r="B469" t="str">
            <v>Bailey's Crossroads, VA</v>
          </cell>
          <cell r="C469">
            <v>0</v>
          </cell>
        </row>
        <row r="470">
          <cell r="A470">
            <v>24031704806</v>
          </cell>
          <cell r="B470" t="str">
            <v>Bethesda, MD</v>
          </cell>
          <cell r="C470">
            <v>0</v>
          </cell>
        </row>
        <row r="471">
          <cell r="A471">
            <v>11001004001</v>
          </cell>
          <cell r="B471" t="str">
            <v>Adams Morgan, Washington, DC</v>
          </cell>
          <cell r="C471">
            <v>0</v>
          </cell>
        </row>
        <row r="472">
          <cell r="A472">
            <v>51510200702</v>
          </cell>
          <cell r="B472" t="str">
            <v>Eisenhower East, Alexandria, VA</v>
          </cell>
          <cell r="C472">
            <v>0</v>
          </cell>
        </row>
        <row r="473">
          <cell r="A473">
            <v>51059471000</v>
          </cell>
          <cell r="B473" t="str">
            <v>Falls Church, VA</v>
          </cell>
          <cell r="C473">
            <v>0</v>
          </cell>
        </row>
        <row r="474">
          <cell r="A474">
            <v>51510200403</v>
          </cell>
          <cell r="B474" t="str">
            <v>Landmark, Alexandria, VA</v>
          </cell>
          <cell r="C474">
            <v>0</v>
          </cell>
        </row>
        <row r="475">
          <cell r="A475">
            <v>51510200900</v>
          </cell>
          <cell r="B475" t="str">
            <v>North Ridge, Alexandria, VA</v>
          </cell>
          <cell r="C475">
            <v>0</v>
          </cell>
        </row>
        <row r="476">
          <cell r="A476">
            <v>24031704700</v>
          </cell>
          <cell r="B476" t="str">
            <v>Bethesda, MD</v>
          </cell>
          <cell r="C476">
            <v>0</v>
          </cell>
        </row>
        <row r="477">
          <cell r="A477">
            <v>11001004002</v>
          </cell>
          <cell r="B477" t="str">
            <v>Adams Morgan, Washington, DC</v>
          </cell>
          <cell r="C477">
            <v>0</v>
          </cell>
        </row>
        <row r="478">
          <cell r="A478">
            <v>24033805904</v>
          </cell>
          <cell r="B478" t="str">
            <v>Hyattsville, MD</v>
          </cell>
          <cell r="C478">
            <v>0</v>
          </cell>
        </row>
        <row r="479">
          <cell r="A479">
            <v>51013101802</v>
          </cell>
          <cell r="B479" t="str">
            <v>Court House, Arlington, VA</v>
          </cell>
          <cell r="C479">
            <v>0</v>
          </cell>
        </row>
        <row r="480">
          <cell r="A480">
            <v>51059470800</v>
          </cell>
          <cell r="B480" t="str">
            <v>McLean, VA</v>
          </cell>
          <cell r="C480">
            <v>0</v>
          </cell>
        </row>
        <row r="481">
          <cell r="A481">
            <v>51013103402</v>
          </cell>
          <cell r="B481" t="str">
            <v>Crystal City, Arlington, VA</v>
          </cell>
          <cell r="C481">
            <v>0</v>
          </cell>
        </row>
        <row r="482">
          <cell r="A482">
            <v>51013100300</v>
          </cell>
          <cell r="B482" t="str">
            <v>Old Glebe, Arlington, VA</v>
          </cell>
          <cell r="C482">
            <v>0</v>
          </cell>
        </row>
        <row r="483">
          <cell r="A483">
            <v>24033803521</v>
          </cell>
          <cell r="B483" t="str">
            <v>Bowie, MD</v>
          </cell>
          <cell r="C483">
            <v>0</v>
          </cell>
        </row>
        <row r="484">
          <cell r="A484">
            <v>24033803520</v>
          </cell>
          <cell r="B484" t="str">
            <v>Bowie, MD</v>
          </cell>
          <cell r="C484">
            <v>0</v>
          </cell>
        </row>
        <row r="485">
          <cell r="A485">
            <v>51510201000</v>
          </cell>
          <cell r="B485" t="str">
            <v>North Ridge, Alexandria, VA</v>
          </cell>
          <cell r="C485">
            <v>0</v>
          </cell>
        </row>
        <row r="486">
          <cell r="A486">
            <v>11001008200</v>
          </cell>
          <cell r="B486" t="str">
            <v>Northeast Washington, Washington, DC</v>
          </cell>
          <cell r="C486">
            <v>0</v>
          </cell>
        </row>
        <row r="487">
          <cell r="A487">
            <v>24031705200</v>
          </cell>
          <cell r="B487" t="str">
            <v>Chevy Chase, MD</v>
          </cell>
          <cell r="C487">
            <v>0</v>
          </cell>
        </row>
        <row r="488">
          <cell r="A488">
            <v>24033806300</v>
          </cell>
          <cell r="B488" t="str">
            <v>Hyattsville, MD</v>
          </cell>
          <cell r="C488">
            <v>0</v>
          </cell>
        </row>
        <row r="489">
          <cell r="A489">
            <v>51013102400</v>
          </cell>
          <cell r="B489" t="str">
            <v>Arlington Heights, Arlington, VA</v>
          </cell>
          <cell r="C489">
            <v>0</v>
          </cell>
        </row>
        <row r="490">
          <cell r="A490">
            <v>24031705502</v>
          </cell>
          <cell r="B490" t="str">
            <v>Chevy Chase, MD</v>
          </cell>
          <cell r="C490">
            <v>0</v>
          </cell>
        </row>
        <row r="491">
          <cell r="A491">
            <v>24031705902</v>
          </cell>
          <cell r="B491" t="str">
            <v>Bannockburn, Bethesda, MD</v>
          </cell>
          <cell r="C491">
            <v>0</v>
          </cell>
        </row>
        <row r="492">
          <cell r="A492">
            <v>51059451501</v>
          </cell>
          <cell r="B492" t="str">
            <v>Falls Church, VA</v>
          </cell>
          <cell r="C492">
            <v>0</v>
          </cell>
        </row>
        <row r="493">
          <cell r="A493">
            <v>24031705800</v>
          </cell>
          <cell r="B493" t="str">
            <v>Glen Echo, MD</v>
          </cell>
          <cell r="C493">
            <v>0</v>
          </cell>
        </row>
        <row r="494">
          <cell r="A494">
            <v>24033806706</v>
          </cell>
          <cell r="B494" t="str">
            <v>Greenbelt, MD</v>
          </cell>
          <cell r="C494">
            <v>0</v>
          </cell>
        </row>
        <row r="495">
          <cell r="A495">
            <v>11001010700</v>
          </cell>
          <cell r="B495" t="str">
            <v>Downtown, Washington, DC</v>
          </cell>
        </row>
        <row r="496">
          <cell r="A496">
            <v>11001006202</v>
          </cell>
          <cell r="B496" t="str">
            <v>Northwest Washington, Washington, DC</v>
          </cell>
        </row>
        <row r="497">
          <cell r="A497">
            <v>11001006804</v>
          </cell>
          <cell r="B497" t="str">
            <v>Southeast Washington, Washington, DC</v>
          </cell>
        </row>
        <row r="498">
          <cell r="A498">
            <v>11001000201</v>
          </cell>
          <cell r="B498" t="str">
            <v>Georgetown, Washington, DC</v>
          </cell>
        </row>
      </sheetData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Michelle Kim" refreshedDate="44089.985937384263" createdVersion="6" refreshedVersion="6" minRefreshableVersion="3" recordCount="197" xr:uid="{00000000-000A-0000-FFFF-FFFF4E000000}">
  <cacheSource type="worksheet">
    <worksheetSource ref="A1:H198" sheet="Baltimore-Incarceration"/>
  </cacheSource>
  <cacheFields count="8">
    <cacheField name="tract" numFmtId="0">
      <sharedItems containsSemiMixedTypes="0" containsString="0" containsNumber="1" containsInteger="1" minValue="24003750201" maxValue="24510280500"/>
    </cacheField>
    <cacheField name="Name" numFmtId="0">
      <sharedItems count="132">
        <s v="Greenmount West"/>
        <s v="Broadway East"/>
        <s v="Evergreen"/>
        <s v="Sandtown-Winchester"/>
        <s v="Shipley Hill"/>
        <s v="Poppleton"/>
        <s v="Pratt Monroe"/>
        <s v="Old Goucher"/>
        <s v="Gay Street"/>
        <s v="Johnson Square"/>
        <s v="Oliver"/>
        <s v="Madison - Eastend"/>
        <s v="West Forest Park"/>
        <s v="Saint Joseph's"/>
        <s v="Lexington"/>
        <s v="Rognel Heights"/>
        <s v="Bolton Hill"/>
        <s v="Upton"/>
        <s v="Upper Fells Point"/>
        <s v="Rosemont"/>
        <s v="Franklin Square"/>
        <s v="O'Donnell Heights"/>
        <s v="Woodring"/>
        <s v="Cherry Hill"/>
        <s v="Berea"/>
        <s v="Woodberry"/>
        <s v="Perring Loch"/>
        <s v="Druid Heights"/>
        <s v="Barclay"/>
        <s v="NW Community Action"/>
        <s v="Belair - Edison"/>
        <s v="Frankford"/>
        <s v="Westport"/>
        <s v="Penn North"/>
        <s v="Darley Park"/>
        <s v="Edgecomb"/>
        <s v="Yale Heights"/>
        <s v="Harford - Echodale - Perring Parkway"/>
        <s v="Hillen"/>
        <s v="Gwynn Oak"/>
        <s v="Arlington"/>
        <s v="Hanlon Longwood"/>
        <s v="Coldstream - Homestead - Montebello"/>
        <s v="Harwood"/>
        <s v="Reservoir Hill"/>
        <s v="Edmondson"/>
        <s v="Woodbrook"/>
        <s v="Winston - Govans"/>
        <s v="Central Park Heights"/>
        <s v="Coppin Heights"/>
        <s v="Mill Hill"/>
        <s v="Butchers Hill"/>
        <s v="Bentalou-Smallwood"/>
        <s v="South Baltimore"/>
        <s v="Cheswolde"/>
        <s v="Arcadia"/>
        <s v="Park Circle"/>
        <s v="Milton - Montford"/>
        <s v="East Baltimore Midway"/>
        <s v="Brooklyn"/>
        <s v="Canton"/>
        <s v="Ednor Gardens - Lakeside"/>
        <s v="Windsor Hills"/>
        <s v="Mount Clare"/>
        <s v="Patterson Park"/>
        <s v="Glen"/>
        <s v="Cedonia"/>
        <s v="Beechfield"/>
        <s v="Pigtown"/>
        <s v="McCulloh Homes"/>
        <s v="Parkside"/>
        <s v="Morrell Park"/>
        <s v="Lakeland"/>
        <s v="Ramblewood"/>
        <s v="Riverside"/>
        <s v="Walbrook"/>
        <s v="Reisterstown Station"/>
        <s v="Harlem Park"/>
        <s v="Cedmont"/>
        <s v="Bridgeview-Greenlawn"/>
        <s v="Garwyn Oaks"/>
        <s v="Downtown"/>
        <s v="Dorchester"/>
        <s v="Lauraville"/>
        <s v="Mosher"/>
        <s v="Lake Walker"/>
        <s v="Riverside Park"/>
        <s v="Irvington"/>
        <s v="Midtown Edmondson"/>
        <s v="Baltimore Highlands"/>
        <s v="Waltherson"/>
        <s v="Better Waverly"/>
        <s v="New Northwood"/>
        <s v="Windsor Mill"/>
        <s v="East Arlington"/>
        <s v="Curtis Bay"/>
        <s v="Idlewood"/>
        <s v="Fifteenth Street"/>
        <s v="Mondawmin"/>
        <s v="Armistead Gardens"/>
        <s v="Locust Point"/>
        <s v="Hollins Market"/>
        <s v="Remington"/>
        <s v="Glenham-Belford"/>
        <s v="Pleasant View Gardens"/>
        <s v="Joseph Lee"/>
        <s v="Perkins Homes"/>
        <s v="Langston Hughes"/>
        <s v="Mid-Govans"/>
        <s v="Violetville"/>
        <s v="Medfield"/>
        <s v="Medford - Broening"/>
        <s v="Burleith-Leighton"/>
        <s v="Allendale"/>
        <s v="Fallstaff"/>
        <s v="Radnor - Winston"/>
        <s v="Loch Raven"/>
        <s v="North Harford Road"/>
        <s v="Westgate"/>
        <s v="Little Italy"/>
        <s v="Hampden"/>
        <s v="Roland Park"/>
        <s v="Cross Country"/>
        <s v="Homeland"/>
        <s v="Cross Keys"/>
        <s v="Cold Springs"/>
        <s v="Mid-Charles"/>
        <s v="Mount Washington"/>
        <s v="Tuscany - Canterbury"/>
        <s v="Claremont - Freedom"/>
        <s v="Fells Point"/>
        <s v="Penn - Fallsway"/>
      </sharedItems>
    </cacheField>
    <cacheField name="City" numFmtId="0">
      <sharedItems/>
    </cacheField>
    <cacheField name="State" numFmtId="0">
      <sharedItems/>
    </cacheField>
    <cacheField name="incarceration-all " numFmtId="0">
      <sharedItems containsString="0" containsBlank="1" containsNumber="1" minValue="0" maxValue="0.1268" count="172">
        <n v="0.1268"/>
        <n v="0.1066"/>
        <n v="0.11609999999999999"/>
        <n v="6.4000000000000003E-3"/>
        <n v="9.9599999999999994E-2"/>
        <n v="9.8699999999999996E-2"/>
        <n v="0.1033"/>
        <n v="7.0800000000000002E-2"/>
        <n v="7.0300000000000001E-2"/>
        <n v="8.2500000000000004E-2"/>
        <n v="8.9700000000000002E-2"/>
        <n v="9.3100000000000002E-2"/>
        <n v="8.6499999999999994E-2"/>
        <n v="7.7499999999999999E-2"/>
        <n v="8.8300000000000003E-2"/>
        <n v="5.5399999999999998E-2"/>
        <n v="5.11E-2"/>
        <n v="7.5800000000000006E-2"/>
        <n v="4.3700000000000003E-2"/>
        <n v="7.2499999999999995E-2"/>
        <n v="8.43E-2"/>
        <n v="6.9800000000000001E-2"/>
        <n v="7.6799999999999993E-2"/>
        <n v="6.7000000000000004E-2"/>
        <n v="2.4400000000000002E-2"/>
        <n v="6.8400000000000002E-2"/>
        <n v="5.5599999999999997E-2"/>
        <n v="1.66E-2"/>
        <n v="3.8600000000000002E-2"/>
        <n v="7.6899999999999996E-2"/>
        <n v="7.22E-2"/>
        <n v="7.4300000000000005E-2"/>
        <n v="5.8200000000000002E-2"/>
        <n v="6.0199999999999997E-2"/>
        <n v="6.6000000000000003E-2"/>
        <n v="9.11E-2"/>
        <n v="7.0400000000000004E-2"/>
        <n v="6.13E-2"/>
        <n v="5.2900000000000003E-2"/>
        <n v="6.4899999999999999E-2"/>
        <n v="4.9299999999999997E-2"/>
        <n v="6.5199999999999994E-2"/>
        <n v="3.7699999999999997E-2"/>
        <n v="5.4100000000000002E-2"/>
        <n v="5.8000000000000003E-2"/>
        <n v="5.6000000000000001E-2"/>
        <n v="4.9700000000000001E-2"/>
        <n v="3.7499999999999999E-2"/>
        <n v="6.0699999999999997E-2"/>
        <n v="6.4399999999999999E-2"/>
        <n v="1.4E-2"/>
        <n v="5.57E-2"/>
        <n v="7.3999999999999996E-2"/>
        <n v="6.0999999999999999E-2"/>
        <n v="6.6100000000000006E-2"/>
        <n v="5.1700000000000003E-2"/>
        <n v="5.79E-2"/>
        <n v="5.3499999999999999E-2"/>
        <n v="4.9599999999999998E-2"/>
        <n v="6.08E-2"/>
        <n v="3.56E-2"/>
        <n v="5.1999999999999998E-3"/>
        <n v="2.47E-2"/>
        <n v="5.7500000000000002E-2"/>
        <n v="3.3700000000000001E-2"/>
        <n v="5.6300000000000003E-2"/>
        <n v="6.3399999999999998E-2"/>
        <n v="4.6899999999999997E-2"/>
        <n v="5.7799999999999997E-2"/>
        <n v="3.2399999999999998E-2"/>
        <n v="4.7800000000000002E-2"/>
        <n v="4.99E-2"/>
        <n v="6.7500000000000004E-2"/>
        <n v="5.5100000000000003E-2"/>
        <n v="4.0399999999999998E-2"/>
        <n v="5.8400000000000001E-2"/>
        <n v="4.1500000000000002E-2"/>
        <n v="6.4500000000000002E-2"/>
        <n v="4.1700000000000001E-2"/>
        <n v="4.3999999999999997E-2"/>
        <n v="5.9400000000000001E-2"/>
        <n v="5.1999999999999998E-2"/>
        <n v="6.8900000000000003E-2"/>
        <n v="2.9399999999999999E-2"/>
        <n v="3.5499999999999997E-2"/>
        <n v="3.1E-2"/>
        <n v="4.6199999999999998E-2"/>
        <n v="3.5400000000000001E-2"/>
        <n v="4.1000000000000002E-2"/>
        <n v="5.33E-2"/>
        <n v="3.2000000000000001E-2"/>
        <n v="4.8899999999999999E-2"/>
        <n v="3.49E-2"/>
        <n v="3.2099999999999997E-2"/>
        <n v="3.39E-2"/>
        <n v="2.4E-2"/>
        <n v="3.7900000000000003E-2"/>
        <n v="2.18E-2"/>
        <n v="0.02"/>
        <n v="4.9399999999999999E-2"/>
        <n v="5.3400000000000003E-2"/>
        <n v="3.9199999999999999E-2"/>
        <n v="3.4599999999999999E-2"/>
        <n v="1.8599999999999998E-2"/>
        <n v="3.9899999999999998E-2"/>
        <n v="3.2899999999999999E-2"/>
        <n v="3.9300000000000002E-2"/>
        <n v="3.1199999999999999E-2"/>
        <n v="4.1300000000000003E-2"/>
        <n v="1.7100000000000001E-2"/>
        <n v="2.2800000000000001E-2"/>
        <n v="3.4799999999999998E-2"/>
        <n v="2.8799999999999999E-2"/>
        <n v="3.9600000000000003E-2"/>
        <n v="4.1599999999999998E-2"/>
        <n v="3.0800000000000001E-2"/>
        <n v="4.36E-2"/>
        <n v="3.5799999999999998E-2"/>
        <n v="3.3099999999999997E-2"/>
        <n v="1.7399999999999999E-2"/>
        <n v="2.87E-2"/>
        <n v="3.0499999999999999E-2"/>
        <n v="3.15E-2"/>
        <n v="3.5299999999999998E-2"/>
        <n v="3.8100000000000002E-2"/>
        <n v="5.7000000000000002E-2"/>
        <n v="3.1899999999999998E-2"/>
        <n v="2.5399999999999999E-2"/>
        <n v="1.9199999999999998E-2"/>
        <n v="2.8000000000000001E-2"/>
        <n v="2.75E-2"/>
        <n v="3.85E-2"/>
        <n v="2.2599999999999999E-2"/>
        <n v="3.5999999999999997E-2"/>
        <n v="3.5099999999999999E-2"/>
        <n v="1.34E-2"/>
        <n v="2.24E-2"/>
        <n v="2.86E-2"/>
        <n v="1.01E-2"/>
        <n v="2.6599999999999999E-2"/>
        <n v="2.52E-2"/>
        <n v="2.4299999999999999E-2"/>
        <n v="1.61E-2"/>
        <n v="1.2699999999999999E-2"/>
        <n v="1.6E-2"/>
        <n v="2.9000000000000001E-2"/>
        <n v="2.7300000000000001E-2"/>
        <n v="1.0800000000000001E-2"/>
        <n v="1.6199999999999999E-2"/>
        <n v="2.5899999999999999E-2"/>
        <n v="1.37E-2"/>
        <n v="8.0000000000000004E-4"/>
        <n v="5.0000000000000001E-3"/>
        <n v="0"/>
        <n v="8.9999999999999993E-3"/>
        <n v="2.9700000000000001E-2"/>
        <n v="1.4200000000000001E-2"/>
        <n v="7.7000000000000002E-3"/>
        <n v="2.0000000000000001E-4"/>
        <n v="1.1000000000000001E-3"/>
        <n v="2.58E-2"/>
        <n v="1.4500000000000001E-2"/>
        <n v="1.29E-2"/>
        <n v="4.0000000000000001E-3"/>
        <n v="1E-4"/>
        <n v="1.0999999999999999E-2"/>
        <n v="4.7000000000000002E-3"/>
        <n v="1E-3"/>
        <n v="1.1999999999999999E-3"/>
        <n v="3.6200000000000003E-2"/>
        <n v="3.3999999999999998E-3"/>
        <m/>
      </sharedItems>
    </cacheField>
    <cacheField name="incarceration-75" numFmtId="0">
      <sharedItems containsSemiMixedTypes="0" containsString="0" containsNumber="1" minValue="0" maxValue="0.14860000000000001" count="145">
        <n v="0.14860000000000001"/>
        <n v="7.6300000000000007E-2"/>
        <n v="8.1199999999999994E-2"/>
        <n v="1.1900000000000001E-2"/>
        <n v="7.8200000000000006E-2"/>
        <n v="9.3100000000000002E-2"/>
        <n v="0.12709999999999999"/>
        <n v="3.5000000000000001E-3"/>
        <n v="3.5000000000000003E-2"/>
        <n v="0.1066"/>
        <n v="4.2900000000000001E-2"/>
        <n v="2.9700000000000001E-2"/>
        <n v="0.1028"/>
        <n v="2.53E-2"/>
        <n v="5.6300000000000003E-2"/>
        <n v="2.0199999999999999E-2"/>
        <n v="2.46E-2"/>
        <n v="8.5000000000000006E-3"/>
        <n v="3.6299999999999999E-2"/>
        <n v="0"/>
        <n v="6.6600000000000006E-2"/>
        <n v="6.5299999999999997E-2"/>
        <n v="9.5399999999999999E-2"/>
        <n v="5.74E-2"/>
        <n v="5.7799999999999997E-2"/>
        <n v="5.4999999999999997E-3"/>
        <n v="3.3399999999999999E-2"/>
        <n v="2.7300000000000001E-2"/>
        <n v="2.3999999999999998E-3"/>
        <n v="5.4000000000000003E-3"/>
        <n v="5.0999999999999997E-2"/>
        <n v="4.9799999999999997E-2"/>
        <n v="2.9399999999999999E-2"/>
        <n v="3.4599999999999999E-2"/>
        <n v="4.1099999999999998E-2"/>
        <n v="4.9599999999999998E-2"/>
        <n v="1.9E-3"/>
        <n v="3.04E-2"/>
        <n v="4.7600000000000003E-2"/>
        <n v="6.3E-3"/>
        <n v="1.43E-2"/>
        <n v="2.8899999999999999E-2"/>
        <n v="2.23E-2"/>
        <n v="3.6600000000000001E-2"/>
        <n v="1.55E-2"/>
        <n v="2.92E-2"/>
        <n v="2.0999999999999999E-3"/>
        <n v="2.07E-2"/>
        <n v="3.2899999999999999E-2"/>
        <n v="2.9499999999999998E-2"/>
        <n v="5.0099999999999999E-2"/>
        <n v="2.7099999999999999E-2"/>
        <n v="8.5199999999999998E-2"/>
        <n v="2.5399999999999999E-2"/>
        <n v="1.95E-2"/>
        <n v="4.5199999999999997E-2"/>
        <n v="6.9099999999999995E-2"/>
        <n v="2.6100000000000002E-2"/>
        <n v="4.7800000000000002E-2"/>
        <n v="4.7199999999999999E-2"/>
        <n v="3.39E-2"/>
        <n v="7.4999999999999997E-2"/>
        <n v="1.2999999999999999E-3"/>
        <n v="8.6999999999999994E-3"/>
        <n v="1.84E-2"/>
        <n v="5.4899999999999997E-2"/>
        <n v="2.2100000000000002E-2"/>
        <n v="3.0099999999999998E-2"/>
        <n v="1.8599999999999998E-2"/>
        <n v="7.6E-3"/>
        <n v="2.5600000000000001E-2"/>
        <n v="2.3400000000000001E-2"/>
        <n v="1.6199999999999999E-2"/>
        <n v="2.6800000000000001E-2"/>
        <n v="2.0799999999999999E-2"/>
        <n v="4.0899999999999999E-2"/>
        <n v="4.2700000000000002E-2"/>
        <n v="1.4200000000000001E-2"/>
        <n v="1.29E-2"/>
        <n v="1.37E-2"/>
        <n v="1.3899999999999999E-2"/>
        <n v="2.3300000000000001E-2"/>
        <n v="3.6999999999999998E-2"/>
        <n v="3.5700000000000003E-2"/>
        <n v="3.73E-2"/>
        <n v="8.4099999999999994E-2"/>
        <n v="5.2600000000000001E-2"/>
        <n v="7.1999999999999998E-3"/>
        <n v="1.7399999999999999E-2"/>
        <n v="4.8000000000000001E-2"/>
        <n v="5.5999999999999999E-3"/>
        <n v="3.1E-2"/>
        <n v="1E-4"/>
        <n v="9.7999999999999997E-3"/>
        <n v="1.0699999999999999E-2"/>
        <n v="6.1000000000000004E-3"/>
        <n v="1.24E-2"/>
        <n v="6.3899999999999998E-2"/>
        <n v="2.3900000000000001E-2"/>
        <n v="2.2200000000000001E-2"/>
        <n v="2.5499999999999998E-2"/>
        <n v="1.0200000000000001E-2"/>
        <n v="2.5899999999999999E-2"/>
        <n v="9.7000000000000003E-3"/>
        <n v="5.9999999999999995E-4"/>
        <n v="3.2300000000000002E-2"/>
        <n v="3.1099999999999999E-2"/>
        <n v="3.9E-2"/>
        <n v="1.8800000000000001E-2"/>
        <n v="5.0000000000000001E-3"/>
        <n v="2.0500000000000001E-2"/>
        <n v="8.8000000000000005E-3"/>
        <n v="3.2099999999999997E-2"/>
        <n v="6.9999999999999999E-4"/>
        <n v="2.47E-2"/>
        <n v="2.1000000000000001E-2"/>
        <n v="1.77E-2"/>
        <n v="8.0999999999999996E-3"/>
        <n v="3.0800000000000001E-2"/>
        <n v="4.7000000000000002E-3"/>
        <n v="3.2399999999999998E-2"/>
        <n v="1.15E-2"/>
        <n v="4.1000000000000003E-3"/>
        <n v="3.4700000000000002E-2"/>
        <n v="1.8499999999999999E-2"/>
        <n v="1.06E-2"/>
        <n v="1.32E-2"/>
        <n v="3.2800000000000003E-2"/>
        <n v="2.3199999999999998E-2"/>
        <n v="5.1999999999999998E-3"/>
        <n v="6.7999999999999996E-3"/>
        <n v="2.5999999999999999E-3"/>
        <n v="3.5999999999999999E-3"/>
        <n v="2.98E-2"/>
        <n v="2.52E-2"/>
        <n v="1.0999999999999999E-2"/>
        <n v="5.0000000000000001E-4"/>
        <n v="9.5999999999999992E-3"/>
        <n v="8.3000000000000001E-3"/>
        <n v="3.0300000000000001E-2"/>
        <n v="1.5E-3"/>
        <n v="1.9699999999999999E-2"/>
        <n v="1.8700000000000001E-2"/>
        <n v="4.1999999999999997E-3"/>
        <n v="3.0999999999999999E-3"/>
      </sharedItems>
    </cacheField>
    <cacheField name="incarceration-50" numFmtId="0">
      <sharedItems containsSemiMixedTypes="0" containsString="0" containsNumber="1" minValue="0" maxValue="0.1426" count="166">
        <n v="0.1426"/>
        <n v="8.8499999999999995E-2"/>
        <n v="9.1499999999999998E-2"/>
        <n v="4.3700000000000003E-2"/>
        <n v="8.7300000000000003E-2"/>
        <n v="9.7000000000000003E-2"/>
        <n v="0.11890000000000001"/>
        <n v="3.5000000000000003E-2"/>
        <n v="5.57E-2"/>
        <n v="0.10390000000000001"/>
        <n v="5.9200000000000003E-2"/>
        <n v="4.9799999999999997E-2"/>
        <n v="9.8699999999999996E-2"/>
        <n v="4.5600000000000002E-2"/>
        <n v="6.5799999999999997E-2"/>
        <n v="4.1399999999999999E-2"/>
        <n v="4.4299999999999999E-2"/>
        <n v="3.32E-2"/>
        <n v="5.0799999999999998E-2"/>
        <n v="2.5899999999999999E-2"/>
        <n v="7.0499999999999993E-2"/>
        <n v="6.9400000000000003E-2"/>
        <n v="8.9700000000000002E-2"/>
        <n v="6.3899999999999998E-2"/>
        <n v="6.3799999999999996E-2"/>
        <n v="2.3900000000000001E-2"/>
        <n v="2.8400000000000002E-2"/>
        <n v="4.6600000000000003E-2"/>
        <n v="4.2099999999999999E-2"/>
        <n v="2.53E-2"/>
        <n v="2.7300000000000001E-2"/>
        <n v="5.8000000000000003E-2"/>
        <n v="5.7099999999999998E-2"/>
        <n v="4.3400000000000001E-2"/>
        <n v="4.6699999999999998E-2"/>
        <n v="5.0999999999999997E-2"/>
        <n v="5.6500000000000002E-2"/>
        <n v="2.4299999999999999E-2"/>
        <n v="4.3099999999999999E-2"/>
        <n v="5.4600000000000003E-2"/>
        <n v="2.6800000000000001E-2"/>
        <n v="3.2099999999999997E-2"/>
        <n v="4.1700000000000001E-2"/>
        <n v="3.6600000000000001E-2"/>
        <n v="1.9800000000000002E-2"/>
        <n v="4.5999999999999999E-2"/>
        <n v="3.1600000000000003E-2"/>
        <n v="1.01E-2"/>
        <n v="4.0800000000000003E-2"/>
        <n v="2.23E-2"/>
        <n v="3.4700000000000002E-2"/>
        <n v="4.2799999999999998E-2"/>
        <n v="2.0199999999999999E-2"/>
        <n v="4.0300000000000002E-2"/>
        <n v="1.9599999999999999E-2"/>
        <n v="5.3900000000000003E-2"/>
        <n v="3.7999999999999999E-2"/>
        <n v="7.6899999999999996E-2"/>
        <n v="3.2599999999999997E-2"/>
        <n v="3.6900000000000002E-2"/>
        <n v="5.1299999999999998E-2"/>
        <n v="5.0900000000000001E-2"/>
        <n v="4.1799999999999997E-2"/>
        <n v="6.9500000000000006E-2"/>
        <n v="1.41E-2"/>
        <n v="2.46E-2"/>
        <n v="3.1E-2"/>
        <n v="7.3000000000000001E-3"/>
        <n v="5.5399999999999998E-2"/>
        <n v="1.5100000000000001E-2"/>
        <n v="3.27E-2"/>
        <n v="3.0200000000000001E-2"/>
        <n v="2.2800000000000001E-2"/>
        <n v="3.7699999999999997E-2"/>
        <n v="2.8299999999999999E-2"/>
        <n v="0"/>
        <n v="6.6E-3"/>
        <n v="3.5299999999999998E-2"/>
        <n v="3.1199999999999999E-2"/>
        <n v="4.4699999999999997E-2"/>
        <n v="4.5900000000000003E-2"/>
        <n v="2.6599999999999999E-2"/>
        <n v="2.5700000000000001E-2"/>
        <n v="2.6200000000000001E-2"/>
        <n v="2.63E-2"/>
        <n v="3.2500000000000001E-2"/>
        <n v="4.1500000000000002E-2"/>
        <n v="4.0599999999999997E-2"/>
        <n v="1.4500000000000001E-2"/>
        <n v="4.1599999999999998E-2"/>
        <n v="7.2999999999999995E-2"/>
        <n v="5.1799999999999999E-2"/>
        <n v="2.12E-2"/>
        <n v="2.81E-2"/>
        <n v="8.0000000000000002E-3"/>
        <n v="4.8500000000000001E-2"/>
        <n v="1.5800000000000002E-2"/>
        <n v="1.9400000000000001E-2"/>
        <n v="3.6299999999999999E-2"/>
        <n v="1.54E-2"/>
        <n v="2.18E-2"/>
        <n v="2.2200000000000001E-2"/>
        <n v="1.9099999999999999E-2"/>
        <n v="2.3300000000000001E-2"/>
        <n v="5.7799999999999997E-2"/>
        <n v="1.11E-2"/>
        <n v="8.0000000000000004E-4"/>
        <n v="1.14E-2"/>
        <n v="2.2700000000000001E-2"/>
        <n v="3.4099999999999998E-2"/>
        <n v="2.9899999999999999E-2"/>
        <n v="2.87E-2"/>
        <n v="3.0800000000000001E-2"/>
        <n v="2.0400000000000001E-2"/>
        <n v="3.09E-2"/>
        <n v="1.9699999999999999E-2"/>
        <n v="1.3599999999999999E-2"/>
        <n v="1.0200000000000001E-2"/>
        <n v="3.49E-2"/>
        <n v="3.4000000000000002E-2"/>
        <n v="3.9199999999999999E-2"/>
        <n v="2.5399999999999999E-2"/>
        <n v="1.6E-2"/>
        <n v="2.64E-2"/>
        <n v="1.8499999999999999E-2"/>
        <n v="1.61E-2"/>
        <n v="1.2699999999999999E-2"/>
        <n v="8.3000000000000001E-3"/>
        <n v="2.8799999999999999E-2"/>
        <n v="2.58E-2"/>
        <n v="1.7500000000000002E-2"/>
        <n v="4.5199999999999997E-2"/>
        <n v="2.3400000000000001E-2"/>
        <n v="1.15E-2"/>
        <n v="1.6799999999999999E-2"/>
        <n v="3.2000000000000001E-2"/>
        <n v="1.44E-2"/>
        <n v="1.84E-2"/>
        <n v="1.34E-2"/>
        <n v="1.0800000000000001E-2"/>
        <n v="3.3500000000000002E-2"/>
        <n v="1.2E-2"/>
        <n v="1.4999999999999999E-2"/>
        <n v="2.1499999999999998E-2"/>
        <n v="1.6199999999999999E-2"/>
        <n v="1.7899999999999999E-2"/>
        <n v="5.5999999999999999E-3"/>
        <n v="3.0599999999999999E-2"/>
        <n v="2.4E-2"/>
        <n v="1.1900000000000001E-2"/>
        <n v="9.1000000000000004E-3"/>
        <n v="9.5999999999999992E-3"/>
        <n v="2.7099999999999999E-2"/>
        <n v="1.4E-2"/>
        <n v="6.3E-3"/>
        <n v="4.8999999999999998E-3"/>
        <n v="1.2200000000000001E-2"/>
        <n v="4.3E-3"/>
        <n v="1.09E-2"/>
        <n v="3.8999999999999998E-3"/>
        <n v="4.4999999999999997E-3"/>
        <n v="4.1999999999999997E-3"/>
        <n v="1.4800000000000001E-2"/>
        <n v="8.5000000000000006E-3"/>
        <n v="2.8999999999999998E-3"/>
        <n v="2.0000000000000001E-4"/>
      </sharedItems>
    </cacheField>
    <cacheField name="incarceration-25" numFmtId="0">
      <sharedItems containsSemiMixedTypes="0" containsString="0" containsNumber="1" minValue="0" maxValue="0.13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Michelle Kim" refreshedDate="44089.988551273149" createdVersion="6" refreshedVersion="6" minRefreshableVersion="3" recordCount="179" xr:uid="{00000000-000A-0000-FFFF-FFFF53000000}">
  <cacheSource type="worksheet">
    <worksheetSource ref="A1:H180" sheet="Washington, DC-Incarceration"/>
  </cacheSource>
  <cacheFields count="8">
    <cacheField name="tract" numFmtId="0">
      <sharedItems containsSemiMixedTypes="0" containsString="0" containsNumber="1" containsInteger="1" minValue="11001000100" maxValue="11001011100"/>
    </cacheField>
    <cacheField name="Name" numFmtId="0">
      <sharedItems count="50">
        <s v="Northwest Washington"/>
        <s v="Southwest Washington"/>
        <s v="Barry Farm"/>
        <s v="Bloomingdale"/>
        <s v="Northeast Washington"/>
        <s v="Southeast Washington"/>
        <s v="Capitol Riverfront"/>
        <s v="Edgewood"/>
        <s v="Eckington"/>
        <s v="Marshall Heights"/>
        <s v="Carver / Langston"/>
        <s v="Congress Heights"/>
        <s v="Barney Circle"/>
        <s v="Lincoln Heights"/>
        <s v="Columbia Heights"/>
        <s v="Fairlawn"/>
        <s v="Historic Anacostia"/>
        <s v="Hill East"/>
        <s v="Fort Dupont"/>
        <s v="Lower Central NE"/>
        <s v="16th Street Heights"/>
        <s v="Mayfair"/>
        <s v="Brentwood"/>
        <s v="Douglass"/>
        <s v="Howard University"/>
        <s v="Kingman Park"/>
        <s v="Fort Lincoln"/>
        <s v="Brightwood Park"/>
        <s v="Benning Ridge"/>
        <s v="Shipley"/>
        <s v="Bellevue"/>
        <s v="Brightwood"/>
        <s v="Near Northeast"/>
        <s v="Grant Park"/>
        <s v="Michigan Park"/>
        <s v="Manor Park"/>
        <s v="Kenilworth"/>
        <s v="Downtown"/>
        <s v="Penn Branch"/>
        <s v="Mount Pleasant"/>
        <s v="Brookland"/>
        <s v="Logan Circle"/>
        <s v="Capitol Hill"/>
        <s v="Forest Hills"/>
        <s v="Georgetown"/>
        <s v="Naval Observatory"/>
        <s v="Adams Morgan"/>
        <s v="Cathedral Heights"/>
        <s v="Lanier Heights"/>
        <s v="American University Park"/>
      </sharedItems>
    </cacheField>
    <cacheField name="City" numFmtId="0">
      <sharedItems/>
    </cacheField>
    <cacheField name="State" numFmtId="0">
      <sharedItems/>
    </cacheField>
    <cacheField name="Incarceration_Rate_rP_gP_pall" numFmtId="0">
      <sharedItems containsString="0" containsBlank="1" containsNumber="1" minValue="0" maxValue="0.10780000000000001"/>
    </cacheField>
    <cacheField name="incarceration-75" numFmtId="0">
      <sharedItems containsSemiMixedTypes="0" containsString="0" containsNumber="1" minValue="0" maxValue="8.0799999999999997E-2"/>
    </cacheField>
    <cacheField name="incarceration-50" numFmtId="0">
      <sharedItems containsSemiMixedTypes="0" containsString="0" containsNumber="1" minValue="0" maxValue="8.1500000000000003E-2" count="145">
        <n v="6.4399999999999999E-2"/>
        <n v="7.4499999999999997E-2"/>
        <n v="8.1500000000000003E-2"/>
        <n v="7.9299999999999995E-2"/>
        <n v="5.1400000000000001E-2"/>
        <n v="7.5200000000000003E-2"/>
        <n v="7.2999999999999995E-2"/>
        <n v="5.1999999999999998E-2"/>
        <n v="4.02E-2"/>
        <n v="5.8799999999999998E-2"/>
        <n v="5.7599999999999998E-2"/>
        <n v="6.6100000000000006E-2"/>
        <n v="0"/>
        <n v="5.9799999999999999E-2"/>
        <n v="6.25E-2"/>
        <n v="3.49E-2"/>
        <n v="7.0599999999999996E-2"/>
        <n v="4.4900000000000002E-2"/>
        <n v="2.86E-2"/>
        <n v="4.1399999999999999E-2"/>
        <n v="2.06E-2"/>
        <n v="5.9400000000000001E-2"/>
        <n v="6.5199999999999994E-2"/>
        <n v="5.8599999999999999E-2"/>
        <n v="3.9899999999999998E-2"/>
        <n v="4.3400000000000001E-2"/>
        <n v="3.4000000000000002E-2"/>
        <n v="3.7600000000000001E-2"/>
        <n v="4.1799999999999997E-2"/>
        <n v="2.6499999999999999E-2"/>
        <n v="5.21E-2"/>
        <n v="4.58E-2"/>
        <n v="3.0599999999999999E-2"/>
        <n v="3.9699999999999999E-2"/>
        <n v="2.3199999999999998E-2"/>
        <n v="7.0400000000000004E-2"/>
        <n v="3.5900000000000001E-2"/>
        <n v="3.32E-2"/>
        <n v="2.4400000000000002E-2"/>
        <n v="4.8300000000000003E-2"/>
        <n v="1.9300000000000001E-2"/>
        <n v="3.1600000000000003E-2"/>
        <n v="5.11E-2"/>
        <n v="2.46E-2"/>
        <n v="5.1999999999999998E-3"/>
        <n v="3.7400000000000003E-2"/>
        <n v="3.5400000000000001E-2"/>
        <n v="4.2299999999999997E-2"/>
        <n v="2.7799999999999998E-2"/>
        <n v="2.64E-2"/>
        <n v="3.2199999999999999E-2"/>
        <n v="3.2300000000000002E-2"/>
        <n v="3.3599999999999998E-2"/>
        <n v="1.9599999999999999E-2"/>
        <n v="4.4400000000000002E-2"/>
        <n v="2.2200000000000001E-2"/>
        <n v="6.2600000000000003E-2"/>
        <n v="4.1300000000000003E-2"/>
        <n v="2.0799999999999999E-2"/>
        <n v="4.5999999999999999E-3"/>
        <n v="3.9399999999999998E-2"/>
        <n v="3.0499999999999999E-2"/>
        <n v="3.4799999999999998E-2"/>
        <n v="2.75E-2"/>
        <n v="8.0999999999999996E-3"/>
        <n v="3.6400000000000002E-2"/>
        <n v="2.5700000000000001E-2"/>
        <n v="4.0399999999999998E-2"/>
        <n v="1.8700000000000001E-2"/>
        <n v="1.89E-2"/>
        <n v="2.4500000000000001E-2"/>
        <n v="1.38E-2"/>
        <n v="3.3799999999999997E-2"/>
        <n v="2.81E-2"/>
        <n v="1.6299999999999999E-2"/>
        <n v="3.3300000000000003E-2"/>
        <n v="2.8400000000000002E-2"/>
        <n v="3.8800000000000001E-2"/>
        <n v="2.1100000000000001E-2"/>
        <n v="7.9000000000000008E-3"/>
        <n v="3.04E-2"/>
        <n v="3.2800000000000003E-2"/>
        <n v="2.1999999999999999E-2"/>
        <n v="1.23E-2"/>
        <n v="6.6E-3"/>
        <n v="2.3900000000000001E-2"/>
        <n v="2.7300000000000001E-2"/>
        <n v="1.7999999999999999E-2"/>
        <n v="3.1300000000000001E-2"/>
        <n v="1.9400000000000001E-2"/>
        <n v="1.7299999999999999E-2"/>
        <n v="2.5600000000000001E-2"/>
        <n v="1.6400000000000001E-2"/>
        <n v="1.2500000000000001E-2"/>
        <n v="2.1700000000000001E-2"/>
        <n v="1.3899999999999999E-2"/>
        <n v="2.76E-2"/>
        <n v="1.43E-2"/>
        <n v="2.07E-2"/>
        <n v="1.7100000000000001E-2"/>
        <n v="2.1899999999999999E-2"/>
        <n v="2.53E-2"/>
        <n v="2.6599999999999999E-2"/>
        <n v="1.2E-2"/>
        <n v="2.18E-2"/>
        <n v="2.63E-2"/>
        <n v="6.4000000000000003E-3"/>
        <n v="1.6199999999999999E-2"/>
        <n v="2.2700000000000001E-2"/>
        <n v="6.4999999999999997E-3"/>
        <n v="1.1599999999999999E-2"/>
        <n v="5.8999999999999999E-3"/>
        <n v="3.3999999999999998E-3"/>
        <n v="1.47E-2"/>
        <n v="1.17E-2"/>
        <n v="2.5899999999999999E-2"/>
        <n v="1.0999999999999999E-2"/>
        <n v="2.9000000000000001E-2"/>
        <n v="1.26E-2"/>
        <n v="1.54E-2"/>
        <n v="5.2499999999999998E-2"/>
        <n v="1.0200000000000001E-2"/>
        <n v="1.1999999999999999E-3"/>
        <n v="1.7000000000000001E-2"/>
        <n v="1.6799999999999999E-2"/>
        <n v="4.4999999999999997E-3"/>
        <n v="1.4200000000000001E-2"/>
        <n v="3.78E-2"/>
        <n v="7.4000000000000003E-3"/>
        <n v="6.1999999999999998E-3"/>
        <n v="1.32E-2"/>
        <n v="4.8999999999999998E-3"/>
        <n v="1.5E-3"/>
        <n v="5.7999999999999996E-3"/>
        <n v="3.2000000000000002E-3"/>
        <n v="2.7000000000000001E-3"/>
        <n v="2.3999999999999998E-3"/>
        <n v="3.3E-3"/>
        <n v="1E-4"/>
        <n v="5.3E-3"/>
        <n v="5.5999999999999999E-3"/>
        <n v="2.2000000000000001E-3"/>
        <n v="4.4000000000000003E-3"/>
        <n v="3.5000000000000001E-3"/>
        <n v="6.8999999999999999E-3"/>
      </sharedItems>
    </cacheField>
    <cacheField name="incarceration-25" numFmtId="0">
      <sharedItems containsSemiMixedTypes="0" containsString="0" containsNumber="1" minValue="0" maxValue="0.1244" count="154">
        <n v="0.11210000000000001"/>
        <n v="0.10390000000000001"/>
        <n v="8.8900000000000007E-2"/>
        <n v="8.3900000000000002E-2"/>
        <n v="0.10680000000000001"/>
        <n v="8.2199999999999995E-2"/>
        <n v="8.5199999999999998E-2"/>
        <n v="8.1500000000000003E-2"/>
        <n v="6.7900000000000002E-2"/>
        <n v="8.3699999999999997E-2"/>
        <n v="0.1052"/>
        <n v="6.7699999999999996E-2"/>
        <n v="8.1600000000000006E-2"/>
        <n v="7.4300000000000005E-2"/>
        <n v="6.4899999999999999E-2"/>
        <n v="6.9199999999999998E-2"/>
        <n v="7.5200000000000003E-2"/>
        <n v="6.6900000000000001E-2"/>
        <n v="7.9399999999999998E-2"/>
        <n v="6.1800000000000001E-2"/>
        <n v="8.2900000000000001E-2"/>
        <n v="5.3100000000000001E-2"/>
        <n v="7.0499999999999993E-2"/>
        <n v="4.7399999999999998E-2"/>
        <n v="6.2600000000000003E-2"/>
        <n v="5.0099999999999999E-2"/>
        <n v="7.6899999999999996E-2"/>
        <n v="6.7100000000000007E-2"/>
        <n v="4.9700000000000001E-2"/>
        <n v="5.2299999999999999E-2"/>
        <n v="6.54E-2"/>
        <n v="6.5000000000000002E-2"/>
        <n v="5.0599999999999999E-2"/>
        <n v="6.0299999999999999E-2"/>
        <n v="6.5799999999999997E-2"/>
        <n v="5.0299999999999997E-2"/>
        <n v="6.1699999999999998E-2"/>
        <n v="6.1499999999999999E-2"/>
        <n v="5.45E-2"/>
        <n v="4.9099999999999998E-2"/>
        <n v="6.7400000000000002E-2"/>
        <n v="5.3800000000000001E-2"/>
        <n v="7.3700000000000002E-2"/>
        <n v="5.4699999999999999E-2"/>
        <n v="5.7799999999999997E-2"/>
        <n v="4.9299999999999997E-2"/>
        <n v="5.2900000000000003E-2"/>
        <n v="5.6399999999999999E-2"/>
        <n v="5.4199999999999998E-2"/>
        <n v="5.3900000000000003E-2"/>
        <n v="7.3200000000000001E-2"/>
        <n v="4.8500000000000001E-2"/>
        <n v="4.7800000000000002E-2"/>
        <n v="5.1299999999999998E-2"/>
        <n v="4.4600000000000001E-2"/>
        <n v="4.3900000000000002E-2"/>
        <n v="5.67E-2"/>
        <n v="3.9199999999999999E-2"/>
        <n v="4.4200000000000003E-2"/>
        <n v="3.9899999999999998E-2"/>
        <n v="4.1099999999999998E-2"/>
        <n v="4.5699999999999998E-2"/>
        <n v="3.4299999999999997E-2"/>
        <n v="4.7100000000000003E-2"/>
        <n v="4.9599999999999998E-2"/>
        <n v="4.3799999999999999E-2"/>
        <n v="4.3499999999999997E-2"/>
        <n v="3.27E-2"/>
        <n v="5.7500000000000002E-2"/>
        <n v="4.2900000000000001E-2"/>
        <n v="5.7299999999999997E-2"/>
        <n v="3.09E-2"/>
        <n v="4.7E-2"/>
        <n v="3.6999999999999998E-2"/>
        <n v="3.3399999999999999E-2"/>
        <n v="7.85E-2"/>
        <n v="3.5900000000000001E-2"/>
        <n v="4.5999999999999999E-2"/>
        <n v="2.9000000000000001E-2"/>
        <n v="4.7899999999999998E-2"/>
        <n v="3.5400000000000001E-2"/>
        <n v="4.6600000000000003E-2"/>
        <n v="4.5900000000000003E-2"/>
        <n v="3.2500000000000001E-2"/>
        <n v="2.2800000000000001E-2"/>
        <n v="3.5099999999999999E-2"/>
        <n v="2.6200000000000001E-2"/>
        <n v="2.7300000000000001E-2"/>
        <n v="3.49E-2"/>
        <n v="2.8500000000000001E-2"/>
        <n v="2.5999999999999999E-2"/>
        <n v="3.7999999999999999E-2"/>
        <n v="3.7400000000000003E-2"/>
        <n v="2.58E-2"/>
        <n v="3.0800000000000001E-2"/>
        <n v="4.36E-2"/>
        <n v="1.3899999999999999E-2"/>
        <n v="4.1000000000000002E-2"/>
        <n v="2.86E-2"/>
        <n v="2.93E-2"/>
        <n v="3.1099999999999999E-2"/>
        <n v="4.0099999999999997E-2"/>
        <n v="6.9099999999999995E-2"/>
        <n v="3.73E-2"/>
        <n v="3.3000000000000002E-2"/>
        <n v="2.2499999999999999E-2"/>
        <n v="4.6199999999999998E-2"/>
        <n v="1.8800000000000001E-2"/>
        <n v="3.2099999999999997E-2"/>
        <n v="9.0399999999999994E-2"/>
        <n v="5.9799999999999999E-2"/>
        <n v="0.03"/>
        <n v="1.3599999999999999E-2"/>
        <n v="0"/>
        <n v="1.61E-2"/>
        <n v="1.7000000000000001E-2"/>
        <n v="1.29E-2"/>
        <n v="2.1399999999999999E-2"/>
        <n v="1.95E-2"/>
        <n v="5.4800000000000001E-2"/>
        <n v="2.53E-2"/>
        <n v="1.26E-2"/>
        <n v="1.5299999999999999E-2"/>
        <n v="0.1244"/>
        <n v="8.2000000000000007E-3"/>
        <n v="2.1299999999999999E-2"/>
        <n v="3.0300000000000001E-2"/>
        <n v="2.6100000000000002E-2"/>
        <n v="3.7000000000000002E-3"/>
        <n v="2.1100000000000001E-2"/>
        <n v="9.5000000000000001E-2"/>
        <n v="2.0299999999999999E-2"/>
        <n v="7.1999999999999998E-3"/>
        <n v="1.09E-2"/>
        <n v="1.9300000000000001E-2"/>
        <n v="1.2999999999999999E-3"/>
        <n v="9.7000000000000003E-3"/>
        <n v="1.4200000000000001E-2"/>
        <n v="2.5999999999999999E-3"/>
        <n v="7.7999999999999996E-3"/>
        <n v="8.3000000000000001E-3"/>
        <n v="7.3000000000000001E-3"/>
        <n v="5.0000000000000001E-4"/>
        <n v="1.4999999999999999E-2"/>
        <n v="2.8999999999999998E-3"/>
        <n v="1.1900000000000001E-2"/>
        <n v="5.1000000000000004E-3"/>
        <n v="0.06"/>
        <n v="3.8E-3"/>
        <n v="1.7500000000000002E-2"/>
        <n v="4.0000000000000001E-3"/>
        <n v="2.3999999999999998E-3"/>
        <n v="4.0000000000000002E-4"/>
        <n v="1.4800000000000001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5" cacheId="9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36" firstHeaderRow="0" firstDataRow="1" firstDataCol="1"/>
  <pivotFields count="8">
    <pivotField showAll="0"/>
    <pivotField axis="axisRow" showAll="0">
      <items count="133">
        <item x="113"/>
        <item x="55"/>
        <item x="40"/>
        <item x="99"/>
        <item x="89"/>
        <item x="28"/>
        <item x="67"/>
        <item x="30"/>
        <item x="52"/>
        <item x="24"/>
        <item x="91"/>
        <item x="16"/>
        <item x="79"/>
        <item x="1"/>
        <item x="59"/>
        <item x="112"/>
        <item x="51"/>
        <item x="60"/>
        <item x="78"/>
        <item x="66"/>
        <item x="48"/>
        <item x="23"/>
        <item x="54"/>
        <item x="129"/>
        <item x="125"/>
        <item x="42"/>
        <item x="49"/>
        <item x="122"/>
        <item x="124"/>
        <item x="95"/>
        <item x="34"/>
        <item x="82"/>
        <item x="81"/>
        <item x="27"/>
        <item x="94"/>
        <item x="58"/>
        <item x="35"/>
        <item x="45"/>
        <item x="61"/>
        <item x="2"/>
        <item x="114"/>
        <item x="130"/>
        <item x="97"/>
        <item x="31"/>
        <item x="20"/>
        <item x="80"/>
        <item x="8"/>
        <item x="65"/>
        <item x="103"/>
        <item x="0"/>
        <item x="39"/>
        <item x="120"/>
        <item x="41"/>
        <item x="37"/>
        <item x="77"/>
        <item x="43"/>
        <item x="38"/>
        <item x="101"/>
        <item x="123"/>
        <item x="96"/>
        <item x="87"/>
        <item x="9"/>
        <item x="105"/>
        <item x="85"/>
        <item x="72"/>
        <item x="107"/>
        <item x="83"/>
        <item x="14"/>
        <item x="119"/>
        <item x="116"/>
        <item x="100"/>
        <item x="11"/>
        <item x="69"/>
        <item x="110"/>
        <item x="111"/>
        <item x="126"/>
        <item x="108"/>
        <item x="88"/>
        <item x="50"/>
        <item x="57"/>
        <item x="98"/>
        <item x="71"/>
        <item x="84"/>
        <item x="63"/>
        <item x="127"/>
        <item x="92"/>
        <item x="117"/>
        <item x="29"/>
        <item x="21"/>
        <item x="7"/>
        <item x="10"/>
        <item x="56"/>
        <item x="70"/>
        <item x="64"/>
        <item x="131"/>
        <item x="33"/>
        <item x="106"/>
        <item x="26"/>
        <item x="68"/>
        <item x="104"/>
        <item x="5"/>
        <item x="6"/>
        <item x="115"/>
        <item x="73"/>
        <item x="76"/>
        <item x="102"/>
        <item x="44"/>
        <item x="74"/>
        <item x="86"/>
        <item x="15"/>
        <item x="121"/>
        <item x="19"/>
        <item x="13"/>
        <item x="3"/>
        <item x="4"/>
        <item x="53"/>
        <item x="128"/>
        <item x="18"/>
        <item x="17"/>
        <item x="109"/>
        <item x="75"/>
        <item x="90"/>
        <item x="12"/>
        <item x="118"/>
        <item x="32"/>
        <item x="62"/>
        <item x="93"/>
        <item x="47"/>
        <item x="25"/>
        <item x="46"/>
        <item x="22"/>
        <item x="36"/>
        <item t="default"/>
      </items>
    </pivotField>
    <pivotField showAll="0"/>
    <pivotField showAll="0"/>
    <pivotField dataField="1" showAll="0">
      <items count="173">
        <item x="153"/>
        <item x="164"/>
        <item x="158"/>
        <item x="151"/>
        <item x="167"/>
        <item x="159"/>
        <item x="168"/>
        <item x="170"/>
        <item x="163"/>
        <item x="166"/>
        <item x="152"/>
        <item x="61"/>
        <item x="3"/>
        <item x="157"/>
        <item x="154"/>
        <item x="138"/>
        <item x="147"/>
        <item x="165"/>
        <item x="143"/>
        <item x="162"/>
        <item x="135"/>
        <item x="150"/>
        <item x="50"/>
        <item x="156"/>
        <item x="161"/>
        <item x="144"/>
        <item x="142"/>
        <item x="148"/>
        <item x="27"/>
        <item x="109"/>
        <item x="119"/>
        <item x="103"/>
        <item x="128"/>
        <item x="98"/>
        <item x="97"/>
        <item x="136"/>
        <item x="132"/>
        <item x="110"/>
        <item x="95"/>
        <item x="141"/>
        <item x="24"/>
        <item x="62"/>
        <item x="140"/>
        <item x="127"/>
        <item x="160"/>
        <item x="149"/>
        <item x="139"/>
        <item x="146"/>
        <item x="130"/>
        <item x="129"/>
        <item x="137"/>
        <item x="120"/>
        <item x="112"/>
        <item x="145"/>
        <item x="83"/>
        <item x="155"/>
        <item x="121"/>
        <item x="115"/>
        <item x="85"/>
        <item x="107"/>
        <item x="122"/>
        <item x="126"/>
        <item x="90"/>
        <item x="93"/>
        <item x="69"/>
        <item x="105"/>
        <item x="118"/>
        <item x="64"/>
        <item x="94"/>
        <item x="102"/>
        <item x="111"/>
        <item x="92"/>
        <item x="134"/>
        <item x="123"/>
        <item x="87"/>
        <item x="84"/>
        <item x="60"/>
        <item x="117"/>
        <item x="133"/>
        <item x="169"/>
        <item x="47"/>
        <item x="42"/>
        <item x="96"/>
        <item x="124"/>
        <item x="131"/>
        <item x="28"/>
        <item x="101"/>
        <item x="106"/>
        <item x="113"/>
        <item x="104"/>
        <item x="74"/>
        <item x="88"/>
        <item x="108"/>
        <item x="76"/>
        <item x="114"/>
        <item x="78"/>
        <item x="116"/>
        <item x="18"/>
        <item x="79"/>
        <item x="86"/>
        <item x="67"/>
        <item x="70"/>
        <item x="91"/>
        <item x="40"/>
        <item x="99"/>
        <item x="58"/>
        <item x="46"/>
        <item x="71"/>
        <item x="16"/>
        <item x="55"/>
        <item x="81"/>
        <item x="38"/>
        <item x="89"/>
        <item x="100"/>
        <item x="57"/>
        <item x="43"/>
        <item x="73"/>
        <item x="15"/>
        <item x="26"/>
        <item x="51"/>
        <item x="45"/>
        <item x="65"/>
        <item x="125"/>
        <item x="63"/>
        <item x="68"/>
        <item x="56"/>
        <item x="44"/>
        <item x="32"/>
        <item x="75"/>
        <item x="80"/>
        <item x="33"/>
        <item x="48"/>
        <item x="59"/>
        <item x="53"/>
        <item x="37"/>
        <item x="66"/>
        <item x="49"/>
        <item x="77"/>
        <item x="39"/>
        <item x="41"/>
        <item x="34"/>
        <item x="54"/>
        <item x="23"/>
        <item x="72"/>
        <item x="25"/>
        <item x="82"/>
        <item x="21"/>
        <item x="8"/>
        <item x="36"/>
        <item x="7"/>
        <item x="30"/>
        <item x="19"/>
        <item x="52"/>
        <item x="31"/>
        <item x="17"/>
        <item x="22"/>
        <item x="29"/>
        <item x="13"/>
        <item x="9"/>
        <item x="20"/>
        <item x="12"/>
        <item x="14"/>
        <item x="10"/>
        <item x="35"/>
        <item x="11"/>
        <item x="5"/>
        <item x="4"/>
        <item x="6"/>
        <item x="1"/>
        <item x="2"/>
        <item x="0"/>
        <item x="171"/>
        <item t="default"/>
      </items>
    </pivotField>
    <pivotField dataField="1" showAll="0">
      <items count="146">
        <item x="19"/>
        <item x="92"/>
        <item x="136"/>
        <item x="104"/>
        <item x="113"/>
        <item x="62"/>
        <item x="140"/>
        <item x="36"/>
        <item x="46"/>
        <item x="28"/>
        <item x="131"/>
        <item x="144"/>
        <item x="7"/>
        <item x="132"/>
        <item x="122"/>
        <item x="143"/>
        <item x="119"/>
        <item x="109"/>
        <item x="129"/>
        <item x="29"/>
        <item x="25"/>
        <item x="90"/>
        <item x="95"/>
        <item x="39"/>
        <item x="130"/>
        <item x="87"/>
        <item x="69"/>
        <item x="117"/>
        <item x="138"/>
        <item x="17"/>
        <item x="63"/>
        <item x="111"/>
        <item x="137"/>
        <item x="103"/>
        <item x="93"/>
        <item x="101"/>
        <item x="125"/>
        <item x="94"/>
        <item x="135"/>
        <item x="121"/>
        <item x="3"/>
        <item x="96"/>
        <item x="78"/>
        <item x="126"/>
        <item x="79"/>
        <item x="80"/>
        <item x="77"/>
        <item x="40"/>
        <item x="44"/>
        <item x="72"/>
        <item x="88"/>
        <item x="116"/>
        <item x="64"/>
        <item x="124"/>
        <item x="68"/>
        <item x="142"/>
        <item x="108"/>
        <item x="54"/>
        <item x="141"/>
        <item x="15"/>
        <item x="110"/>
        <item x="47"/>
        <item x="74"/>
        <item x="115"/>
        <item x="66"/>
        <item x="99"/>
        <item x="42"/>
        <item x="128"/>
        <item x="81"/>
        <item x="71"/>
        <item x="98"/>
        <item x="16"/>
        <item x="114"/>
        <item x="134"/>
        <item x="13"/>
        <item x="53"/>
        <item x="100"/>
        <item x="70"/>
        <item x="102"/>
        <item x="57"/>
        <item x="73"/>
        <item x="51"/>
        <item x="27"/>
        <item x="41"/>
        <item x="45"/>
        <item x="32"/>
        <item x="49"/>
        <item x="11"/>
        <item x="133"/>
        <item x="67"/>
        <item x="139"/>
        <item x="37"/>
        <item x="118"/>
        <item x="91"/>
        <item x="106"/>
        <item x="112"/>
        <item x="105"/>
        <item x="120"/>
        <item x="127"/>
        <item x="48"/>
        <item x="26"/>
        <item x="60"/>
        <item x="33"/>
        <item x="123"/>
        <item x="8"/>
        <item x="83"/>
        <item x="18"/>
        <item x="43"/>
        <item x="82"/>
        <item x="84"/>
        <item x="107"/>
        <item x="75"/>
        <item x="34"/>
        <item x="76"/>
        <item x="10"/>
        <item x="55"/>
        <item x="59"/>
        <item x="38"/>
        <item x="58"/>
        <item x="89"/>
        <item x="35"/>
        <item x="31"/>
        <item x="50"/>
        <item x="30"/>
        <item x="86"/>
        <item x="65"/>
        <item x="14"/>
        <item x="23"/>
        <item x="24"/>
        <item x="97"/>
        <item x="21"/>
        <item x="20"/>
        <item x="56"/>
        <item x="61"/>
        <item x="1"/>
        <item x="4"/>
        <item x="2"/>
        <item x="85"/>
        <item x="52"/>
        <item x="5"/>
        <item x="22"/>
        <item x="12"/>
        <item x="9"/>
        <item x="6"/>
        <item x="0"/>
        <item t="default"/>
      </items>
    </pivotField>
    <pivotField dataField="1" showAll="0">
      <items count="167">
        <item x="75"/>
        <item x="165"/>
        <item x="106"/>
        <item x="164"/>
        <item x="159"/>
        <item x="161"/>
        <item x="157"/>
        <item x="160"/>
        <item x="155"/>
        <item x="146"/>
        <item x="154"/>
        <item x="76"/>
        <item x="67"/>
        <item x="94"/>
        <item x="127"/>
        <item x="163"/>
        <item x="150"/>
        <item x="151"/>
        <item x="47"/>
        <item x="117"/>
        <item x="139"/>
        <item x="158"/>
        <item x="105"/>
        <item x="107"/>
        <item x="133"/>
        <item x="149"/>
        <item x="141"/>
        <item x="156"/>
        <item x="126"/>
        <item x="138"/>
        <item x="116"/>
        <item x="153"/>
        <item x="64"/>
        <item x="136"/>
        <item x="88"/>
        <item x="162"/>
        <item x="142"/>
        <item x="69"/>
        <item x="99"/>
        <item x="96"/>
        <item x="122"/>
        <item x="125"/>
        <item x="144"/>
        <item x="134"/>
        <item x="130"/>
        <item x="145"/>
        <item x="137"/>
        <item x="124"/>
        <item x="102"/>
        <item x="97"/>
        <item x="54"/>
        <item x="115"/>
        <item x="44"/>
        <item x="52"/>
        <item x="113"/>
        <item x="92"/>
        <item x="143"/>
        <item x="100"/>
        <item x="101"/>
        <item x="49"/>
        <item x="108"/>
        <item x="72"/>
        <item x="103"/>
        <item x="132"/>
        <item x="25"/>
        <item x="148"/>
        <item x="37"/>
        <item x="65"/>
        <item x="29"/>
        <item x="121"/>
        <item x="82"/>
        <item x="129"/>
        <item x="19"/>
        <item x="83"/>
        <item x="84"/>
        <item x="123"/>
        <item x="81"/>
        <item x="40"/>
        <item x="152"/>
        <item x="30"/>
        <item x="93"/>
        <item x="74"/>
        <item x="26"/>
        <item x="111"/>
        <item x="128"/>
        <item x="110"/>
        <item x="71"/>
        <item x="147"/>
        <item x="112"/>
        <item x="114"/>
        <item x="66"/>
        <item x="78"/>
        <item x="46"/>
        <item x="135"/>
        <item x="41"/>
        <item x="85"/>
        <item x="58"/>
        <item x="70"/>
        <item x="17"/>
        <item x="140"/>
        <item x="119"/>
        <item x="109"/>
        <item x="50"/>
        <item x="118"/>
        <item x="7"/>
        <item x="77"/>
        <item x="98"/>
        <item x="43"/>
        <item x="59"/>
        <item x="73"/>
        <item x="56"/>
        <item x="120"/>
        <item x="53"/>
        <item x="87"/>
        <item x="48"/>
        <item x="15"/>
        <item x="86"/>
        <item x="89"/>
        <item x="42"/>
        <item x="62"/>
        <item x="28"/>
        <item x="51"/>
        <item x="38"/>
        <item x="33"/>
        <item x="3"/>
        <item x="16"/>
        <item x="79"/>
        <item x="131"/>
        <item x="13"/>
        <item x="80"/>
        <item x="45"/>
        <item x="27"/>
        <item x="34"/>
        <item x="95"/>
        <item x="11"/>
        <item x="18"/>
        <item x="61"/>
        <item x="35"/>
        <item x="60"/>
        <item x="91"/>
        <item x="55"/>
        <item x="39"/>
        <item x="68"/>
        <item x="8"/>
        <item x="36"/>
        <item x="32"/>
        <item x="104"/>
        <item x="31"/>
        <item x="10"/>
        <item x="24"/>
        <item x="23"/>
        <item x="14"/>
        <item x="21"/>
        <item x="63"/>
        <item x="20"/>
        <item x="90"/>
        <item x="57"/>
        <item x="4"/>
        <item x="1"/>
        <item x="22"/>
        <item x="2"/>
        <item x="5"/>
        <item x="12"/>
        <item x="9"/>
        <item x="6"/>
        <item x="0"/>
        <item t="default"/>
      </items>
    </pivotField>
    <pivotField dataField="1" showAll="0"/>
  </pivotFields>
  <rowFields count="1">
    <field x="1"/>
  </rowFields>
  <rowItems count="1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incarceration-all " fld="4" subtotal="average" baseField="0" baseItem="0"/>
    <dataField name="Average of incarceration-75" fld="5" subtotal="average" baseField="0" baseItem="0"/>
    <dataField name="Average of incarceration-50" fld="6" subtotal="average" baseField="0" baseItem="0"/>
    <dataField name="Average of incarceration-25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6" cacheId="9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G3:K54" firstHeaderRow="0" firstDataRow="1" firstDataCol="1"/>
  <pivotFields count="8">
    <pivotField showAll="0"/>
    <pivotField axis="axisRow" showAll="0">
      <items count="51">
        <item x="20"/>
        <item x="46"/>
        <item x="49"/>
        <item x="12"/>
        <item x="2"/>
        <item x="30"/>
        <item x="28"/>
        <item x="3"/>
        <item x="22"/>
        <item x="31"/>
        <item x="27"/>
        <item x="40"/>
        <item x="42"/>
        <item x="6"/>
        <item x="10"/>
        <item x="47"/>
        <item x="14"/>
        <item x="11"/>
        <item x="23"/>
        <item x="37"/>
        <item x="8"/>
        <item x="7"/>
        <item x="15"/>
        <item x="43"/>
        <item x="18"/>
        <item x="26"/>
        <item x="44"/>
        <item x="33"/>
        <item x="17"/>
        <item x="16"/>
        <item x="24"/>
        <item x="36"/>
        <item x="25"/>
        <item x="48"/>
        <item x="13"/>
        <item x="41"/>
        <item x="19"/>
        <item x="35"/>
        <item x="9"/>
        <item x="21"/>
        <item x="34"/>
        <item x="39"/>
        <item x="45"/>
        <item x="32"/>
        <item x="4"/>
        <item x="0"/>
        <item x="38"/>
        <item x="29"/>
        <item x="5"/>
        <item x="1"/>
        <item t="default"/>
      </items>
    </pivotField>
    <pivotField showAll="0"/>
    <pivotField showAll="0"/>
    <pivotField dataField="1" showAll="0"/>
    <pivotField dataField="1" showAll="0"/>
    <pivotField dataField="1" showAll="0">
      <items count="146">
        <item x="12"/>
        <item x="138"/>
        <item x="122"/>
        <item x="132"/>
        <item x="141"/>
        <item x="136"/>
        <item x="135"/>
        <item x="134"/>
        <item x="137"/>
        <item x="112"/>
        <item x="143"/>
        <item x="142"/>
        <item x="125"/>
        <item x="59"/>
        <item x="131"/>
        <item x="44"/>
        <item x="139"/>
        <item x="140"/>
        <item x="133"/>
        <item x="111"/>
        <item x="129"/>
        <item x="106"/>
        <item x="109"/>
        <item x="84"/>
        <item x="144"/>
        <item x="128"/>
        <item x="79"/>
        <item x="64"/>
        <item x="121"/>
        <item x="116"/>
        <item x="110"/>
        <item x="114"/>
        <item x="103"/>
        <item x="83"/>
        <item x="93"/>
        <item x="118"/>
        <item x="130"/>
        <item x="71"/>
        <item x="95"/>
        <item x="126"/>
        <item x="97"/>
        <item x="113"/>
        <item x="119"/>
        <item x="107"/>
        <item x="74"/>
        <item x="92"/>
        <item x="124"/>
        <item x="123"/>
        <item x="99"/>
        <item x="90"/>
        <item x="87"/>
        <item x="68"/>
        <item x="69"/>
        <item x="40"/>
        <item x="89"/>
        <item x="53"/>
        <item x="20"/>
        <item x="98"/>
        <item x="58"/>
        <item x="78"/>
        <item x="94"/>
        <item x="104"/>
        <item x="100"/>
        <item x="82"/>
        <item x="55"/>
        <item x="108"/>
        <item x="34"/>
        <item x="85"/>
        <item x="38"/>
        <item x="70"/>
        <item x="43"/>
        <item x="101"/>
        <item x="91"/>
        <item x="66"/>
        <item x="115"/>
        <item x="105"/>
        <item x="49"/>
        <item x="29"/>
        <item x="102"/>
        <item x="86"/>
        <item x="63"/>
        <item x="96"/>
        <item x="48"/>
        <item x="73"/>
        <item x="76"/>
        <item x="18"/>
        <item x="117"/>
        <item x="80"/>
        <item x="61"/>
        <item x="32"/>
        <item x="88"/>
        <item x="41"/>
        <item x="50"/>
        <item x="51"/>
        <item x="81"/>
        <item x="37"/>
        <item x="75"/>
        <item x="52"/>
        <item x="72"/>
        <item x="26"/>
        <item x="62"/>
        <item x="15"/>
        <item x="46"/>
        <item x="36"/>
        <item x="65"/>
        <item x="45"/>
        <item x="27"/>
        <item x="127"/>
        <item x="77"/>
        <item x="60"/>
        <item x="33"/>
        <item x="24"/>
        <item x="8"/>
        <item x="67"/>
        <item x="57"/>
        <item x="19"/>
        <item x="28"/>
        <item x="47"/>
        <item x="25"/>
        <item x="54"/>
        <item x="17"/>
        <item x="31"/>
        <item x="39"/>
        <item x="42"/>
        <item x="4"/>
        <item x="7"/>
        <item x="30"/>
        <item x="120"/>
        <item x="10"/>
        <item x="23"/>
        <item x="9"/>
        <item x="21"/>
        <item x="13"/>
        <item x="14"/>
        <item x="56"/>
        <item x="0"/>
        <item x="22"/>
        <item x="11"/>
        <item x="35"/>
        <item x="16"/>
        <item x="6"/>
        <item x="1"/>
        <item x="5"/>
        <item x="3"/>
        <item x="2"/>
        <item t="default"/>
      </items>
    </pivotField>
    <pivotField dataField="1" showAll="0">
      <items count="155">
        <item x="113"/>
        <item x="152"/>
        <item x="142"/>
        <item x="135"/>
        <item x="151"/>
        <item x="138"/>
        <item x="144"/>
        <item x="128"/>
        <item x="148"/>
        <item x="150"/>
        <item x="146"/>
        <item x="132"/>
        <item x="141"/>
        <item x="139"/>
        <item x="124"/>
        <item x="140"/>
        <item x="136"/>
        <item x="133"/>
        <item x="145"/>
        <item x="121"/>
        <item x="116"/>
        <item x="112"/>
        <item x="96"/>
        <item x="137"/>
        <item x="153"/>
        <item x="143"/>
        <item x="122"/>
        <item x="114"/>
        <item x="115"/>
        <item x="149"/>
        <item x="107"/>
        <item x="134"/>
        <item x="118"/>
        <item x="131"/>
        <item x="129"/>
        <item x="125"/>
        <item x="117"/>
        <item x="105"/>
        <item x="84"/>
        <item x="120"/>
        <item x="93"/>
        <item x="90"/>
        <item x="127"/>
        <item x="86"/>
        <item x="87"/>
        <item x="89"/>
        <item x="98"/>
        <item x="78"/>
        <item x="99"/>
        <item x="111"/>
        <item x="126"/>
        <item x="94"/>
        <item x="71"/>
        <item x="100"/>
        <item x="108"/>
        <item x="83"/>
        <item x="67"/>
        <item x="104"/>
        <item x="74"/>
        <item x="62"/>
        <item x="88"/>
        <item x="85"/>
        <item x="80"/>
        <item x="76"/>
        <item x="73"/>
        <item x="103"/>
        <item x="92"/>
        <item x="91"/>
        <item x="57"/>
        <item x="59"/>
        <item x="101"/>
        <item x="97"/>
        <item x="60"/>
        <item x="69"/>
        <item x="66"/>
        <item x="95"/>
        <item x="65"/>
        <item x="55"/>
        <item x="58"/>
        <item x="54"/>
        <item x="61"/>
        <item x="82"/>
        <item x="77"/>
        <item x="106"/>
        <item x="81"/>
        <item x="72"/>
        <item x="63"/>
        <item x="23"/>
        <item x="52"/>
        <item x="79"/>
        <item x="51"/>
        <item x="39"/>
        <item x="45"/>
        <item x="64"/>
        <item x="28"/>
        <item x="25"/>
        <item x="35"/>
        <item x="32"/>
        <item x="53"/>
        <item x="29"/>
        <item x="46"/>
        <item x="21"/>
        <item x="41"/>
        <item x="49"/>
        <item x="48"/>
        <item x="38"/>
        <item x="43"/>
        <item x="119"/>
        <item x="47"/>
        <item x="56"/>
        <item x="70"/>
        <item x="68"/>
        <item x="44"/>
        <item x="110"/>
        <item x="147"/>
        <item x="33"/>
        <item x="37"/>
        <item x="36"/>
        <item x="19"/>
        <item x="24"/>
        <item x="14"/>
        <item x="31"/>
        <item x="30"/>
        <item x="34"/>
        <item x="17"/>
        <item x="27"/>
        <item x="40"/>
        <item x="11"/>
        <item x="8"/>
        <item x="102"/>
        <item x="15"/>
        <item x="22"/>
        <item x="50"/>
        <item x="42"/>
        <item x="13"/>
        <item x="16"/>
        <item x="26"/>
        <item x="75"/>
        <item x="18"/>
        <item x="7"/>
        <item x="12"/>
        <item x="5"/>
        <item x="20"/>
        <item x="9"/>
        <item x="3"/>
        <item x="6"/>
        <item x="2"/>
        <item x="109"/>
        <item x="130"/>
        <item x="1"/>
        <item x="10"/>
        <item x="4"/>
        <item x="0"/>
        <item x="123"/>
        <item t="default"/>
      </items>
    </pivotField>
  </pivotFields>
  <rowFields count="1">
    <field x="1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Incarceration_Rate_rP_gP_pall" fld="4" subtotal="average" baseField="0" baseItem="0"/>
    <dataField name="Average of incarceration-75" fld="5" subtotal="average" baseField="0" baseItem="0"/>
    <dataField name="Average of incarceration-50" fld="6" subtotal="average" baseField="0" baseItem="0"/>
    <dataField name="Average of incarceration-25" fld="7" subtotal="average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1:F1048576" totalsRowShown="0" headerRowDxfId="13">
  <autoFilter ref="F1:F1048576" xr:uid="{00000000-0009-0000-0100-000001000000}"/>
  <tableColumns count="1">
    <tableColumn id="1" xr3:uid="{00000000-0010-0000-0000-000001000000}" name="incarceration- 75th percentile parent inco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G1:G1048576" totalsRowShown="0" headerRowDxfId="12">
  <autoFilter ref="G1:G1048576" xr:uid="{00000000-0009-0000-0100-000002000000}"/>
  <tableColumns count="1">
    <tableColumn id="1" xr3:uid="{00000000-0010-0000-0100-000001000000}" name="incarceration- 50th percentile parent income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H1:H1048576" totalsRowShown="0" headerRowDxfId="11">
  <autoFilter ref="H1:H1048576" xr:uid="{00000000-0009-0000-0100-000003000000}"/>
  <tableColumns count="1">
    <tableColumn id="1" xr3:uid="{00000000-0010-0000-0200-000001000000}" name="incarceration-25th percentile parent incom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Table25" displayName="Table25" ref="F1:F1048576" totalsRowShown="0" headerRowDxfId="9">
  <autoFilter ref="F1:F1048576" xr:uid="{00000000-0009-0000-0100-000004000000}"/>
  <tableColumns count="1">
    <tableColumn id="1" xr3:uid="{00000000-0010-0000-0600-000001000000}" name="incarceration- 75th percentile parent incom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7000000}" name="Table36" displayName="Table36" ref="G1:G1048576" totalsRowShown="0" headerRowDxfId="8">
  <autoFilter ref="G1:G1048576" xr:uid="{00000000-0009-0000-0100-000005000000}"/>
  <tableColumns count="1">
    <tableColumn id="1" xr3:uid="{00000000-0010-0000-0700-000001000000}" name="incarceration- 50th percentile parent income"/>
  </tableColumns>
  <tableStyleInfo name="TableStyleMedium2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8000000}" name="Table4" displayName="Table4" ref="H1:H1048576" totalsRowShown="0" headerRowDxfId="10">
  <autoFilter ref="H1:H1048576" xr:uid="{00000000-0009-0000-0100-000006000000}"/>
  <tableColumns count="1">
    <tableColumn id="1" xr3:uid="{00000000-0010-0000-0800-000001000000}" name="incarceration-25th percentile parent income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D303332-9DA7-3C44-82BA-C732AE1AD590}" name="Table810" displayName="Table810" ref="H59:J60" totalsRowShown="0" dataDxfId="7">
  <autoFilter ref="H59:J60" xr:uid="{AD87B1E7-8C4D-6E4E-A0C4-B832B8FC6D4A}"/>
  <tableColumns count="3">
    <tableColumn id="1" xr3:uid="{9D054276-5B03-0243-A719-DAD31691101E}" name="75" dataDxfId="6"/>
    <tableColumn id="2" xr3:uid="{882ACA7B-12E9-0943-BF43-2F3465802C3E}" name="50" dataDxfId="5"/>
    <tableColumn id="3" xr3:uid="{832F81DB-449D-7C4F-A4A0-B1DEA24B9C7F}" name="25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CC0377-0752-D144-AF9C-4CC40290605A}" name="Table81213" displayName="Table81213" ref="H63:J64" totalsRowShown="0" dataDxfId="3">
  <autoFilter ref="H63:J64" xr:uid="{F19ADE85-910E-4646-859C-0DEA870B6849}"/>
  <tableColumns count="3">
    <tableColumn id="1" xr3:uid="{4BD8E68C-4D8D-0F43-B4F3-CBD46D2A8747}" name="75" dataDxfId="2"/>
    <tableColumn id="2" xr3:uid="{A7C2E65B-68DB-B241-92C5-AB376578AE62}" name="50" dataDxfId="1"/>
    <tableColumn id="3" xr3:uid="{70EE3608-511E-074A-B4F6-BC22BF23550E}" name="25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Q198"/>
  <sheetViews>
    <sheetView topLeftCell="A13" zoomScale="75" zoomScaleNormal="31" workbookViewId="0">
      <selection activeCell="W38" sqref="W38"/>
    </sheetView>
  </sheetViews>
  <sheetFormatPr baseColWidth="10" defaultRowHeight="16" x14ac:dyDescent="0.2"/>
  <cols>
    <col min="1" max="1" width="13.5" bestFit="1" customWidth="1"/>
    <col min="2" max="2" width="33.33203125" bestFit="1" customWidth="1"/>
    <col min="3" max="3" width="9.83203125" bestFit="1" customWidth="1"/>
    <col min="4" max="4" width="5.5" bestFit="1" customWidth="1"/>
    <col min="5" max="5" width="28.83203125" bestFit="1" customWidth="1"/>
    <col min="6" max="6" width="18" customWidth="1"/>
    <col min="7" max="7" width="17.5" customWidth="1"/>
    <col min="8" max="8" width="17.1640625" customWidth="1"/>
    <col min="10" max="10" width="15.83203125" bestFit="1" customWidth="1"/>
    <col min="11" max="11" width="22.83203125" bestFit="1" customWidth="1"/>
    <col min="13" max="13" width="15.83203125" bestFit="1" customWidth="1"/>
    <col min="14" max="14" width="22.83203125" bestFit="1" customWidth="1"/>
    <col min="16" max="16" width="15.33203125" bestFit="1" customWidth="1"/>
    <col min="17" max="17" width="22.83203125" bestFit="1" customWidth="1"/>
  </cols>
  <sheetData>
    <row r="1" spans="1:17" ht="52" thickBot="1" x14ac:dyDescent="0.25">
      <c r="A1" t="s">
        <v>0</v>
      </c>
      <c r="B1" t="s">
        <v>210</v>
      </c>
      <c r="C1" t="s">
        <v>171</v>
      </c>
      <c r="D1" t="s">
        <v>172</v>
      </c>
      <c r="E1" t="s">
        <v>216</v>
      </c>
      <c r="F1" s="14" t="s">
        <v>213</v>
      </c>
      <c r="G1" s="15" t="s">
        <v>214</v>
      </c>
      <c r="H1" s="14" t="s">
        <v>215</v>
      </c>
      <c r="J1" s="9" t="s">
        <v>206</v>
      </c>
      <c r="M1" s="10" t="s">
        <v>207</v>
      </c>
      <c r="P1" s="11" t="s">
        <v>208</v>
      </c>
    </row>
    <row r="2" spans="1:17" x14ac:dyDescent="0.2">
      <c r="A2">
        <v>24510120500</v>
      </c>
      <c r="B2" t="s">
        <v>2</v>
      </c>
      <c r="C2" t="s">
        <v>3</v>
      </c>
      <c r="D2" t="s">
        <v>4</v>
      </c>
      <c r="E2">
        <v>0.1268</v>
      </c>
      <c r="F2">
        <f>VLOOKUP(A2,'[1]shown_tract_jail_rP_gP_p75 (1)'!$A$1:$C$415,3,0)</f>
        <v>0.14860000000000001</v>
      </c>
      <c r="G2">
        <f>VLOOKUP(A2,[2]shown_tract_jail_rP_gP_p50!$A$1:$C$415,3,0)</f>
        <v>0.1426</v>
      </c>
      <c r="H2">
        <f>VLOOKUP(A2,[3]shown_tract_jail_rP_gP_p25!$A$1:$C$415,3,0)</f>
        <v>0.1305</v>
      </c>
    </row>
    <row r="3" spans="1:17" x14ac:dyDescent="0.2">
      <c r="A3">
        <v>24510080400</v>
      </c>
      <c r="B3" t="s">
        <v>5</v>
      </c>
      <c r="C3" t="s">
        <v>3</v>
      </c>
      <c r="D3" t="s">
        <v>4</v>
      </c>
      <c r="E3">
        <v>0.1066</v>
      </c>
      <c r="F3">
        <f>VLOOKUP(A3,'[1]shown_tract_jail_rP_gP_p75 (1)'!$A$1:$C$415,3,0)</f>
        <v>7.6300000000000007E-2</v>
      </c>
      <c r="G3">
        <f>VLOOKUP(A3,[2]shown_tract_jail_rP_gP_p50!$A$1:$C$415,3,0)</f>
        <v>8.8499999999999995E-2</v>
      </c>
      <c r="H3">
        <f>VLOOKUP(A3,[3]shown_tract_jail_rP_gP_p25!$A$1:$C$415,3,0)</f>
        <v>0.1135</v>
      </c>
      <c r="J3" s="12" t="s">
        <v>178</v>
      </c>
      <c r="K3">
        <f>MIN(Table1[])</f>
        <v>0</v>
      </c>
      <c r="M3" s="12" t="s">
        <v>180</v>
      </c>
      <c r="N3">
        <f>MIN(Table2[])</f>
        <v>0</v>
      </c>
      <c r="P3" s="12" t="s">
        <v>178</v>
      </c>
      <c r="Q3">
        <f>MIN(Table3[])</f>
        <v>0</v>
      </c>
    </row>
    <row r="4" spans="1:17" x14ac:dyDescent="0.2">
      <c r="A4">
        <v>24510080800</v>
      </c>
      <c r="B4" t="s">
        <v>5</v>
      </c>
      <c r="C4" t="s">
        <v>3</v>
      </c>
      <c r="D4" t="s">
        <v>4</v>
      </c>
      <c r="E4">
        <v>0.11609999999999999</v>
      </c>
      <c r="F4">
        <f>VLOOKUP(A4,'[1]shown_tract_jail_rP_gP_p75 (1)'!$A$1:$C$415,3,0)</f>
        <v>8.1199999999999994E-2</v>
      </c>
      <c r="G4">
        <f>VLOOKUP(A4,[2]shown_tract_jail_rP_gP_p50!$A$1:$C$415,3,0)</f>
        <v>9.1499999999999998E-2</v>
      </c>
      <c r="H4">
        <f>VLOOKUP(A4,[3]shown_tract_jail_rP_gP_p25!$A$1:$C$415,3,0)</f>
        <v>0.1128</v>
      </c>
      <c r="J4" s="12" t="s">
        <v>179</v>
      </c>
      <c r="K4">
        <f>MAX(Table1[])</f>
        <v>0.14860000000000001</v>
      </c>
      <c r="M4" s="12" t="s">
        <v>179</v>
      </c>
      <c r="N4">
        <f>MAX(Table2[])</f>
        <v>0.1426</v>
      </c>
      <c r="P4" s="12" t="s">
        <v>179</v>
      </c>
      <c r="Q4">
        <f>MAX(Table3[])</f>
        <v>0.1305</v>
      </c>
    </row>
    <row r="5" spans="1:17" x14ac:dyDescent="0.2">
      <c r="A5">
        <v>24510271400</v>
      </c>
      <c r="B5" t="s">
        <v>152</v>
      </c>
      <c r="C5" t="s">
        <v>3</v>
      </c>
      <c r="D5" t="s">
        <v>4</v>
      </c>
      <c r="E5">
        <v>6.4000000000000003E-3</v>
      </c>
      <c r="F5">
        <f>VLOOKUP(A5,'[1]shown_tract_jail_rP_gP_p75 (1)'!$A$1:$C$415,3,0)</f>
        <v>1.1900000000000001E-2</v>
      </c>
      <c r="G5">
        <f>VLOOKUP(A5,[2]shown_tract_jail_rP_gP_p50!$A$1:$C$415,3,0)</f>
        <v>4.3700000000000003E-2</v>
      </c>
      <c r="H5">
        <f>VLOOKUP(A5,[3]shown_tract_jail_rP_gP_p25!$A$1:$C$415,3,0)</f>
        <v>0.1091</v>
      </c>
      <c r="J5" s="12" t="s">
        <v>182</v>
      </c>
      <c r="K5">
        <f>SKEW(Table1[])</f>
        <v>1.8050491954648047</v>
      </c>
      <c r="M5" s="12" t="s">
        <v>183</v>
      </c>
      <c r="N5">
        <f>SKEW(Table2[])</f>
        <v>1.4052388109624434</v>
      </c>
      <c r="P5" s="12" t="s">
        <v>184</v>
      </c>
      <c r="Q5">
        <f>SKEW(Table3[])</f>
        <v>0.20786498228317718</v>
      </c>
    </row>
    <row r="6" spans="1:17" x14ac:dyDescent="0.2">
      <c r="A6">
        <v>24510160200</v>
      </c>
      <c r="B6" t="s">
        <v>10</v>
      </c>
      <c r="C6" t="s">
        <v>3</v>
      </c>
      <c r="D6" t="s">
        <v>4</v>
      </c>
      <c r="E6">
        <v>9.9599999999999994E-2</v>
      </c>
      <c r="F6">
        <f>VLOOKUP(A6,'[1]shown_tract_jail_rP_gP_p75 (1)'!$A$1:$C$415,3,0)</f>
        <v>7.8200000000000006E-2</v>
      </c>
      <c r="G6">
        <f>VLOOKUP(A6,[2]shown_tract_jail_rP_gP_p50!$A$1:$C$415,3,0)</f>
        <v>8.7300000000000003E-2</v>
      </c>
      <c r="H6">
        <f>VLOOKUP(A6,[3]shown_tract_jail_rP_gP_p25!$A$1:$C$415,3,0)</f>
        <v>0.1061</v>
      </c>
    </row>
    <row r="7" spans="1:17" x14ac:dyDescent="0.2">
      <c r="A7">
        <v>24510200400</v>
      </c>
      <c r="B7" t="s">
        <v>11</v>
      </c>
      <c r="C7" t="s">
        <v>3</v>
      </c>
      <c r="D7" t="s">
        <v>4</v>
      </c>
      <c r="E7">
        <v>9.8699999999999996E-2</v>
      </c>
      <c r="F7">
        <f>VLOOKUP(A7,'[1]shown_tract_jail_rP_gP_p75 (1)'!$A$1:$C$415,3,0)</f>
        <v>9.3100000000000002E-2</v>
      </c>
      <c r="G7">
        <f>VLOOKUP(A7,[2]shown_tract_jail_rP_gP_p50!$A$1:$C$415,3,0)</f>
        <v>9.7000000000000003E-2</v>
      </c>
      <c r="H7">
        <f>VLOOKUP(A7,[3]shown_tract_jail_rP_gP_p25!$A$1:$C$415,3,0)</f>
        <v>0.105</v>
      </c>
    </row>
    <row r="8" spans="1:17" x14ac:dyDescent="0.2">
      <c r="A8">
        <v>24510180100</v>
      </c>
      <c r="B8" t="s">
        <v>9</v>
      </c>
      <c r="C8" t="s">
        <v>3</v>
      </c>
      <c r="D8" t="s">
        <v>4</v>
      </c>
      <c r="E8">
        <v>0.1033</v>
      </c>
      <c r="F8">
        <f>VLOOKUP(A8,'[1]shown_tract_jail_rP_gP_p75 (1)'!$A$1:$C$415,3,0)</f>
        <v>0.12709999999999999</v>
      </c>
      <c r="G8">
        <f>VLOOKUP(A8,[2]shown_tract_jail_rP_gP_p50!$A$1:$C$415,3,0)</f>
        <v>0.11890000000000001</v>
      </c>
      <c r="H8">
        <f>VLOOKUP(A8,[3]shown_tract_jail_rP_gP_p25!$A$1:$C$415,3,0)</f>
        <v>0.10199999999999999</v>
      </c>
      <c r="J8" s="12" t="s">
        <v>209</v>
      </c>
      <c r="K8" s="12" t="s">
        <v>211</v>
      </c>
      <c r="M8" s="12" t="s">
        <v>209</v>
      </c>
      <c r="N8" s="12" t="s">
        <v>211</v>
      </c>
      <c r="P8" s="12" t="s">
        <v>209</v>
      </c>
      <c r="Q8" s="12" t="s">
        <v>211</v>
      </c>
    </row>
    <row r="9" spans="1:17" x14ac:dyDescent="0.2">
      <c r="A9">
        <v>24510190200</v>
      </c>
      <c r="B9" t="s">
        <v>30</v>
      </c>
      <c r="C9" t="s">
        <v>3</v>
      </c>
      <c r="D9" t="s">
        <v>4</v>
      </c>
      <c r="E9">
        <v>7.0800000000000002E-2</v>
      </c>
      <c r="F9">
        <f>VLOOKUP(A9,'[1]shown_tract_jail_rP_gP_p75 (1)'!$A$1:$C$415,3,0)</f>
        <v>3.5000000000000001E-3</v>
      </c>
      <c r="G9">
        <f>VLOOKUP(A9,[2]shown_tract_jail_rP_gP_p50!$A$1:$C$415,3,0)</f>
        <v>3.5000000000000003E-2</v>
      </c>
      <c r="H9">
        <f>VLOOKUP(A9,[3]shown_tract_jail_rP_gP_p25!$A$1:$C$415,3,0)</f>
        <v>9.98E-2</v>
      </c>
      <c r="J9">
        <v>0</v>
      </c>
      <c r="K9" cm="1">
        <f t="array" ref="K9:K26">FREQUENCY(F1:F198,J9:J26)</f>
        <v>32</v>
      </c>
      <c r="M9" s="13">
        <v>0</v>
      </c>
      <c r="N9" cm="1">
        <f t="array" ref="N9:N26">FREQUENCY(G1:G198,M9:M26)</f>
        <v>13</v>
      </c>
      <c r="P9">
        <v>0</v>
      </c>
      <c r="Q9" cm="1">
        <f t="array" ref="Q9:Q26">FREQUENCY(H1:H198,P9:P26)</f>
        <v>10</v>
      </c>
    </row>
    <row r="10" spans="1:17" x14ac:dyDescent="0.2">
      <c r="A10">
        <v>24510120600</v>
      </c>
      <c r="B10" t="s">
        <v>32</v>
      </c>
      <c r="C10" t="s">
        <v>3</v>
      </c>
      <c r="D10" t="s">
        <v>4</v>
      </c>
      <c r="E10">
        <v>7.0300000000000001E-2</v>
      </c>
      <c r="F10">
        <f>VLOOKUP(A10,'[1]shown_tract_jail_rP_gP_p75 (1)'!$A$1:$C$415,3,0)</f>
        <v>3.5000000000000003E-2</v>
      </c>
      <c r="G10">
        <f>VLOOKUP(A10,[2]shown_tract_jail_rP_gP_p50!$A$1:$C$415,3,0)</f>
        <v>5.57E-2</v>
      </c>
      <c r="H10">
        <f>VLOOKUP(A10,[3]shown_tract_jail_rP_gP_p25!$A$1:$C$415,3,0)</f>
        <v>9.8400000000000001E-2</v>
      </c>
      <c r="J10">
        <v>0.01</v>
      </c>
      <c r="K10">
        <v>46</v>
      </c>
      <c r="M10">
        <v>0.01</v>
      </c>
      <c r="N10">
        <v>20</v>
      </c>
      <c r="P10">
        <v>0.01</v>
      </c>
      <c r="Q10">
        <v>6</v>
      </c>
    </row>
    <row r="11" spans="1:17" x14ac:dyDescent="0.2">
      <c r="A11">
        <v>24510070400</v>
      </c>
      <c r="B11" t="s">
        <v>19</v>
      </c>
      <c r="C11" t="s">
        <v>3</v>
      </c>
      <c r="D11" t="s">
        <v>4</v>
      </c>
      <c r="E11">
        <v>8.2500000000000004E-2</v>
      </c>
      <c r="F11">
        <f>VLOOKUP(A11,'[1]shown_tract_jail_rP_gP_p75 (1)'!$A$1:$C$415,3,0)</f>
        <v>0.1066</v>
      </c>
      <c r="G11">
        <f>VLOOKUP(A11,[2]shown_tract_jail_rP_gP_p50!$A$1:$C$415,3,0)</f>
        <v>0.10390000000000001</v>
      </c>
      <c r="H11">
        <f>VLOOKUP(A11,[3]shown_tract_jail_rP_gP_p25!$A$1:$C$415,3,0)</f>
        <v>9.8199999999999996E-2</v>
      </c>
      <c r="J11">
        <v>0.02</v>
      </c>
      <c r="K11">
        <v>27</v>
      </c>
      <c r="M11">
        <v>0.02</v>
      </c>
      <c r="N11">
        <v>38</v>
      </c>
      <c r="P11">
        <v>0.02</v>
      </c>
      <c r="Q11">
        <v>11</v>
      </c>
    </row>
    <row r="12" spans="1:17" x14ac:dyDescent="0.2">
      <c r="A12">
        <v>24510100100</v>
      </c>
      <c r="B12" t="s">
        <v>14</v>
      </c>
      <c r="C12" t="s">
        <v>3</v>
      </c>
      <c r="D12" t="s">
        <v>4</v>
      </c>
      <c r="E12">
        <v>8.9700000000000002E-2</v>
      </c>
      <c r="F12">
        <f>VLOOKUP(A12,'[1]shown_tract_jail_rP_gP_p75 (1)'!$A$1:$C$415,3,0)</f>
        <v>4.2900000000000001E-2</v>
      </c>
      <c r="G12">
        <f>VLOOKUP(A12,[2]shown_tract_jail_rP_gP_p50!$A$1:$C$415,3,0)</f>
        <v>5.9200000000000003E-2</v>
      </c>
      <c r="H12">
        <f>VLOOKUP(A12,[3]shown_tract_jail_rP_gP_p25!$A$1:$C$415,3,0)</f>
        <v>9.2700000000000005E-2</v>
      </c>
      <c r="J12">
        <v>0.03</v>
      </c>
      <c r="K12">
        <v>31</v>
      </c>
      <c r="M12">
        <v>0.03</v>
      </c>
      <c r="N12">
        <v>36</v>
      </c>
      <c r="P12">
        <v>0.03</v>
      </c>
      <c r="Q12">
        <v>17</v>
      </c>
    </row>
    <row r="13" spans="1:17" x14ac:dyDescent="0.2">
      <c r="A13">
        <v>24510090900</v>
      </c>
      <c r="B13" t="s">
        <v>12</v>
      </c>
      <c r="C13" t="s">
        <v>3</v>
      </c>
      <c r="D13" t="s">
        <v>4</v>
      </c>
      <c r="E13">
        <v>9.3100000000000002E-2</v>
      </c>
      <c r="F13">
        <f>VLOOKUP(A13,'[1]shown_tract_jail_rP_gP_p75 (1)'!$A$1:$C$415,3,0)</f>
        <v>2.9700000000000001E-2</v>
      </c>
      <c r="G13">
        <f>VLOOKUP(A13,[2]shown_tract_jail_rP_gP_p50!$A$1:$C$415,3,0)</f>
        <v>4.9799999999999997E-2</v>
      </c>
      <c r="H13">
        <f>VLOOKUP(A13,[3]shown_tract_jail_rP_gP_p25!$A$1:$C$415,3,0)</f>
        <v>9.11E-2</v>
      </c>
      <c r="J13">
        <v>0.04</v>
      </c>
      <c r="K13">
        <v>25</v>
      </c>
      <c r="M13">
        <v>0.04</v>
      </c>
      <c r="N13">
        <v>32</v>
      </c>
      <c r="P13">
        <v>0.04</v>
      </c>
      <c r="Q13">
        <v>24</v>
      </c>
    </row>
    <row r="14" spans="1:17" x14ac:dyDescent="0.2">
      <c r="A14">
        <v>24510070200</v>
      </c>
      <c r="B14" t="s">
        <v>16</v>
      </c>
      <c r="C14" t="s">
        <v>3</v>
      </c>
      <c r="D14" t="s">
        <v>4</v>
      </c>
      <c r="E14">
        <v>8.6499999999999994E-2</v>
      </c>
      <c r="F14">
        <f>VLOOKUP(A14,'[1]shown_tract_jail_rP_gP_p75 (1)'!$A$1:$C$415,3,0)</f>
        <v>0.1028</v>
      </c>
      <c r="G14">
        <f>VLOOKUP(A14,[2]shown_tract_jail_rP_gP_p50!$A$1:$C$415,3,0)</f>
        <v>9.8699999999999996E-2</v>
      </c>
      <c r="H14">
        <f>VLOOKUP(A14,[3]shown_tract_jail_rP_gP_p25!$A$1:$C$415,3,0)</f>
        <v>9.01E-2</v>
      </c>
      <c r="J14">
        <v>0.05</v>
      </c>
      <c r="K14">
        <v>12</v>
      </c>
      <c r="M14">
        <v>0.05</v>
      </c>
      <c r="N14">
        <v>26</v>
      </c>
      <c r="P14">
        <v>0.05</v>
      </c>
      <c r="Q14">
        <v>27</v>
      </c>
    </row>
    <row r="15" spans="1:17" x14ac:dyDescent="0.2">
      <c r="A15">
        <v>24510280302</v>
      </c>
      <c r="B15" t="s">
        <v>33</v>
      </c>
      <c r="C15" t="s">
        <v>3</v>
      </c>
      <c r="D15" t="s">
        <v>4</v>
      </c>
      <c r="E15">
        <v>7.0300000000000001E-2</v>
      </c>
      <c r="F15">
        <f>VLOOKUP(A15,'[1]shown_tract_jail_rP_gP_p75 (1)'!$A$1:$C$415,3,0)</f>
        <v>2.53E-2</v>
      </c>
      <c r="G15">
        <f>VLOOKUP(A15,[2]shown_tract_jail_rP_gP_p50!$A$1:$C$415,3,0)</f>
        <v>4.5600000000000002E-2</v>
      </c>
      <c r="H15">
        <f>VLOOKUP(A15,[3]shown_tract_jail_rP_gP_p25!$A$1:$C$415,3,0)</f>
        <v>8.72E-2</v>
      </c>
      <c r="J15">
        <v>0.06</v>
      </c>
      <c r="K15">
        <v>8</v>
      </c>
      <c r="M15">
        <v>0.06</v>
      </c>
      <c r="N15">
        <v>14</v>
      </c>
      <c r="P15">
        <v>0.06</v>
      </c>
      <c r="Q15">
        <v>45</v>
      </c>
    </row>
    <row r="16" spans="1:17" x14ac:dyDescent="0.2">
      <c r="A16">
        <v>24510200702</v>
      </c>
      <c r="B16" t="s">
        <v>22</v>
      </c>
      <c r="C16" t="s">
        <v>3</v>
      </c>
      <c r="D16" t="s">
        <v>4</v>
      </c>
      <c r="E16">
        <v>7.7499999999999999E-2</v>
      </c>
      <c r="F16">
        <f>VLOOKUP(A16,'[1]shown_tract_jail_rP_gP_p75 (1)'!$A$1:$C$415,3,0)</f>
        <v>5.6300000000000003E-2</v>
      </c>
      <c r="G16">
        <f>VLOOKUP(A16,[2]shown_tract_jail_rP_gP_p50!$A$1:$C$415,3,0)</f>
        <v>6.5799999999999997E-2</v>
      </c>
      <c r="H16">
        <f>VLOOKUP(A16,[3]shown_tract_jail_rP_gP_p25!$A$1:$C$415,3,0)</f>
        <v>8.5400000000000004E-2</v>
      </c>
      <c r="J16">
        <v>7.0000000000000007E-2</v>
      </c>
      <c r="K16">
        <v>4</v>
      </c>
      <c r="M16">
        <v>7.0000000000000007E-2</v>
      </c>
      <c r="N16">
        <v>6</v>
      </c>
      <c r="P16">
        <v>7.0000000000000007E-2</v>
      </c>
      <c r="Q16">
        <v>19</v>
      </c>
    </row>
    <row r="17" spans="1:17" x14ac:dyDescent="0.2">
      <c r="A17">
        <v>24510200100</v>
      </c>
      <c r="B17" t="s">
        <v>15</v>
      </c>
      <c r="C17" t="s">
        <v>3</v>
      </c>
      <c r="D17" t="s">
        <v>4</v>
      </c>
      <c r="E17">
        <v>8.8300000000000003E-2</v>
      </c>
      <c r="F17">
        <f>VLOOKUP(A17,'[1]shown_tract_jail_rP_gP_p75 (1)'!$A$1:$C$415,3,0)</f>
        <v>2.0199999999999999E-2</v>
      </c>
      <c r="G17">
        <f>VLOOKUP(A17,[2]shown_tract_jail_rP_gP_p50!$A$1:$C$415,3,0)</f>
        <v>4.1399999999999999E-2</v>
      </c>
      <c r="H17">
        <f>VLOOKUP(A17,[3]shown_tract_jail_rP_gP_p25!$A$1:$C$415,3,0)</f>
        <v>8.5000000000000006E-2</v>
      </c>
      <c r="J17">
        <v>0.08</v>
      </c>
      <c r="K17">
        <v>3</v>
      </c>
      <c r="M17">
        <v>0.08</v>
      </c>
      <c r="N17">
        <v>3</v>
      </c>
      <c r="P17">
        <v>0.08</v>
      </c>
      <c r="Q17">
        <v>19</v>
      </c>
    </row>
    <row r="18" spans="1:17" x14ac:dyDescent="0.2">
      <c r="A18">
        <v>24510280402</v>
      </c>
      <c r="B18" t="s">
        <v>61</v>
      </c>
      <c r="C18" t="s">
        <v>3</v>
      </c>
      <c r="D18" t="s">
        <v>4</v>
      </c>
      <c r="E18">
        <v>5.5399999999999998E-2</v>
      </c>
      <c r="F18">
        <f>VLOOKUP(A18,'[1]shown_tract_jail_rP_gP_p75 (1)'!$A$1:$C$415,3,0)</f>
        <v>2.46E-2</v>
      </c>
      <c r="G18">
        <f>VLOOKUP(A18,[2]shown_tract_jail_rP_gP_p50!$A$1:$C$415,3,0)</f>
        <v>4.4299999999999999E-2</v>
      </c>
      <c r="H18">
        <f>VLOOKUP(A18,[3]shown_tract_jail_rP_gP_p25!$A$1:$C$415,3,0)</f>
        <v>8.4900000000000003E-2</v>
      </c>
      <c r="J18">
        <v>0.09</v>
      </c>
      <c r="K18">
        <v>3</v>
      </c>
      <c r="M18">
        <v>0.09</v>
      </c>
      <c r="N18">
        <v>3</v>
      </c>
      <c r="P18">
        <v>0.09</v>
      </c>
      <c r="Q18">
        <v>6</v>
      </c>
    </row>
    <row r="19" spans="1:17" x14ac:dyDescent="0.2">
      <c r="A19">
        <v>24510140100</v>
      </c>
      <c r="B19" t="s">
        <v>68</v>
      </c>
      <c r="C19" t="s">
        <v>3</v>
      </c>
      <c r="D19" t="s">
        <v>4</v>
      </c>
      <c r="E19">
        <v>5.11E-2</v>
      </c>
      <c r="F19">
        <f>VLOOKUP(A19,'[1]shown_tract_jail_rP_gP_p75 (1)'!$A$1:$C$415,3,0)</f>
        <v>8.5000000000000006E-3</v>
      </c>
      <c r="G19">
        <f>VLOOKUP(A19,[2]shown_tract_jail_rP_gP_p50!$A$1:$C$415,3,0)</f>
        <v>3.32E-2</v>
      </c>
      <c r="H19">
        <f>VLOOKUP(A19,[3]shown_tract_jail_rP_gP_p25!$A$1:$C$415,3,0)</f>
        <v>8.3799999999999999E-2</v>
      </c>
      <c r="J19">
        <v>0.1</v>
      </c>
      <c r="K19">
        <v>2</v>
      </c>
      <c r="M19">
        <v>0.1</v>
      </c>
      <c r="N19">
        <v>3</v>
      </c>
      <c r="P19">
        <v>0.1</v>
      </c>
      <c r="Q19">
        <v>6</v>
      </c>
    </row>
    <row r="20" spans="1:17" x14ac:dyDescent="0.2">
      <c r="A20">
        <v>24510140200</v>
      </c>
      <c r="B20" t="s">
        <v>25</v>
      </c>
      <c r="C20" t="s">
        <v>3</v>
      </c>
      <c r="D20" t="s">
        <v>4</v>
      </c>
      <c r="E20">
        <v>7.5800000000000006E-2</v>
      </c>
      <c r="F20">
        <f>VLOOKUP(A20,'[1]shown_tract_jail_rP_gP_p75 (1)'!$A$1:$C$415,3,0)</f>
        <v>3.6299999999999999E-2</v>
      </c>
      <c r="G20">
        <f>VLOOKUP(A20,[2]shown_tract_jail_rP_gP_p50!$A$1:$C$415,3,0)</f>
        <v>5.0799999999999998E-2</v>
      </c>
      <c r="H20">
        <f>VLOOKUP(A20,[3]shown_tract_jail_rP_gP_p25!$A$1:$C$415,3,0)</f>
        <v>8.0600000000000005E-2</v>
      </c>
      <c r="J20">
        <v>0.11</v>
      </c>
      <c r="K20">
        <v>2</v>
      </c>
      <c r="M20">
        <v>0.11</v>
      </c>
      <c r="N20">
        <v>1</v>
      </c>
      <c r="P20">
        <v>0.11</v>
      </c>
      <c r="Q20">
        <v>4</v>
      </c>
    </row>
    <row r="21" spans="1:17" x14ac:dyDescent="0.2">
      <c r="A21">
        <v>24510020100</v>
      </c>
      <c r="B21" t="s">
        <v>84</v>
      </c>
      <c r="C21" t="s">
        <v>3</v>
      </c>
      <c r="D21" t="s">
        <v>4</v>
      </c>
      <c r="E21">
        <v>4.3700000000000003E-2</v>
      </c>
      <c r="F21">
        <f>VLOOKUP(A21,'[1]shown_tract_jail_rP_gP_p75 (1)'!$A$1:$C$415,3,0)</f>
        <v>0</v>
      </c>
      <c r="G21">
        <f>VLOOKUP(A21,[2]shown_tract_jail_rP_gP_p50!$A$1:$C$415,3,0)</f>
        <v>2.5899999999999999E-2</v>
      </c>
      <c r="H21">
        <f>VLOOKUP(A21,[3]shown_tract_jail_rP_gP_p25!$A$1:$C$415,3,0)</f>
        <v>7.9500000000000001E-2</v>
      </c>
      <c r="J21">
        <v>0.12</v>
      </c>
      <c r="K21">
        <v>0</v>
      </c>
      <c r="M21">
        <v>0.12</v>
      </c>
      <c r="N21">
        <v>1</v>
      </c>
      <c r="P21">
        <v>0.12</v>
      </c>
      <c r="Q21">
        <v>2</v>
      </c>
    </row>
    <row r="22" spans="1:17" x14ac:dyDescent="0.2">
      <c r="A22">
        <v>24510160700</v>
      </c>
      <c r="B22" t="s">
        <v>27</v>
      </c>
      <c r="C22" t="s">
        <v>3</v>
      </c>
      <c r="D22" t="s">
        <v>4</v>
      </c>
      <c r="E22">
        <v>7.2499999999999995E-2</v>
      </c>
      <c r="F22">
        <f>VLOOKUP(A22,'[1]shown_tract_jail_rP_gP_p75 (1)'!$A$1:$C$415,3,0)</f>
        <v>6.6600000000000006E-2</v>
      </c>
      <c r="G22">
        <f>VLOOKUP(A22,[2]shown_tract_jail_rP_gP_p50!$A$1:$C$415,3,0)</f>
        <v>7.0499999999999993E-2</v>
      </c>
      <c r="H22">
        <f>VLOOKUP(A22,[3]shown_tract_jail_rP_gP_p25!$A$1:$C$415,3,0)</f>
        <v>7.8700000000000006E-2</v>
      </c>
      <c r="J22">
        <v>0.13</v>
      </c>
      <c r="K22">
        <v>1</v>
      </c>
      <c r="M22">
        <v>0.13</v>
      </c>
      <c r="N22">
        <v>0</v>
      </c>
      <c r="P22">
        <v>0.13</v>
      </c>
      <c r="Q22">
        <v>0</v>
      </c>
    </row>
    <row r="23" spans="1:17" x14ac:dyDescent="0.2">
      <c r="A23">
        <v>24510190100</v>
      </c>
      <c r="B23" t="s">
        <v>17</v>
      </c>
      <c r="C23" t="s">
        <v>3</v>
      </c>
      <c r="D23" t="s">
        <v>4</v>
      </c>
      <c r="E23">
        <v>8.43E-2</v>
      </c>
      <c r="F23">
        <f>VLOOKUP(A23,'[1]shown_tract_jail_rP_gP_p75 (1)'!$A$1:$C$415,3,0)</f>
        <v>6.5299999999999997E-2</v>
      </c>
      <c r="G23">
        <f>VLOOKUP(A23,[2]shown_tract_jail_rP_gP_p50!$A$1:$C$415,3,0)</f>
        <v>6.9400000000000003E-2</v>
      </c>
      <c r="H23">
        <f>VLOOKUP(A23,[3]shown_tract_jail_rP_gP_p25!$A$1:$C$415,3,0)</f>
        <v>7.7899999999999997E-2</v>
      </c>
      <c r="J23">
        <v>0.14000000000000001</v>
      </c>
      <c r="K23">
        <v>0</v>
      </c>
      <c r="M23">
        <v>0.14000000000000001</v>
      </c>
      <c r="N23">
        <v>0</v>
      </c>
      <c r="P23">
        <v>0.14000000000000001</v>
      </c>
      <c r="Q23">
        <v>1</v>
      </c>
    </row>
    <row r="24" spans="1:17" x14ac:dyDescent="0.2">
      <c r="A24">
        <v>24510170300</v>
      </c>
      <c r="B24" t="s">
        <v>25</v>
      </c>
      <c r="C24" t="s">
        <v>3</v>
      </c>
      <c r="D24" t="s">
        <v>4</v>
      </c>
      <c r="E24">
        <v>6.9800000000000001E-2</v>
      </c>
      <c r="F24">
        <f>VLOOKUP(A24,'[1]shown_tract_jail_rP_gP_p75 (1)'!$A$1:$C$415,3,0)</f>
        <v>9.5399999999999999E-2</v>
      </c>
      <c r="G24">
        <f>VLOOKUP(A24,[2]shown_tract_jail_rP_gP_p50!$A$1:$C$415,3,0)</f>
        <v>8.9700000000000002E-2</v>
      </c>
      <c r="H24">
        <f>VLOOKUP(A24,[3]shown_tract_jail_rP_gP_p25!$A$1:$C$415,3,0)</f>
        <v>7.7799999999999994E-2</v>
      </c>
      <c r="J24">
        <v>0.15</v>
      </c>
      <c r="K24">
        <v>1</v>
      </c>
      <c r="M24">
        <v>0.15</v>
      </c>
      <c r="N24">
        <v>1</v>
      </c>
      <c r="P24">
        <v>0.15</v>
      </c>
      <c r="Q24">
        <v>0</v>
      </c>
    </row>
    <row r="25" spans="1:17" x14ac:dyDescent="0.2">
      <c r="A25">
        <v>24510080700</v>
      </c>
      <c r="B25" t="s">
        <v>5</v>
      </c>
      <c r="C25" t="s">
        <v>3</v>
      </c>
      <c r="D25" t="s">
        <v>4</v>
      </c>
      <c r="E25">
        <v>7.6799999999999993E-2</v>
      </c>
      <c r="F25">
        <f>VLOOKUP(A25,'[1]shown_tract_jail_rP_gP_p75 (1)'!$A$1:$C$415,3,0)</f>
        <v>5.74E-2</v>
      </c>
      <c r="G25">
        <f>VLOOKUP(A25,[2]shown_tract_jail_rP_gP_p50!$A$1:$C$415,3,0)</f>
        <v>6.3899999999999998E-2</v>
      </c>
      <c r="H25">
        <f>VLOOKUP(A25,[3]shown_tract_jail_rP_gP_p25!$A$1:$C$415,3,0)</f>
        <v>7.7299999999999994E-2</v>
      </c>
      <c r="J25">
        <v>0.16</v>
      </c>
      <c r="K25">
        <v>0</v>
      </c>
      <c r="M25">
        <v>0.16</v>
      </c>
      <c r="N25">
        <v>0</v>
      </c>
      <c r="P25">
        <v>0.16</v>
      </c>
      <c r="Q25">
        <v>0</v>
      </c>
    </row>
    <row r="26" spans="1:17" x14ac:dyDescent="0.2">
      <c r="A26">
        <v>24510260604</v>
      </c>
      <c r="B26" t="s">
        <v>35</v>
      </c>
      <c r="C26" t="s">
        <v>3</v>
      </c>
      <c r="D26" t="s">
        <v>4</v>
      </c>
      <c r="E26">
        <v>6.7000000000000004E-2</v>
      </c>
      <c r="F26">
        <f>VLOOKUP(A26,'[1]shown_tract_jail_rP_gP_p75 (1)'!$A$1:$C$415,3,0)</f>
        <v>5.7799999999999997E-2</v>
      </c>
      <c r="G26">
        <f>VLOOKUP(A26,[2]shown_tract_jail_rP_gP_p50!$A$1:$C$415,3,0)</f>
        <v>6.3799999999999996E-2</v>
      </c>
      <c r="H26">
        <f>VLOOKUP(A26,[3]shown_tract_jail_rP_gP_p25!$A$1:$C$415,3,0)</f>
        <v>7.6200000000000004E-2</v>
      </c>
      <c r="J26" t="s">
        <v>181</v>
      </c>
      <c r="K26">
        <v>0</v>
      </c>
      <c r="M26" t="s">
        <v>181</v>
      </c>
      <c r="N26">
        <v>0</v>
      </c>
      <c r="P26" t="s">
        <v>181</v>
      </c>
      <c r="Q26">
        <v>0</v>
      </c>
    </row>
    <row r="27" spans="1:17" x14ac:dyDescent="0.2">
      <c r="A27">
        <v>24510270501</v>
      </c>
      <c r="B27" t="s">
        <v>133</v>
      </c>
      <c r="C27" t="s">
        <v>3</v>
      </c>
      <c r="D27" t="s">
        <v>4</v>
      </c>
      <c r="E27">
        <v>2.4400000000000002E-2</v>
      </c>
      <c r="F27">
        <f>VLOOKUP(A27,'[1]shown_tract_jail_rP_gP_p75 (1)'!$A$1:$C$415,3,0)</f>
        <v>0</v>
      </c>
      <c r="G27">
        <f>VLOOKUP(A27,[2]shown_tract_jail_rP_gP_p50!$A$1:$C$415,3,0)</f>
        <v>2.3900000000000001E-2</v>
      </c>
      <c r="H27">
        <f>VLOOKUP(A27,[3]shown_tract_jail_rP_gP_p25!$A$1:$C$415,3,0)</f>
        <v>7.5700000000000003E-2</v>
      </c>
    </row>
    <row r="28" spans="1:17" x14ac:dyDescent="0.2">
      <c r="A28">
        <v>24510250207</v>
      </c>
      <c r="B28" t="s">
        <v>13</v>
      </c>
      <c r="C28" t="s">
        <v>3</v>
      </c>
      <c r="D28" t="s">
        <v>4</v>
      </c>
      <c r="E28">
        <v>6.8400000000000002E-2</v>
      </c>
      <c r="F28">
        <f>VLOOKUP(A28,'[1]shown_tract_jail_rP_gP_p75 (1)'!$A$1:$C$415,3,0)</f>
        <v>5.4999999999999997E-3</v>
      </c>
      <c r="G28">
        <f>VLOOKUP(A28,[2]shown_tract_jail_rP_gP_p50!$A$1:$C$415,3,0)</f>
        <v>2.8400000000000002E-2</v>
      </c>
      <c r="H28">
        <f>VLOOKUP(A28,[3]shown_tract_jail_rP_gP_p25!$A$1:$C$415,3,0)</f>
        <v>7.5499999999999998E-2</v>
      </c>
    </row>
    <row r="29" spans="1:17" x14ac:dyDescent="0.2">
      <c r="A29">
        <v>24510080302</v>
      </c>
      <c r="B29" t="s">
        <v>23</v>
      </c>
      <c r="C29" t="s">
        <v>3</v>
      </c>
      <c r="D29" t="s">
        <v>4</v>
      </c>
      <c r="E29">
        <v>5.5599999999999997E-2</v>
      </c>
      <c r="F29">
        <f>VLOOKUP(A29,'[1]shown_tract_jail_rP_gP_p75 (1)'!$A$1:$C$415,3,0)</f>
        <v>3.3399999999999999E-2</v>
      </c>
      <c r="G29">
        <f>VLOOKUP(A29,[2]shown_tract_jail_rP_gP_p50!$A$1:$C$415,3,0)</f>
        <v>4.6600000000000003E-2</v>
      </c>
      <c r="H29">
        <f>VLOOKUP(A29,[3]shown_tract_jail_rP_gP_p25!$A$1:$C$415,3,0)</f>
        <v>7.3700000000000002E-2</v>
      </c>
    </row>
    <row r="30" spans="1:17" x14ac:dyDescent="0.2">
      <c r="A30">
        <v>24510080301</v>
      </c>
      <c r="B30" t="s">
        <v>23</v>
      </c>
      <c r="C30" t="s">
        <v>3</v>
      </c>
      <c r="D30" t="s">
        <v>4</v>
      </c>
      <c r="E30">
        <v>7.7499999999999999E-2</v>
      </c>
      <c r="F30">
        <f>VLOOKUP(A30,'[1]shown_tract_jail_rP_gP_p75 (1)'!$A$1:$C$415,3,0)</f>
        <v>2.7300000000000001E-2</v>
      </c>
      <c r="G30">
        <f>VLOOKUP(A30,[2]shown_tract_jail_rP_gP_p50!$A$1:$C$415,3,0)</f>
        <v>4.2099999999999999E-2</v>
      </c>
      <c r="H30">
        <f>VLOOKUP(A30,[3]shown_tract_jail_rP_gP_p25!$A$1:$C$415,3,0)</f>
        <v>7.2599999999999998E-2</v>
      </c>
    </row>
    <row r="31" spans="1:17" x14ac:dyDescent="0.2">
      <c r="A31">
        <v>24510130806</v>
      </c>
      <c r="B31" t="s">
        <v>142</v>
      </c>
      <c r="C31" t="s">
        <v>3</v>
      </c>
      <c r="D31" t="s">
        <v>4</v>
      </c>
      <c r="E31">
        <v>1.66E-2</v>
      </c>
      <c r="F31">
        <f>VLOOKUP(A31,'[1]shown_tract_jail_rP_gP_p75 (1)'!$A$1:$C$415,3,0)</f>
        <v>2.3999999999999998E-3</v>
      </c>
      <c r="G31">
        <f>VLOOKUP(A31,[2]shown_tract_jail_rP_gP_p50!$A$1:$C$415,3,0)</f>
        <v>2.53E-2</v>
      </c>
      <c r="H31">
        <f>VLOOKUP(A31,[3]shown_tract_jail_rP_gP_p25!$A$1:$C$415,3,0)</f>
        <v>7.2499999999999995E-2</v>
      </c>
    </row>
    <row r="32" spans="1:17" x14ac:dyDescent="0.2">
      <c r="A32">
        <v>24510270902</v>
      </c>
      <c r="B32" t="s">
        <v>95</v>
      </c>
      <c r="C32" t="s">
        <v>3</v>
      </c>
      <c r="D32" t="s">
        <v>4</v>
      </c>
      <c r="E32">
        <v>3.8600000000000002E-2</v>
      </c>
      <c r="F32">
        <f>VLOOKUP(A32,'[1]shown_tract_jail_rP_gP_p75 (1)'!$A$1:$C$415,3,0)</f>
        <v>5.4000000000000003E-3</v>
      </c>
      <c r="G32">
        <f>VLOOKUP(A32,[2]shown_tract_jail_rP_gP_p50!$A$1:$C$415,3,0)</f>
        <v>2.7300000000000001E-2</v>
      </c>
      <c r="H32">
        <f>VLOOKUP(A32,[3]shown_tract_jail_rP_gP_p25!$A$1:$C$415,3,0)</f>
        <v>7.2400000000000006E-2</v>
      </c>
    </row>
    <row r="33" spans="1:8" x14ac:dyDescent="0.2">
      <c r="A33">
        <v>24510140300</v>
      </c>
      <c r="B33" t="s">
        <v>24</v>
      </c>
      <c r="C33" t="s">
        <v>3</v>
      </c>
      <c r="D33" t="s">
        <v>4</v>
      </c>
      <c r="E33">
        <v>7.6899999999999996E-2</v>
      </c>
      <c r="F33">
        <f>VLOOKUP(A33,'[1]shown_tract_jail_rP_gP_p75 (1)'!$A$1:$C$415,3,0)</f>
        <v>5.0999999999999997E-2</v>
      </c>
      <c r="G33">
        <f>VLOOKUP(A33,[2]shown_tract_jail_rP_gP_p50!$A$1:$C$415,3,0)</f>
        <v>5.8000000000000003E-2</v>
      </c>
      <c r="H33">
        <f>VLOOKUP(A33,[3]shown_tract_jail_rP_gP_p25!$A$1:$C$415,3,0)</f>
        <v>7.2300000000000003E-2</v>
      </c>
    </row>
    <row r="34" spans="1:8" x14ac:dyDescent="0.2">
      <c r="A34">
        <v>24510200200</v>
      </c>
      <c r="B34" t="s">
        <v>15</v>
      </c>
      <c r="C34" t="s">
        <v>3</v>
      </c>
      <c r="D34" t="s">
        <v>4</v>
      </c>
      <c r="E34">
        <v>7.22E-2</v>
      </c>
      <c r="F34">
        <f>VLOOKUP(A34,'[1]shown_tract_jail_rP_gP_p75 (1)'!$A$1:$C$415,3,0)</f>
        <v>4.9799999999999997E-2</v>
      </c>
      <c r="G34">
        <f>VLOOKUP(A34,[2]shown_tract_jail_rP_gP_p50!$A$1:$C$415,3,0)</f>
        <v>5.7099999999999998E-2</v>
      </c>
      <c r="H34">
        <f>VLOOKUP(A34,[3]shown_tract_jail_rP_gP_p25!$A$1:$C$415,3,0)</f>
        <v>7.2099999999999997E-2</v>
      </c>
    </row>
    <row r="35" spans="1:8" x14ac:dyDescent="0.2">
      <c r="A35">
        <v>24510120400</v>
      </c>
      <c r="B35" t="s">
        <v>26</v>
      </c>
      <c r="C35" t="s">
        <v>3</v>
      </c>
      <c r="D35" t="s">
        <v>4</v>
      </c>
      <c r="E35">
        <v>7.4300000000000005E-2</v>
      </c>
      <c r="F35">
        <f>VLOOKUP(A35,'[1]shown_tract_jail_rP_gP_p75 (1)'!$A$1:$C$415,3,0)</f>
        <v>2.9399999999999999E-2</v>
      </c>
      <c r="G35">
        <f>VLOOKUP(A35,[2]shown_tract_jail_rP_gP_p50!$A$1:$C$415,3,0)</f>
        <v>4.3400000000000001E-2</v>
      </c>
      <c r="H35">
        <f>VLOOKUP(A35,[3]shown_tract_jail_rP_gP_p25!$A$1:$C$415,3,0)</f>
        <v>7.1999999999999995E-2</v>
      </c>
    </row>
    <row r="36" spans="1:8" x14ac:dyDescent="0.2">
      <c r="A36">
        <v>24510150600</v>
      </c>
      <c r="B36" t="s">
        <v>52</v>
      </c>
      <c r="C36" t="s">
        <v>3</v>
      </c>
      <c r="D36" t="s">
        <v>4</v>
      </c>
      <c r="E36">
        <v>5.8200000000000002E-2</v>
      </c>
      <c r="F36">
        <f>VLOOKUP(A36,'[1]shown_tract_jail_rP_gP_p75 (1)'!$A$1:$C$415,3,0)</f>
        <v>3.4599999999999999E-2</v>
      </c>
      <c r="G36">
        <f>VLOOKUP(A36,[2]shown_tract_jail_rP_gP_p50!$A$1:$C$415,3,0)</f>
        <v>4.6699999999999998E-2</v>
      </c>
      <c r="H36">
        <f>VLOOKUP(A36,[3]shown_tract_jail_rP_gP_p25!$A$1:$C$415,3,0)</f>
        <v>7.17E-2</v>
      </c>
    </row>
    <row r="37" spans="1:8" x14ac:dyDescent="0.2">
      <c r="A37">
        <v>24510260301</v>
      </c>
      <c r="B37" t="s">
        <v>49</v>
      </c>
      <c r="C37" t="s">
        <v>3</v>
      </c>
      <c r="D37" t="s">
        <v>4</v>
      </c>
      <c r="E37">
        <v>6.0199999999999997E-2</v>
      </c>
      <c r="F37">
        <f>VLOOKUP(A37,'[1]shown_tract_jail_rP_gP_p75 (1)'!$A$1:$C$415,3,0)</f>
        <v>4.1099999999999998E-2</v>
      </c>
      <c r="G37">
        <f>VLOOKUP(A37,[2]shown_tract_jail_rP_gP_p50!$A$1:$C$415,3,0)</f>
        <v>5.0999999999999997E-2</v>
      </c>
      <c r="H37">
        <f>VLOOKUP(A37,[3]shown_tract_jail_rP_gP_p25!$A$1:$C$415,3,0)</f>
        <v>7.1599999999999997E-2</v>
      </c>
    </row>
    <row r="38" spans="1:8" x14ac:dyDescent="0.2">
      <c r="A38">
        <v>24510260402</v>
      </c>
      <c r="B38" t="s">
        <v>38</v>
      </c>
      <c r="C38" t="s">
        <v>3</v>
      </c>
      <c r="D38" t="s">
        <v>4</v>
      </c>
      <c r="E38">
        <v>6.6000000000000003E-2</v>
      </c>
      <c r="F38">
        <f>VLOOKUP(A38,'[1]shown_tract_jail_rP_gP_p75 (1)'!$A$1:$C$415,3,0)</f>
        <v>4.9599999999999998E-2</v>
      </c>
      <c r="G38">
        <f>VLOOKUP(A38,[2]shown_tract_jail_rP_gP_p50!$A$1:$C$415,3,0)</f>
        <v>5.6500000000000002E-2</v>
      </c>
      <c r="H38">
        <f>VLOOKUP(A38,[3]shown_tract_jail_rP_gP_p25!$A$1:$C$415,3,0)</f>
        <v>7.0599999999999996E-2</v>
      </c>
    </row>
    <row r="39" spans="1:8" x14ac:dyDescent="0.2">
      <c r="A39">
        <v>24510250204</v>
      </c>
      <c r="B39" t="s">
        <v>13</v>
      </c>
      <c r="C39" t="s">
        <v>3</v>
      </c>
      <c r="D39" t="s">
        <v>4</v>
      </c>
      <c r="E39">
        <v>9.11E-2</v>
      </c>
      <c r="F39">
        <f>VLOOKUP(A39,'[1]shown_tract_jail_rP_gP_p75 (1)'!$A$1:$C$415,3,0)</f>
        <v>1.9E-3</v>
      </c>
      <c r="G39">
        <f>VLOOKUP(A39,[2]shown_tract_jail_rP_gP_p50!$A$1:$C$415,3,0)</f>
        <v>2.4299999999999999E-2</v>
      </c>
      <c r="H39">
        <f>VLOOKUP(A39,[3]shown_tract_jail_rP_gP_p25!$A$1:$C$415,3,0)</f>
        <v>7.0199999999999999E-2</v>
      </c>
    </row>
    <row r="40" spans="1:8" x14ac:dyDescent="0.2">
      <c r="A40">
        <v>24510250301</v>
      </c>
      <c r="B40" t="s">
        <v>18</v>
      </c>
      <c r="C40" t="s">
        <v>3</v>
      </c>
      <c r="D40" t="s">
        <v>4</v>
      </c>
      <c r="E40">
        <v>8.43E-2</v>
      </c>
      <c r="F40">
        <f>VLOOKUP(A40,'[1]shown_tract_jail_rP_gP_p75 (1)'!$A$1:$C$415,3,0)</f>
        <v>3.04E-2</v>
      </c>
      <c r="G40">
        <f>VLOOKUP(A40,[2]shown_tract_jail_rP_gP_p50!$A$1:$C$415,3,0)</f>
        <v>4.3099999999999999E-2</v>
      </c>
      <c r="H40">
        <f>VLOOKUP(A40,[3]shown_tract_jail_rP_gP_p25!$A$1:$C$415,3,0)</f>
        <v>6.9199999999999998E-2</v>
      </c>
    </row>
    <row r="41" spans="1:8" x14ac:dyDescent="0.2">
      <c r="A41">
        <v>24510130300</v>
      </c>
      <c r="B41" t="s">
        <v>31</v>
      </c>
      <c r="C41" t="s">
        <v>3</v>
      </c>
      <c r="D41" t="s">
        <v>4</v>
      </c>
      <c r="E41">
        <v>7.0400000000000004E-2</v>
      </c>
      <c r="F41">
        <f>VLOOKUP(A41,'[1]shown_tract_jail_rP_gP_p75 (1)'!$A$1:$C$415,3,0)</f>
        <v>4.7600000000000003E-2</v>
      </c>
      <c r="G41">
        <f>VLOOKUP(A41,[2]shown_tract_jail_rP_gP_p50!$A$1:$C$415,3,0)</f>
        <v>5.4600000000000003E-2</v>
      </c>
      <c r="H41">
        <f>VLOOKUP(A41,[3]shown_tract_jail_rP_gP_p25!$A$1:$C$415,3,0)</f>
        <v>6.9000000000000006E-2</v>
      </c>
    </row>
    <row r="42" spans="1:8" x14ac:dyDescent="0.2">
      <c r="A42">
        <v>24510080500</v>
      </c>
      <c r="B42" t="s">
        <v>46</v>
      </c>
      <c r="C42" t="s">
        <v>3</v>
      </c>
      <c r="D42" t="s">
        <v>4</v>
      </c>
      <c r="E42">
        <v>6.13E-2</v>
      </c>
      <c r="F42">
        <f>VLOOKUP(A42,'[1]shown_tract_jail_rP_gP_p75 (1)'!$A$1:$C$415,3,0)</f>
        <v>6.3E-3</v>
      </c>
      <c r="G42">
        <f>VLOOKUP(A42,[2]shown_tract_jail_rP_gP_p50!$A$1:$C$415,3,0)</f>
        <v>2.6800000000000001E-2</v>
      </c>
      <c r="H42">
        <f>VLOOKUP(A42,[3]shown_tract_jail_rP_gP_p25!$A$1:$C$415,3,0)</f>
        <v>6.8900000000000003E-2</v>
      </c>
    </row>
    <row r="43" spans="1:8" x14ac:dyDescent="0.2">
      <c r="A43">
        <v>24510080102</v>
      </c>
      <c r="B43" t="s">
        <v>49</v>
      </c>
      <c r="C43" t="s">
        <v>3</v>
      </c>
      <c r="D43" t="s">
        <v>4</v>
      </c>
      <c r="E43">
        <v>5.2900000000000003E-2</v>
      </c>
      <c r="F43">
        <f>VLOOKUP(A43,'[1]shown_tract_jail_rP_gP_p75 (1)'!$A$1:$C$415,3,0)</f>
        <v>1.43E-2</v>
      </c>
      <c r="G43">
        <f>VLOOKUP(A43,[2]shown_tract_jail_rP_gP_p50!$A$1:$C$415,3,0)</f>
        <v>3.2099999999999997E-2</v>
      </c>
      <c r="H43">
        <f>VLOOKUP(A43,[3]shown_tract_jail_rP_gP_p25!$A$1:$C$415,3,0)</f>
        <v>6.88E-2</v>
      </c>
    </row>
    <row r="44" spans="1:8" x14ac:dyDescent="0.2">
      <c r="A44">
        <v>24510271600</v>
      </c>
      <c r="B44" t="s">
        <v>40</v>
      </c>
      <c r="C44" t="s">
        <v>3</v>
      </c>
      <c r="D44" t="s">
        <v>4</v>
      </c>
      <c r="E44">
        <v>6.4899999999999999E-2</v>
      </c>
      <c r="F44">
        <f>VLOOKUP(A44,'[1]shown_tract_jail_rP_gP_p75 (1)'!$A$1:$C$415,3,0)</f>
        <v>2.8899999999999999E-2</v>
      </c>
      <c r="G44">
        <f>VLOOKUP(A44,[2]shown_tract_jail_rP_gP_p50!$A$1:$C$415,3,0)</f>
        <v>4.1700000000000001E-2</v>
      </c>
      <c r="H44">
        <f>VLOOKUP(A44,[3]shown_tract_jail_rP_gP_p25!$A$1:$C$415,3,0)</f>
        <v>6.7900000000000002E-2</v>
      </c>
    </row>
    <row r="45" spans="1:8" x14ac:dyDescent="0.2">
      <c r="A45">
        <v>24510250102</v>
      </c>
      <c r="B45" t="s">
        <v>73</v>
      </c>
      <c r="C45" t="s">
        <v>3</v>
      </c>
      <c r="D45" t="s">
        <v>4</v>
      </c>
      <c r="E45">
        <v>4.9299999999999997E-2</v>
      </c>
      <c r="F45">
        <f>VLOOKUP(A45,'[1]shown_tract_jail_rP_gP_p75 (1)'!$A$1:$C$415,3,0)</f>
        <v>2.23E-2</v>
      </c>
      <c r="G45">
        <f>VLOOKUP(A45,[2]shown_tract_jail_rP_gP_p50!$A$1:$C$415,3,0)</f>
        <v>3.6600000000000001E-2</v>
      </c>
      <c r="H45">
        <f>VLOOKUP(A45,[3]shown_tract_jail_rP_gP_p25!$A$1:$C$415,3,0)</f>
        <v>6.6000000000000003E-2</v>
      </c>
    </row>
    <row r="46" spans="1:8" x14ac:dyDescent="0.2">
      <c r="A46">
        <v>24510270701</v>
      </c>
      <c r="B46" t="s">
        <v>39</v>
      </c>
      <c r="C46" t="s">
        <v>3</v>
      </c>
      <c r="D46" t="s">
        <v>4</v>
      </c>
      <c r="E46">
        <v>6.5199999999999994E-2</v>
      </c>
      <c r="F46">
        <f>VLOOKUP(A46,'[1]shown_tract_jail_rP_gP_p75 (1)'!$A$1:$C$415,3,0)</f>
        <v>0</v>
      </c>
      <c r="G46">
        <f>VLOOKUP(A46,[2]shown_tract_jail_rP_gP_p50!$A$1:$C$415,3,0)</f>
        <v>1.9800000000000002E-2</v>
      </c>
      <c r="H46">
        <f>VLOOKUP(A46,[3]shown_tract_jail_rP_gP_p25!$A$1:$C$415,3,0)</f>
        <v>6.5500000000000003E-2</v>
      </c>
    </row>
    <row r="47" spans="1:8" x14ac:dyDescent="0.2">
      <c r="A47">
        <v>24510270903</v>
      </c>
      <c r="B47" t="s">
        <v>99</v>
      </c>
      <c r="C47" t="s">
        <v>3</v>
      </c>
      <c r="D47" t="s">
        <v>4</v>
      </c>
      <c r="E47">
        <v>3.7699999999999997E-2</v>
      </c>
      <c r="F47">
        <f>VLOOKUP(A47,'[1]shown_tract_jail_rP_gP_p75 (1)'!$A$1:$C$415,3,0)</f>
        <v>3.6600000000000001E-2</v>
      </c>
      <c r="G47">
        <f>VLOOKUP(A47,[2]shown_tract_jail_rP_gP_p50!$A$1:$C$415,3,0)</f>
        <v>4.5999999999999999E-2</v>
      </c>
      <c r="H47">
        <f>VLOOKUP(A47,[3]shown_tract_jail_rP_gP_p25!$A$1:$C$415,3,0)</f>
        <v>6.5299999999999997E-2</v>
      </c>
    </row>
    <row r="48" spans="1:8" x14ac:dyDescent="0.2">
      <c r="A48">
        <v>24510280102</v>
      </c>
      <c r="B48" t="s">
        <v>63</v>
      </c>
      <c r="C48" t="s">
        <v>3</v>
      </c>
      <c r="D48" t="s">
        <v>4</v>
      </c>
      <c r="E48">
        <v>5.4100000000000002E-2</v>
      </c>
      <c r="F48">
        <f>VLOOKUP(A48,'[1]shown_tract_jail_rP_gP_p75 (1)'!$A$1:$C$415,3,0)</f>
        <v>1.55E-2</v>
      </c>
      <c r="G48">
        <f>VLOOKUP(A48,[2]shown_tract_jail_rP_gP_p50!$A$1:$C$415,3,0)</f>
        <v>3.1600000000000003E-2</v>
      </c>
      <c r="H48">
        <f>VLOOKUP(A48,[3]shown_tract_jail_rP_gP_p25!$A$1:$C$415,3,0)</f>
        <v>6.4799999999999996E-2</v>
      </c>
    </row>
    <row r="49" spans="1:8" x14ac:dyDescent="0.2">
      <c r="A49">
        <v>24510250203</v>
      </c>
      <c r="B49" t="s">
        <v>13</v>
      </c>
      <c r="C49" t="s">
        <v>3</v>
      </c>
      <c r="D49" t="s">
        <v>4</v>
      </c>
      <c r="E49">
        <v>5.8000000000000003E-2</v>
      </c>
      <c r="F49">
        <f>VLOOKUP(A49,'[1]shown_tract_jail_rP_gP_p75 (1)'!$A$1:$C$415,3,0)</f>
        <v>0</v>
      </c>
      <c r="G49">
        <f>VLOOKUP(A49,[2]shown_tract_jail_rP_gP_p50!$A$1:$C$415,3,0)</f>
        <v>1.01E-2</v>
      </c>
      <c r="H49">
        <f>VLOOKUP(A49,[3]shown_tract_jail_rP_gP_p25!$A$1:$C$415,3,0)</f>
        <v>6.4799999999999996E-2</v>
      </c>
    </row>
    <row r="50" spans="1:8" x14ac:dyDescent="0.2">
      <c r="A50">
        <v>24510271801</v>
      </c>
      <c r="B50" t="s">
        <v>59</v>
      </c>
      <c r="C50" t="s">
        <v>3</v>
      </c>
      <c r="D50" t="s">
        <v>4</v>
      </c>
      <c r="E50">
        <v>5.6000000000000001E-2</v>
      </c>
      <c r="F50">
        <f>VLOOKUP(A50,'[1]shown_tract_jail_rP_gP_p75 (1)'!$A$1:$C$415,3,0)</f>
        <v>2.92E-2</v>
      </c>
      <c r="G50">
        <f>VLOOKUP(A50,[2]shown_tract_jail_rP_gP_p50!$A$1:$C$415,3,0)</f>
        <v>4.0800000000000003E-2</v>
      </c>
      <c r="H50">
        <f>VLOOKUP(A50,[3]shown_tract_jail_rP_gP_p25!$A$1:$C$415,3,0)</f>
        <v>6.4600000000000005E-2</v>
      </c>
    </row>
    <row r="51" spans="1:8" x14ac:dyDescent="0.2">
      <c r="A51">
        <v>24510150701</v>
      </c>
      <c r="B51" t="s">
        <v>70</v>
      </c>
      <c r="C51" t="s">
        <v>3</v>
      </c>
      <c r="D51" t="s">
        <v>4</v>
      </c>
      <c r="E51">
        <v>4.9700000000000001E-2</v>
      </c>
      <c r="F51">
        <f>VLOOKUP(A51,'[1]shown_tract_jail_rP_gP_p75 (1)'!$A$1:$C$415,3,0)</f>
        <v>2.0999999999999999E-3</v>
      </c>
      <c r="G51">
        <f>VLOOKUP(A51,[2]shown_tract_jail_rP_gP_p50!$A$1:$C$415,3,0)</f>
        <v>2.23E-2</v>
      </c>
      <c r="H51">
        <f>VLOOKUP(A51,[3]shown_tract_jail_rP_gP_p25!$A$1:$C$415,3,0)</f>
        <v>6.3799999999999996E-2</v>
      </c>
    </row>
    <row r="52" spans="1:8" x14ac:dyDescent="0.2">
      <c r="A52">
        <v>24005402405</v>
      </c>
      <c r="B52" t="s">
        <v>63</v>
      </c>
      <c r="C52" t="s">
        <v>3</v>
      </c>
      <c r="D52" t="s">
        <v>4</v>
      </c>
      <c r="E52">
        <v>3.7499999999999999E-2</v>
      </c>
      <c r="F52">
        <f>VLOOKUP(A52,'[1]shown_tract_jail_rP_gP_p75 (1)'!$A$1:$C$415,3,0)</f>
        <v>2.07E-2</v>
      </c>
      <c r="G52">
        <f>VLOOKUP(A52,[2]shown_tract_jail_rP_gP_p50!$A$1:$C$415,3,0)</f>
        <v>3.4700000000000002E-2</v>
      </c>
      <c r="H52">
        <f>VLOOKUP(A52,[3]shown_tract_jail_rP_gP_p25!$A$1:$C$415,3,0)</f>
        <v>6.3500000000000001E-2</v>
      </c>
    </row>
    <row r="53" spans="1:8" x14ac:dyDescent="0.2">
      <c r="A53">
        <v>24510090600</v>
      </c>
      <c r="B53" t="s">
        <v>48</v>
      </c>
      <c r="C53" t="s">
        <v>3</v>
      </c>
      <c r="D53" t="s">
        <v>4</v>
      </c>
      <c r="E53">
        <v>6.0699999999999997E-2</v>
      </c>
      <c r="F53">
        <f>VLOOKUP(A53,'[1]shown_tract_jail_rP_gP_p75 (1)'!$A$1:$C$415,3,0)</f>
        <v>3.2899999999999999E-2</v>
      </c>
      <c r="G53">
        <f>VLOOKUP(A53,[2]shown_tract_jail_rP_gP_p50!$A$1:$C$415,3,0)</f>
        <v>4.2799999999999998E-2</v>
      </c>
      <c r="H53">
        <f>VLOOKUP(A53,[3]shown_tract_jail_rP_gP_p25!$A$1:$C$415,3,0)</f>
        <v>6.3100000000000003E-2</v>
      </c>
    </row>
    <row r="54" spans="1:8" x14ac:dyDescent="0.2">
      <c r="A54">
        <v>24510120300</v>
      </c>
      <c r="B54" t="s">
        <v>42</v>
      </c>
      <c r="C54" t="s">
        <v>3</v>
      </c>
      <c r="D54" t="s">
        <v>4</v>
      </c>
      <c r="E54">
        <v>6.4399999999999999E-2</v>
      </c>
      <c r="F54">
        <f>VLOOKUP(A54,'[1]shown_tract_jail_rP_gP_p75 (1)'!$A$1:$C$415,3,0)</f>
        <v>0</v>
      </c>
      <c r="G54">
        <f>VLOOKUP(A54,[2]shown_tract_jail_rP_gP_p50!$A$1:$C$415,3,0)</f>
        <v>2.0199999999999999E-2</v>
      </c>
      <c r="H54">
        <f>VLOOKUP(A54,[3]shown_tract_jail_rP_gP_p25!$A$1:$C$415,3,0)</f>
        <v>6.3E-2</v>
      </c>
    </row>
    <row r="55" spans="1:8" x14ac:dyDescent="0.2">
      <c r="A55">
        <v>24510130200</v>
      </c>
      <c r="B55" t="s">
        <v>29</v>
      </c>
      <c r="C55" t="s">
        <v>3</v>
      </c>
      <c r="D55" t="s">
        <v>4</v>
      </c>
      <c r="E55">
        <v>7.22E-2</v>
      </c>
      <c r="F55">
        <f>VLOOKUP(A55,'[1]shown_tract_jail_rP_gP_p75 (1)'!$A$1:$C$415,3,0)</f>
        <v>2.9499999999999998E-2</v>
      </c>
      <c r="G55">
        <f>VLOOKUP(A55,[2]shown_tract_jail_rP_gP_p50!$A$1:$C$415,3,0)</f>
        <v>4.0300000000000002E-2</v>
      </c>
      <c r="H55">
        <f>VLOOKUP(A55,[3]shown_tract_jail_rP_gP_p25!$A$1:$C$415,3,0)</f>
        <v>6.2399999999999997E-2</v>
      </c>
    </row>
    <row r="56" spans="1:8" x14ac:dyDescent="0.2">
      <c r="A56">
        <v>24005403202</v>
      </c>
      <c r="B56" t="s">
        <v>63</v>
      </c>
      <c r="C56" t="s">
        <v>3</v>
      </c>
      <c r="D56" t="s">
        <v>4</v>
      </c>
      <c r="E56">
        <v>1.4E-2</v>
      </c>
      <c r="F56">
        <f>VLOOKUP(A56,'[1]shown_tract_jail_rP_gP_p75 (1)'!$A$1:$C$415,3,0)</f>
        <v>0</v>
      </c>
      <c r="G56">
        <f>VLOOKUP(A56,[2]shown_tract_jail_rP_gP_p50!$A$1:$C$415,3,0)</f>
        <v>1.9599999999999999E-2</v>
      </c>
      <c r="H56">
        <f>VLOOKUP(A56,[3]shown_tract_jail_rP_gP_p25!$A$1:$C$415,3,0)</f>
        <v>6.1800000000000001E-2</v>
      </c>
    </row>
    <row r="57" spans="1:8" x14ac:dyDescent="0.2">
      <c r="A57">
        <v>24510160802</v>
      </c>
      <c r="B57" t="s">
        <v>37</v>
      </c>
      <c r="C57" t="s">
        <v>3</v>
      </c>
      <c r="D57" t="s">
        <v>4</v>
      </c>
      <c r="E57">
        <v>5.57E-2</v>
      </c>
      <c r="F57">
        <f>VLOOKUP(A57,'[1]shown_tract_jail_rP_gP_p75 (1)'!$A$1:$C$415,3,0)</f>
        <v>5.0099999999999999E-2</v>
      </c>
      <c r="G57">
        <f>VLOOKUP(A57,[2]shown_tract_jail_rP_gP_p50!$A$1:$C$415,3,0)</f>
        <v>5.3900000000000003E-2</v>
      </c>
      <c r="H57">
        <f>VLOOKUP(A57,[3]shown_tract_jail_rP_gP_p25!$A$1:$C$415,3,0)</f>
        <v>6.1600000000000002E-2</v>
      </c>
    </row>
    <row r="58" spans="1:8" x14ac:dyDescent="0.2">
      <c r="A58">
        <v>24510080200</v>
      </c>
      <c r="B58" t="s">
        <v>5</v>
      </c>
      <c r="C58" t="s">
        <v>3</v>
      </c>
      <c r="D58" t="s">
        <v>4</v>
      </c>
      <c r="E58">
        <v>7.3999999999999996E-2</v>
      </c>
      <c r="F58">
        <f>VLOOKUP(A58,'[1]shown_tract_jail_rP_gP_p75 (1)'!$A$1:$C$415,3,0)</f>
        <v>2.7099999999999999E-2</v>
      </c>
      <c r="G58">
        <f>VLOOKUP(A58,[2]shown_tract_jail_rP_gP_p50!$A$1:$C$415,3,0)</f>
        <v>3.7999999999999999E-2</v>
      </c>
      <c r="H58">
        <f>VLOOKUP(A58,[3]shown_tract_jail_rP_gP_p25!$A$1:$C$415,3,0)</f>
        <v>6.0499999999999998E-2</v>
      </c>
    </row>
    <row r="59" spans="1:8" x14ac:dyDescent="0.2">
      <c r="A59">
        <v>24510130100</v>
      </c>
      <c r="B59" t="s">
        <v>29</v>
      </c>
      <c r="C59" t="s">
        <v>3</v>
      </c>
      <c r="D59" t="s">
        <v>4</v>
      </c>
      <c r="E59">
        <v>6.0999999999999999E-2</v>
      </c>
      <c r="F59">
        <f>VLOOKUP(A59,'[1]shown_tract_jail_rP_gP_p75 (1)'!$A$1:$C$415,3,0)</f>
        <v>8.5199999999999998E-2</v>
      </c>
      <c r="G59">
        <f>VLOOKUP(A59,[2]shown_tract_jail_rP_gP_p50!$A$1:$C$415,3,0)</f>
        <v>7.6899999999999996E-2</v>
      </c>
      <c r="H59">
        <f>VLOOKUP(A59,[3]shown_tract_jail_rP_gP_p25!$A$1:$C$415,3,0)</f>
        <v>5.9700000000000003E-2</v>
      </c>
    </row>
    <row r="60" spans="1:8" x14ac:dyDescent="0.2">
      <c r="A60">
        <v>24510130400</v>
      </c>
      <c r="B60" t="s">
        <v>36</v>
      </c>
      <c r="C60" t="s">
        <v>3</v>
      </c>
      <c r="D60" t="s">
        <v>4</v>
      </c>
      <c r="E60">
        <v>6.6100000000000006E-2</v>
      </c>
      <c r="F60">
        <f>VLOOKUP(A60,'[1]shown_tract_jail_rP_gP_p75 (1)'!$A$1:$C$415,3,0)</f>
        <v>2.5399999999999999E-2</v>
      </c>
      <c r="G60">
        <f>VLOOKUP(A60,[2]shown_tract_jail_rP_gP_p50!$A$1:$C$415,3,0)</f>
        <v>3.6600000000000001E-2</v>
      </c>
      <c r="H60">
        <f>VLOOKUP(A60,[3]shown_tract_jail_rP_gP_p25!$A$1:$C$415,3,0)</f>
        <v>5.9700000000000003E-2</v>
      </c>
    </row>
    <row r="61" spans="1:8" x14ac:dyDescent="0.2">
      <c r="A61">
        <v>24510271002</v>
      </c>
      <c r="B61" t="s">
        <v>67</v>
      </c>
      <c r="C61" t="s">
        <v>3</v>
      </c>
      <c r="D61" t="s">
        <v>4</v>
      </c>
      <c r="E61">
        <v>5.1700000000000003E-2</v>
      </c>
      <c r="F61">
        <f>VLOOKUP(A61,'[1]shown_tract_jail_rP_gP_p75 (1)'!$A$1:$C$415,3,0)</f>
        <v>1.95E-2</v>
      </c>
      <c r="G61">
        <f>VLOOKUP(A61,[2]shown_tract_jail_rP_gP_p50!$A$1:$C$415,3,0)</f>
        <v>3.2599999999999997E-2</v>
      </c>
      <c r="H61">
        <f>VLOOKUP(A61,[3]shown_tract_jail_rP_gP_p25!$A$1:$C$415,3,0)</f>
        <v>5.96E-2</v>
      </c>
    </row>
    <row r="62" spans="1:8" x14ac:dyDescent="0.2">
      <c r="A62">
        <v>24510271700</v>
      </c>
      <c r="B62" t="s">
        <v>64</v>
      </c>
      <c r="C62" t="s">
        <v>3</v>
      </c>
      <c r="D62" t="s">
        <v>4</v>
      </c>
      <c r="E62">
        <v>5.4100000000000002E-2</v>
      </c>
      <c r="F62">
        <f>VLOOKUP(A62,'[1]shown_tract_jail_rP_gP_p75 (1)'!$A$1:$C$415,3,0)</f>
        <v>4.5199999999999997E-2</v>
      </c>
      <c r="G62">
        <f>VLOOKUP(A62,[2]shown_tract_jail_rP_gP_p50!$A$1:$C$415,3,0)</f>
        <v>4.9799999999999997E-2</v>
      </c>
      <c r="H62">
        <f>VLOOKUP(A62,[3]shown_tract_jail_rP_gP_p25!$A$1:$C$415,3,0)</f>
        <v>5.9200000000000003E-2</v>
      </c>
    </row>
    <row r="63" spans="1:8" x14ac:dyDescent="0.2">
      <c r="A63">
        <v>24510150300</v>
      </c>
      <c r="B63" t="s">
        <v>53</v>
      </c>
      <c r="C63" t="s">
        <v>3</v>
      </c>
      <c r="D63" t="s">
        <v>4</v>
      </c>
      <c r="E63">
        <v>5.79E-2</v>
      </c>
      <c r="F63">
        <f>VLOOKUP(A63,'[1]shown_tract_jail_rP_gP_p75 (1)'!$A$1:$C$415,3,0)</f>
        <v>6.9099999999999995E-2</v>
      </c>
      <c r="G63">
        <f>VLOOKUP(A63,[2]shown_tract_jail_rP_gP_p50!$A$1:$C$415,3,0)</f>
        <v>6.5799999999999997E-2</v>
      </c>
      <c r="H63">
        <f>VLOOKUP(A63,[3]shown_tract_jail_rP_gP_p25!$A$1:$C$415,3,0)</f>
        <v>5.91E-2</v>
      </c>
    </row>
    <row r="64" spans="1:8" x14ac:dyDescent="0.2">
      <c r="A64">
        <v>24510090700</v>
      </c>
      <c r="B64" t="s">
        <v>48</v>
      </c>
      <c r="C64" t="s">
        <v>3</v>
      </c>
      <c r="D64" t="s">
        <v>4</v>
      </c>
      <c r="E64">
        <v>5.3499999999999999E-2</v>
      </c>
      <c r="F64">
        <f>VLOOKUP(A64,'[1]shown_tract_jail_rP_gP_p75 (1)'!$A$1:$C$415,3,0)</f>
        <v>3.5000000000000003E-2</v>
      </c>
      <c r="G64">
        <f>VLOOKUP(A64,[2]shown_tract_jail_rP_gP_p50!$A$1:$C$415,3,0)</f>
        <v>4.2799999999999998E-2</v>
      </c>
      <c r="H64">
        <f>VLOOKUP(A64,[3]shown_tract_jail_rP_gP_p25!$A$1:$C$415,3,0)</f>
        <v>5.8900000000000001E-2</v>
      </c>
    </row>
    <row r="65" spans="1:11" x14ac:dyDescent="0.2">
      <c r="A65">
        <v>24510200500</v>
      </c>
      <c r="B65" t="s">
        <v>71</v>
      </c>
      <c r="C65" t="s">
        <v>3</v>
      </c>
      <c r="D65" t="s">
        <v>4</v>
      </c>
      <c r="E65">
        <v>4.9599999999999998E-2</v>
      </c>
      <c r="F65">
        <f>VLOOKUP(A65,'[1]shown_tract_jail_rP_gP_p75 (1)'!$A$1:$C$415,3,0)</f>
        <v>2.6100000000000002E-2</v>
      </c>
      <c r="G65">
        <f>VLOOKUP(A65,[2]shown_tract_jail_rP_gP_p50!$A$1:$C$415,3,0)</f>
        <v>3.6900000000000002E-2</v>
      </c>
      <c r="H65">
        <f>VLOOKUP(A65,[3]shown_tract_jail_rP_gP_p25!$A$1:$C$415,3,0)</f>
        <v>5.8900000000000001E-2</v>
      </c>
    </row>
    <row r="66" spans="1:11" x14ac:dyDescent="0.2">
      <c r="A66">
        <v>24510060300</v>
      </c>
      <c r="B66" t="s">
        <v>47</v>
      </c>
      <c r="C66" t="s">
        <v>3</v>
      </c>
      <c r="D66" t="s">
        <v>4</v>
      </c>
      <c r="E66">
        <v>6.08E-2</v>
      </c>
      <c r="F66">
        <f>VLOOKUP(A66,'[1]shown_tract_jail_rP_gP_p75 (1)'!$A$1:$C$415,3,0)</f>
        <v>4.7800000000000002E-2</v>
      </c>
      <c r="G66">
        <f>VLOOKUP(A66,[2]shown_tract_jail_rP_gP_p50!$A$1:$C$415,3,0)</f>
        <v>5.1299999999999998E-2</v>
      </c>
      <c r="H66">
        <f>VLOOKUP(A66,[3]shown_tract_jail_rP_gP_p25!$A$1:$C$415,3,0)</f>
        <v>5.8700000000000002E-2</v>
      </c>
    </row>
    <row r="67" spans="1:11" x14ac:dyDescent="0.2">
      <c r="A67">
        <v>24510200300</v>
      </c>
      <c r="B67" t="s">
        <v>60</v>
      </c>
      <c r="C67" t="s">
        <v>3</v>
      </c>
      <c r="D67" t="s">
        <v>4</v>
      </c>
      <c r="E67">
        <v>5.57E-2</v>
      </c>
      <c r="F67">
        <f>VLOOKUP(A67,'[1]shown_tract_jail_rP_gP_p75 (1)'!$A$1:$C$415,3,0)</f>
        <v>4.7199999999999999E-2</v>
      </c>
      <c r="G67">
        <f>VLOOKUP(A67,[2]shown_tract_jail_rP_gP_p50!$A$1:$C$415,3,0)</f>
        <v>5.0900000000000001E-2</v>
      </c>
      <c r="H67">
        <f>VLOOKUP(A67,[3]shown_tract_jail_rP_gP_p25!$A$1:$C$415,3,0)</f>
        <v>5.8500000000000003E-2</v>
      </c>
    </row>
    <row r="68" spans="1:11" x14ac:dyDescent="0.2">
      <c r="A68">
        <v>24510230200</v>
      </c>
      <c r="B68" t="s">
        <v>104</v>
      </c>
      <c r="C68" t="s">
        <v>3</v>
      </c>
      <c r="D68" t="s">
        <v>4</v>
      </c>
      <c r="E68">
        <v>3.56E-2</v>
      </c>
      <c r="F68">
        <f>VLOOKUP(A68,'[1]shown_tract_jail_rP_gP_p75 (1)'!$A$1:$C$415,3,0)</f>
        <v>3.39E-2</v>
      </c>
      <c r="G68">
        <f>VLOOKUP(A68,[2]shown_tract_jail_rP_gP_p50!$A$1:$C$415,3,0)</f>
        <v>4.1799999999999997E-2</v>
      </c>
      <c r="H68">
        <f>VLOOKUP(A68,[3]shown_tract_jail_rP_gP_p25!$A$1:$C$415,3,0)</f>
        <v>5.8299999999999998E-2</v>
      </c>
    </row>
    <row r="69" spans="1:11" x14ac:dyDescent="0.2">
      <c r="A69">
        <v>24510160801</v>
      </c>
      <c r="B69" t="s">
        <v>37</v>
      </c>
      <c r="C69" t="s">
        <v>3</v>
      </c>
      <c r="D69" t="s">
        <v>4</v>
      </c>
      <c r="E69">
        <v>6.6100000000000006E-2</v>
      </c>
      <c r="F69">
        <f>VLOOKUP(A69,'[1]shown_tract_jail_rP_gP_p75 (1)'!$A$1:$C$415,3,0)</f>
        <v>7.4999999999999997E-2</v>
      </c>
      <c r="G69">
        <f>VLOOKUP(A69,[2]shown_tract_jail_rP_gP_p50!$A$1:$C$415,3,0)</f>
        <v>6.9500000000000006E-2</v>
      </c>
      <c r="H69">
        <f>VLOOKUP(A69,[3]shown_tract_jail_rP_gP_p25!$A$1:$C$415,3,0)</f>
        <v>5.8099999999999999E-2</v>
      </c>
    </row>
    <row r="70" spans="1:11" x14ac:dyDescent="0.2">
      <c r="A70">
        <v>24510272004</v>
      </c>
      <c r="B70" t="s">
        <v>154</v>
      </c>
      <c r="C70" t="s">
        <v>3</v>
      </c>
      <c r="D70" t="s">
        <v>4</v>
      </c>
      <c r="E70">
        <v>5.1999999999999998E-3</v>
      </c>
      <c r="F70">
        <f>VLOOKUP(A70,'[1]shown_tract_jail_rP_gP_p75 (1)'!$A$1:$C$415,3,0)</f>
        <v>0</v>
      </c>
      <c r="G70">
        <f>VLOOKUP(A70,[2]shown_tract_jail_rP_gP_p50!$A$1:$C$415,3,0)</f>
        <v>1.41E-2</v>
      </c>
      <c r="H70">
        <f>VLOOKUP(A70,[3]shown_tract_jail_rP_gP_p25!$A$1:$C$415,3,0)</f>
        <v>5.7500000000000002E-2</v>
      </c>
    </row>
    <row r="71" spans="1:11" x14ac:dyDescent="0.2">
      <c r="A71">
        <v>24510270101</v>
      </c>
      <c r="B71" t="s">
        <v>132</v>
      </c>
      <c r="C71" t="s">
        <v>3</v>
      </c>
      <c r="D71" t="s">
        <v>4</v>
      </c>
      <c r="E71">
        <v>2.47E-2</v>
      </c>
      <c r="F71">
        <f>VLOOKUP(A71,'[1]shown_tract_jail_rP_gP_p75 (1)'!$A$1:$C$415,3,0)</f>
        <v>1.2999999999999999E-3</v>
      </c>
      <c r="G71">
        <f>VLOOKUP(A71,[2]shown_tract_jail_rP_gP_p50!$A$1:$C$415,3,0)</f>
        <v>1.9599999999999999E-2</v>
      </c>
      <c r="H71">
        <f>VLOOKUP(A71,[3]shown_tract_jail_rP_gP_p25!$A$1:$C$415,3,0)</f>
        <v>5.74E-2</v>
      </c>
    </row>
    <row r="72" spans="1:11" x14ac:dyDescent="0.2">
      <c r="A72">
        <v>24510151200</v>
      </c>
      <c r="B72" t="s">
        <v>55</v>
      </c>
      <c r="C72" t="s">
        <v>3</v>
      </c>
      <c r="D72" t="s">
        <v>4</v>
      </c>
      <c r="E72">
        <v>5.7500000000000002E-2</v>
      </c>
      <c r="F72">
        <f>VLOOKUP(A72,'[1]shown_tract_jail_rP_gP_p75 (1)'!$A$1:$C$415,3,0)</f>
        <v>8.6999999999999994E-3</v>
      </c>
      <c r="G72">
        <f>VLOOKUP(A72,[2]shown_tract_jail_rP_gP_p50!$A$1:$C$415,3,0)</f>
        <v>2.46E-2</v>
      </c>
      <c r="H72">
        <f>VLOOKUP(A72,[3]shown_tract_jail_rP_gP_p25!$A$1:$C$415,3,0)</f>
        <v>5.7200000000000001E-2</v>
      </c>
    </row>
    <row r="73" spans="1:11" x14ac:dyDescent="0.2">
      <c r="A73">
        <v>24510260102</v>
      </c>
      <c r="B73" t="s">
        <v>38</v>
      </c>
      <c r="C73" t="s">
        <v>3</v>
      </c>
      <c r="D73" t="s">
        <v>4</v>
      </c>
      <c r="E73">
        <v>3.3700000000000001E-2</v>
      </c>
      <c r="F73">
        <f>VLOOKUP(A73,'[1]shown_tract_jail_rP_gP_p75 (1)'!$A$1:$C$415,3,0)</f>
        <v>1.84E-2</v>
      </c>
      <c r="G73">
        <f>VLOOKUP(A73,[2]shown_tract_jail_rP_gP_p50!$A$1:$C$415,3,0)</f>
        <v>3.1E-2</v>
      </c>
      <c r="H73">
        <f>VLOOKUP(A73,[3]shown_tract_jail_rP_gP_p25!$A$1:$C$415,3,0)</f>
        <v>5.6800000000000003E-2</v>
      </c>
      <c r="K73" s="4"/>
    </row>
    <row r="74" spans="1:11" x14ac:dyDescent="0.2">
      <c r="A74">
        <v>24510070300</v>
      </c>
      <c r="B74" t="s">
        <v>58</v>
      </c>
      <c r="C74" t="s">
        <v>3</v>
      </c>
      <c r="D74" t="s">
        <v>4</v>
      </c>
      <c r="E74">
        <v>5.6300000000000003E-2</v>
      </c>
      <c r="F74">
        <f>VLOOKUP(A74,'[1]shown_tract_jail_rP_gP_p75 (1)'!$A$1:$C$415,3,0)</f>
        <v>0</v>
      </c>
      <c r="G74">
        <f>VLOOKUP(A74,[2]shown_tract_jail_rP_gP_p50!$A$1:$C$415,3,0)</f>
        <v>7.3000000000000001E-3</v>
      </c>
      <c r="H74">
        <f>VLOOKUP(A74,[3]shown_tract_jail_rP_gP_p25!$A$1:$C$415,3,0)</f>
        <v>5.6500000000000002E-2</v>
      </c>
      <c r="K74" s="4"/>
    </row>
    <row r="75" spans="1:11" x14ac:dyDescent="0.2">
      <c r="A75">
        <v>24510090800</v>
      </c>
      <c r="B75" t="s">
        <v>43</v>
      </c>
      <c r="C75" t="s">
        <v>3</v>
      </c>
      <c r="D75" t="s">
        <v>4</v>
      </c>
      <c r="E75">
        <v>6.3399999999999998E-2</v>
      </c>
      <c r="F75">
        <f>VLOOKUP(A75,'[1]shown_tract_jail_rP_gP_p75 (1)'!$A$1:$C$415,3,0)</f>
        <v>5.4899999999999997E-2</v>
      </c>
      <c r="G75">
        <f>VLOOKUP(A75,[2]shown_tract_jail_rP_gP_p50!$A$1:$C$415,3,0)</f>
        <v>5.5399999999999998E-2</v>
      </c>
      <c r="H75">
        <f>VLOOKUP(A75,[3]shown_tract_jail_rP_gP_p25!$A$1:$C$415,3,0)</f>
        <v>5.6300000000000003E-2</v>
      </c>
      <c r="K75" s="4"/>
    </row>
    <row r="76" spans="1:11" x14ac:dyDescent="0.2">
      <c r="A76">
        <v>24510250402</v>
      </c>
      <c r="B76" t="s">
        <v>79</v>
      </c>
      <c r="C76" t="s">
        <v>3</v>
      </c>
      <c r="D76" t="s">
        <v>4</v>
      </c>
      <c r="E76">
        <v>4.6899999999999997E-2</v>
      </c>
      <c r="F76">
        <f>VLOOKUP(A76,'[1]shown_tract_jail_rP_gP_p75 (1)'!$A$1:$C$415,3,0)</f>
        <v>0</v>
      </c>
      <c r="G76">
        <f>VLOOKUP(A76,[2]shown_tract_jail_rP_gP_p50!$A$1:$C$415,3,0)</f>
        <v>1.5100000000000001E-2</v>
      </c>
      <c r="H76">
        <f>VLOOKUP(A76,[3]shown_tract_jail_rP_gP_p25!$A$1:$C$415,3,0)</f>
        <v>5.4899999999999997E-2</v>
      </c>
      <c r="K76" s="4"/>
    </row>
    <row r="77" spans="1:11" x14ac:dyDescent="0.2">
      <c r="A77">
        <v>24510150100</v>
      </c>
      <c r="B77" t="s">
        <v>10</v>
      </c>
      <c r="C77" t="s">
        <v>3</v>
      </c>
      <c r="D77" t="s">
        <v>4</v>
      </c>
      <c r="E77">
        <v>5.7799999999999997E-2</v>
      </c>
      <c r="F77">
        <f>VLOOKUP(A77,'[1]shown_tract_jail_rP_gP_p75 (1)'!$A$1:$C$415,3,0)</f>
        <v>4.2900000000000001E-2</v>
      </c>
      <c r="G77">
        <f>VLOOKUP(A77,[2]shown_tract_jail_rP_gP_p50!$A$1:$C$415,3,0)</f>
        <v>4.6699999999999998E-2</v>
      </c>
      <c r="H77">
        <f>VLOOKUP(A77,[3]shown_tract_jail_rP_gP_p25!$A$1:$C$415,3,0)</f>
        <v>5.4600000000000003E-2</v>
      </c>
      <c r="K77" s="4"/>
    </row>
    <row r="78" spans="1:11" x14ac:dyDescent="0.2">
      <c r="A78">
        <v>24510010400</v>
      </c>
      <c r="B78" t="s">
        <v>111</v>
      </c>
      <c r="C78" t="s">
        <v>3</v>
      </c>
      <c r="D78" t="s">
        <v>4</v>
      </c>
      <c r="E78">
        <v>3.2399999999999998E-2</v>
      </c>
      <c r="F78">
        <f>VLOOKUP(A78,'[1]shown_tract_jail_rP_gP_p75 (1)'!$A$1:$C$415,3,0)</f>
        <v>2.2100000000000002E-2</v>
      </c>
      <c r="G78">
        <f>VLOOKUP(A78,[2]shown_tract_jail_rP_gP_p50!$A$1:$C$415,3,0)</f>
        <v>3.27E-2</v>
      </c>
      <c r="H78">
        <f>VLOOKUP(A78,[3]shown_tract_jail_rP_gP_p25!$A$1:$C$415,3,0)</f>
        <v>5.45E-2</v>
      </c>
      <c r="K78" s="4"/>
    </row>
    <row r="79" spans="1:11" x14ac:dyDescent="0.2">
      <c r="A79">
        <v>24510090100</v>
      </c>
      <c r="B79" t="s">
        <v>78</v>
      </c>
      <c r="C79" t="s">
        <v>3</v>
      </c>
      <c r="D79" t="s">
        <v>4</v>
      </c>
      <c r="E79">
        <v>4.7800000000000002E-2</v>
      </c>
      <c r="F79">
        <f>VLOOKUP(A79,'[1]shown_tract_jail_rP_gP_p75 (1)'!$A$1:$C$415,3,0)</f>
        <v>3.0099999999999998E-2</v>
      </c>
      <c r="G79">
        <f>VLOOKUP(A79,[2]shown_tract_jail_rP_gP_p50!$A$1:$C$415,3,0)</f>
        <v>3.7999999999999999E-2</v>
      </c>
      <c r="H79">
        <f>VLOOKUP(A79,[3]shown_tract_jail_rP_gP_p25!$A$1:$C$415,3,0)</f>
        <v>5.4399999999999997E-2</v>
      </c>
      <c r="K79" s="4"/>
    </row>
    <row r="80" spans="1:11" x14ac:dyDescent="0.2">
      <c r="A80">
        <v>24510150900</v>
      </c>
      <c r="B80" t="s">
        <v>69</v>
      </c>
      <c r="C80" t="s">
        <v>3</v>
      </c>
      <c r="D80" t="s">
        <v>4</v>
      </c>
      <c r="E80">
        <v>4.99E-2</v>
      </c>
      <c r="F80">
        <f>VLOOKUP(A80,'[1]shown_tract_jail_rP_gP_p75 (1)'!$A$1:$C$415,3,0)</f>
        <v>1.8599999999999998E-2</v>
      </c>
      <c r="G80">
        <f>VLOOKUP(A80,[2]shown_tract_jail_rP_gP_p50!$A$1:$C$415,3,0)</f>
        <v>3.0200000000000001E-2</v>
      </c>
      <c r="H80">
        <f>VLOOKUP(A80,[3]shown_tract_jail_rP_gP_p25!$A$1:$C$415,3,0)</f>
        <v>5.4100000000000002E-2</v>
      </c>
      <c r="K80" s="4"/>
    </row>
    <row r="81" spans="1:11" x14ac:dyDescent="0.2">
      <c r="A81">
        <v>24510190300</v>
      </c>
      <c r="B81" t="s">
        <v>34</v>
      </c>
      <c r="C81" t="s">
        <v>3</v>
      </c>
      <c r="D81" t="s">
        <v>4</v>
      </c>
      <c r="E81">
        <v>6.7500000000000004E-2</v>
      </c>
      <c r="F81">
        <f>VLOOKUP(A81,'[1]shown_tract_jail_rP_gP_p75 (1)'!$A$1:$C$415,3,0)</f>
        <v>7.6E-3</v>
      </c>
      <c r="G81">
        <f>VLOOKUP(A81,[2]shown_tract_jail_rP_gP_p50!$A$1:$C$415,3,0)</f>
        <v>2.2800000000000001E-2</v>
      </c>
      <c r="H81">
        <f>VLOOKUP(A81,[3]shown_tract_jail_rP_gP_p25!$A$1:$C$415,3,0)</f>
        <v>5.4100000000000002E-2</v>
      </c>
      <c r="K81" s="4"/>
    </row>
    <row r="82" spans="1:11" x14ac:dyDescent="0.2">
      <c r="A82">
        <v>24510060100</v>
      </c>
      <c r="B82" t="s">
        <v>62</v>
      </c>
      <c r="C82" t="s">
        <v>3</v>
      </c>
      <c r="D82" t="s">
        <v>4</v>
      </c>
      <c r="E82">
        <v>5.5100000000000003E-2</v>
      </c>
      <c r="F82">
        <f>VLOOKUP(A82,'[1]shown_tract_jail_rP_gP_p75 (1)'!$A$1:$C$415,3,0)</f>
        <v>2.5600000000000001E-2</v>
      </c>
      <c r="G82">
        <f>VLOOKUP(A82,[2]shown_tract_jail_rP_gP_p50!$A$1:$C$415,3,0)</f>
        <v>3.4700000000000002E-2</v>
      </c>
      <c r="H82">
        <f>VLOOKUP(A82,[3]shown_tract_jail_rP_gP_p25!$A$1:$C$415,3,0)</f>
        <v>5.3400000000000003E-2</v>
      </c>
      <c r="K82" s="4"/>
    </row>
    <row r="83" spans="1:11" x14ac:dyDescent="0.2">
      <c r="A83">
        <v>24510271900</v>
      </c>
      <c r="B83" t="s">
        <v>91</v>
      </c>
      <c r="C83" t="s">
        <v>3</v>
      </c>
      <c r="D83" t="s">
        <v>4</v>
      </c>
      <c r="E83">
        <v>4.0399999999999998E-2</v>
      </c>
      <c r="F83">
        <f>VLOOKUP(A83,'[1]shown_tract_jail_rP_gP_p75 (1)'!$A$1:$C$415,3,0)</f>
        <v>2.3400000000000001E-2</v>
      </c>
      <c r="G83">
        <f>VLOOKUP(A83,[2]shown_tract_jail_rP_gP_p50!$A$1:$C$415,3,0)</f>
        <v>3.32E-2</v>
      </c>
      <c r="H83">
        <f>VLOOKUP(A83,[3]shown_tract_jail_rP_gP_p25!$A$1:$C$415,3,0)</f>
        <v>5.3400000000000003E-2</v>
      </c>
      <c r="K83" s="4"/>
    </row>
    <row r="84" spans="1:11" x14ac:dyDescent="0.2">
      <c r="A84">
        <v>24510260403</v>
      </c>
      <c r="B84" t="s">
        <v>51</v>
      </c>
      <c r="C84" t="s">
        <v>3</v>
      </c>
      <c r="D84" t="s">
        <v>4</v>
      </c>
      <c r="E84">
        <v>5.8400000000000001E-2</v>
      </c>
      <c r="F84">
        <f>VLOOKUP(A84,'[1]shown_tract_jail_rP_gP_p75 (1)'!$A$1:$C$415,3,0)</f>
        <v>3.0099999999999998E-2</v>
      </c>
      <c r="G84">
        <f>VLOOKUP(A84,[2]shown_tract_jail_rP_gP_p50!$A$1:$C$415,3,0)</f>
        <v>3.7699999999999997E-2</v>
      </c>
      <c r="H84">
        <f>VLOOKUP(A84,[3]shown_tract_jail_rP_gP_p25!$A$1:$C$415,3,0)</f>
        <v>5.3199999999999997E-2</v>
      </c>
      <c r="K84" s="4"/>
    </row>
    <row r="85" spans="1:11" x14ac:dyDescent="0.2">
      <c r="A85">
        <v>24510250101</v>
      </c>
      <c r="B85" t="s">
        <v>88</v>
      </c>
      <c r="C85" t="s">
        <v>3</v>
      </c>
      <c r="D85" t="s">
        <v>4</v>
      </c>
      <c r="E85">
        <v>4.1500000000000002E-2</v>
      </c>
      <c r="F85">
        <f>VLOOKUP(A85,'[1]shown_tract_jail_rP_gP_p75 (1)'!$A$1:$C$415,3,0)</f>
        <v>1.6199999999999999E-2</v>
      </c>
      <c r="G85">
        <f>VLOOKUP(A85,[2]shown_tract_jail_rP_gP_p50!$A$1:$C$415,3,0)</f>
        <v>2.8299999999999999E-2</v>
      </c>
      <c r="H85">
        <f>VLOOKUP(A85,[3]shown_tract_jail_rP_gP_p25!$A$1:$C$415,3,0)</f>
        <v>5.3199999999999997E-2</v>
      </c>
      <c r="K85" s="4"/>
    </row>
    <row r="86" spans="1:11" x14ac:dyDescent="0.2">
      <c r="A86">
        <v>24510210100</v>
      </c>
      <c r="B86" t="s">
        <v>41</v>
      </c>
      <c r="C86" t="s">
        <v>3</v>
      </c>
      <c r="D86" t="s">
        <v>4</v>
      </c>
      <c r="E86">
        <v>6.4500000000000002E-2</v>
      </c>
      <c r="F86">
        <f>VLOOKUP(A86,'[1]shown_tract_jail_rP_gP_p75 (1)'!$A$1:$C$415,3,0)</f>
        <v>0</v>
      </c>
      <c r="G86">
        <f>VLOOKUP(A86,[2]shown_tract_jail_rP_gP_p50!$A$1:$C$415,3,0)</f>
        <v>0</v>
      </c>
      <c r="H86">
        <f>VLOOKUP(A86,[3]shown_tract_jail_rP_gP_p25!$A$1:$C$415,3,0)</f>
        <v>5.3199999999999997E-2</v>
      </c>
      <c r="K86" s="4"/>
    </row>
    <row r="87" spans="1:11" x14ac:dyDescent="0.2">
      <c r="A87">
        <v>24510160300</v>
      </c>
      <c r="B87" t="s">
        <v>10</v>
      </c>
      <c r="C87" t="s">
        <v>3</v>
      </c>
      <c r="D87" t="s">
        <v>4</v>
      </c>
      <c r="E87">
        <v>4.1700000000000001E-2</v>
      </c>
      <c r="F87">
        <f>VLOOKUP(A87,'[1]shown_tract_jail_rP_gP_p75 (1)'!$A$1:$C$415,3,0)</f>
        <v>0</v>
      </c>
      <c r="G87">
        <f>VLOOKUP(A87,[2]shown_tract_jail_rP_gP_p50!$A$1:$C$415,3,0)</f>
        <v>6.6E-3</v>
      </c>
      <c r="H87">
        <f>VLOOKUP(A87,[3]shown_tract_jail_rP_gP_p25!$A$1:$C$415,3,0)</f>
        <v>5.3100000000000001E-2</v>
      </c>
      <c r="K87" s="4"/>
    </row>
    <row r="88" spans="1:11" x14ac:dyDescent="0.2">
      <c r="A88">
        <v>24510260201</v>
      </c>
      <c r="B88" t="s">
        <v>38</v>
      </c>
      <c r="C88" t="s">
        <v>3</v>
      </c>
      <c r="D88" t="s">
        <v>4</v>
      </c>
      <c r="E88">
        <v>3.7699999999999997E-2</v>
      </c>
      <c r="F88">
        <f>VLOOKUP(A88,'[1]shown_tract_jail_rP_gP_p75 (1)'!$A$1:$C$415,3,0)</f>
        <v>2.6800000000000001E-2</v>
      </c>
      <c r="G88">
        <f>VLOOKUP(A88,[2]shown_tract_jail_rP_gP_p50!$A$1:$C$415,3,0)</f>
        <v>3.5299999999999998E-2</v>
      </c>
      <c r="H88">
        <f>VLOOKUP(A88,[3]shown_tract_jail_rP_gP_p25!$A$1:$C$415,3,0)</f>
        <v>5.28E-2</v>
      </c>
      <c r="K88" s="4"/>
    </row>
    <row r="89" spans="1:11" x14ac:dyDescent="0.2">
      <c r="A89">
        <v>24510260302</v>
      </c>
      <c r="B89" t="s">
        <v>49</v>
      </c>
      <c r="C89" t="s">
        <v>3</v>
      </c>
      <c r="D89" t="s">
        <v>4</v>
      </c>
      <c r="E89">
        <v>4.3999999999999997E-2</v>
      </c>
      <c r="F89">
        <f>VLOOKUP(A89,'[1]shown_tract_jail_rP_gP_p75 (1)'!$A$1:$C$415,3,0)</f>
        <v>2.0799999999999999E-2</v>
      </c>
      <c r="G89">
        <f>VLOOKUP(A89,[2]shown_tract_jail_rP_gP_p50!$A$1:$C$415,3,0)</f>
        <v>3.1199999999999999E-2</v>
      </c>
      <c r="H89">
        <f>VLOOKUP(A89,[3]shown_tract_jail_rP_gP_p25!$A$1:$C$415,3,0)</f>
        <v>5.2600000000000001E-2</v>
      </c>
      <c r="K89" s="4"/>
    </row>
    <row r="90" spans="1:11" x14ac:dyDescent="0.2">
      <c r="A90">
        <v>24510170200</v>
      </c>
      <c r="B90" t="s">
        <v>50</v>
      </c>
      <c r="C90" t="s">
        <v>3</v>
      </c>
      <c r="D90" t="s">
        <v>4</v>
      </c>
      <c r="E90">
        <v>5.9400000000000001E-2</v>
      </c>
      <c r="F90">
        <f>VLOOKUP(A90,'[1]shown_tract_jail_rP_gP_p75 (1)'!$A$1:$C$415,3,0)</f>
        <v>4.0899999999999999E-2</v>
      </c>
      <c r="G90">
        <f>VLOOKUP(A90,[2]shown_tract_jail_rP_gP_p50!$A$1:$C$415,3,0)</f>
        <v>4.4699999999999997E-2</v>
      </c>
      <c r="H90">
        <f>VLOOKUP(A90,[3]shown_tract_jail_rP_gP_p25!$A$1:$C$415,3,0)</f>
        <v>5.2499999999999998E-2</v>
      </c>
      <c r="K90" s="4"/>
    </row>
    <row r="91" spans="1:11" x14ac:dyDescent="0.2">
      <c r="A91">
        <v>24510260202</v>
      </c>
      <c r="B91" t="s">
        <v>74</v>
      </c>
      <c r="C91" t="s">
        <v>3</v>
      </c>
      <c r="D91" t="s">
        <v>4</v>
      </c>
      <c r="E91">
        <v>4.9299999999999997E-2</v>
      </c>
      <c r="F91">
        <f>VLOOKUP(A91,'[1]shown_tract_jail_rP_gP_p75 (1)'!$A$1:$C$415,3,0)</f>
        <v>4.2700000000000002E-2</v>
      </c>
      <c r="G91">
        <f>VLOOKUP(A91,[2]shown_tract_jail_rP_gP_p50!$A$1:$C$415,3,0)</f>
        <v>4.5900000000000003E-2</v>
      </c>
      <c r="H91">
        <f>VLOOKUP(A91,[3]shown_tract_jail_rP_gP_p25!$A$1:$C$415,3,0)</f>
        <v>5.2299999999999999E-2</v>
      </c>
    </row>
    <row r="92" spans="1:11" x14ac:dyDescent="0.2">
      <c r="A92">
        <v>24510150200</v>
      </c>
      <c r="B92" t="s">
        <v>10</v>
      </c>
      <c r="C92" t="s">
        <v>3</v>
      </c>
      <c r="D92" t="s">
        <v>4</v>
      </c>
      <c r="E92">
        <v>5.1999999999999998E-2</v>
      </c>
      <c r="F92">
        <f>VLOOKUP(A92,'[1]shown_tract_jail_rP_gP_p75 (1)'!$A$1:$C$415,3,0)</f>
        <v>1.4200000000000001E-2</v>
      </c>
      <c r="G92">
        <f>VLOOKUP(A92,[2]shown_tract_jail_rP_gP_p50!$A$1:$C$415,3,0)</f>
        <v>2.6599999999999999E-2</v>
      </c>
      <c r="H92">
        <f>VLOOKUP(A92,[3]shown_tract_jail_rP_gP_p25!$A$1:$C$415,3,0)</f>
        <v>5.2299999999999999E-2</v>
      </c>
    </row>
    <row r="93" spans="1:11" x14ac:dyDescent="0.2">
      <c r="A93">
        <v>24510180200</v>
      </c>
      <c r="B93" t="s">
        <v>9</v>
      </c>
      <c r="C93" t="s">
        <v>3</v>
      </c>
      <c r="D93" t="s">
        <v>4</v>
      </c>
      <c r="E93">
        <v>6.8900000000000003E-2</v>
      </c>
      <c r="F93">
        <f>VLOOKUP(A93,'[1]shown_tract_jail_rP_gP_p75 (1)'!$A$1:$C$415,3,0)</f>
        <v>1.29E-2</v>
      </c>
      <c r="G93">
        <f>VLOOKUP(A93,[2]shown_tract_jail_rP_gP_p50!$A$1:$C$415,3,0)</f>
        <v>2.5700000000000001E-2</v>
      </c>
      <c r="H93">
        <f>VLOOKUP(A93,[3]shown_tract_jail_rP_gP_p25!$A$1:$C$415,3,0)</f>
        <v>5.1900000000000002E-2</v>
      </c>
    </row>
    <row r="94" spans="1:11" x14ac:dyDescent="0.2">
      <c r="A94">
        <v>24510250303</v>
      </c>
      <c r="B94" t="s">
        <v>120</v>
      </c>
      <c r="C94" t="s">
        <v>3</v>
      </c>
      <c r="D94" t="s">
        <v>4</v>
      </c>
      <c r="E94">
        <v>2.9399999999999999E-2</v>
      </c>
      <c r="F94">
        <f>VLOOKUP(A94,'[1]shown_tract_jail_rP_gP_p75 (1)'!$A$1:$C$415,3,0)</f>
        <v>1.37E-2</v>
      </c>
      <c r="G94">
        <f>VLOOKUP(A94,[2]shown_tract_jail_rP_gP_p50!$A$1:$C$415,3,0)</f>
        <v>2.6200000000000001E-2</v>
      </c>
      <c r="H94">
        <f>VLOOKUP(A94,[3]shown_tract_jail_rP_gP_p25!$A$1:$C$415,3,0)</f>
        <v>5.1799999999999999E-2</v>
      </c>
    </row>
    <row r="95" spans="1:11" x14ac:dyDescent="0.2">
      <c r="A95">
        <v>24510250205</v>
      </c>
      <c r="B95" t="s">
        <v>106</v>
      </c>
      <c r="C95" t="s">
        <v>3</v>
      </c>
      <c r="D95" t="s">
        <v>4</v>
      </c>
      <c r="E95">
        <v>3.5499999999999997E-2</v>
      </c>
      <c r="F95">
        <f>VLOOKUP(A95,'[1]shown_tract_jail_rP_gP_p75 (1)'!$A$1:$C$415,3,0)</f>
        <v>1.3899999999999999E-2</v>
      </c>
      <c r="G95">
        <f>VLOOKUP(A95,[2]shown_tract_jail_rP_gP_p50!$A$1:$C$415,3,0)</f>
        <v>2.63E-2</v>
      </c>
      <c r="H95">
        <f>VLOOKUP(A95,[3]shown_tract_jail_rP_gP_p25!$A$1:$C$415,3,0)</f>
        <v>5.1700000000000003E-2</v>
      </c>
    </row>
    <row r="96" spans="1:11" x14ac:dyDescent="0.2">
      <c r="A96">
        <v>24510270802</v>
      </c>
      <c r="B96" t="s">
        <v>96</v>
      </c>
      <c r="C96" t="s">
        <v>3</v>
      </c>
      <c r="D96" t="s">
        <v>4</v>
      </c>
      <c r="E96">
        <v>3.8600000000000002E-2</v>
      </c>
      <c r="F96">
        <f>VLOOKUP(A96,'[1]shown_tract_jail_rP_gP_p75 (1)'!$A$1:$C$415,3,0)</f>
        <v>2.3300000000000001E-2</v>
      </c>
      <c r="G96">
        <f>VLOOKUP(A96,[2]shown_tract_jail_rP_gP_p50!$A$1:$C$415,3,0)</f>
        <v>3.2500000000000001E-2</v>
      </c>
      <c r="H96">
        <f>VLOOKUP(A96,[3]shown_tract_jail_rP_gP_p25!$A$1:$C$415,3,0)</f>
        <v>5.1400000000000001E-2</v>
      </c>
    </row>
    <row r="97" spans="1:8" x14ac:dyDescent="0.2">
      <c r="A97">
        <v>24510240300</v>
      </c>
      <c r="B97" t="s">
        <v>116</v>
      </c>
      <c r="C97" t="s">
        <v>3</v>
      </c>
      <c r="D97" t="s">
        <v>4</v>
      </c>
      <c r="E97">
        <v>3.1E-2</v>
      </c>
      <c r="F97">
        <f>VLOOKUP(A97,'[1]shown_tract_jail_rP_gP_p75 (1)'!$A$1:$C$415,3,0)</f>
        <v>3.6999999999999998E-2</v>
      </c>
      <c r="G97">
        <f>VLOOKUP(A97,[2]shown_tract_jail_rP_gP_p50!$A$1:$C$415,3,0)</f>
        <v>4.1500000000000002E-2</v>
      </c>
      <c r="H97">
        <f>VLOOKUP(A97,[3]shown_tract_jail_rP_gP_p25!$A$1:$C$415,3,0)</f>
        <v>5.0799999999999998E-2</v>
      </c>
    </row>
    <row r="98" spans="1:8" x14ac:dyDescent="0.2">
      <c r="A98">
        <v>24510150702</v>
      </c>
      <c r="B98" t="s">
        <v>81</v>
      </c>
      <c r="C98" t="s">
        <v>3</v>
      </c>
      <c r="D98" t="s">
        <v>4</v>
      </c>
      <c r="E98">
        <v>4.6199999999999998E-2</v>
      </c>
      <c r="F98">
        <f>VLOOKUP(A98,'[1]shown_tract_jail_rP_gP_p75 (1)'!$A$1:$C$415,3,0)</f>
        <v>3.5700000000000003E-2</v>
      </c>
      <c r="G98">
        <f>VLOOKUP(A98,[2]shown_tract_jail_rP_gP_p50!$A$1:$C$415,3,0)</f>
        <v>4.0599999999999997E-2</v>
      </c>
      <c r="H98">
        <f>VLOOKUP(A98,[3]shown_tract_jail_rP_gP_p25!$A$1:$C$415,3,0)</f>
        <v>5.0700000000000002E-2</v>
      </c>
    </row>
    <row r="99" spans="1:8" x14ac:dyDescent="0.2">
      <c r="A99">
        <v>24510280101</v>
      </c>
      <c r="B99" t="s">
        <v>107</v>
      </c>
      <c r="C99" t="s">
        <v>3</v>
      </c>
      <c r="D99" t="s">
        <v>4</v>
      </c>
      <c r="E99">
        <v>3.5400000000000001E-2</v>
      </c>
      <c r="F99">
        <f>VLOOKUP(A99,'[1]shown_tract_jail_rP_gP_p75 (1)'!$A$1:$C$415,3,0)</f>
        <v>0</v>
      </c>
      <c r="G99">
        <f>VLOOKUP(A99,[2]shown_tract_jail_rP_gP_p50!$A$1:$C$415,3,0)</f>
        <v>1.4500000000000001E-2</v>
      </c>
      <c r="H99">
        <f>VLOOKUP(A99,[3]shown_tract_jail_rP_gP_p25!$A$1:$C$415,3,0)</f>
        <v>5.0500000000000003E-2</v>
      </c>
    </row>
    <row r="100" spans="1:8" x14ac:dyDescent="0.2">
      <c r="A100">
        <v>24510260203</v>
      </c>
      <c r="B100" t="s">
        <v>38</v>
      </c>
      <c r="C100" t="s">
        <v>3</v>
      </c>
      <c r="D100" t="s">
        <v>4</v>
      </c>
      <c r="E100">
        <v>4.1000000000000002E-2</v>
      </c>
      <c r="F100">
        <f>VLOOKUP(A100,'[1]shown_tract_jail_rP_gP_p75 (1)'!$A$1:$C$415,3,0)</f>
        <v>3.73E-2</v>
      </c>
      <c r="G100">
        <f>VLOOKUP(A100,[2]shown_tract_jail_rP_gP_p50!$A$1:$C$415,3,0)</f>
        <v>4.1599999999999998E-2</v>
      </c>
      <c r="H100">
        <f>VLOOKUP(A100,[3]shown_tract_jail_rP_gP_p25!$A$1:$C$415,3,0)</f>
        <v>5.04E-2</v>
      </c>
    </row>
    <row r="101" spans="1:8" x14ac:dyDescent="0.2">
      <c r="A101">
        <v>24510160100</v>
      </c>
      <c r="B101" t="s">
        <v>65</v>
      </c>
      <c r="C101" t="s">
        <v>3</v>
      </c>
      <c r="D101" t="s">
        <v>4</v>
      </c>
      <c r="E101">
        <v>5.3499999999999999E-2</v>
      </c>
      <c r="F101">
        <f>VLOOKUP(A101,'[1]shown_tract_jail_rP_gP_p75 (1)'!$A$1:$C$415,3,0)</f>
        <v>8.4099999999999994E-2</v>
      </c>
      <c r="G101">
        <f>VLOOKUP(A101,[2]shown_tract_jail_rP_gP_p50!$A$1:$C$415,3,0)</f>
        <v>7.2999999999999995E-2</v>
      </c>
      <c r="H101">
        <f>VLOOKUP(A101,[3]shown_tract_jail_rP_gP_p25!$A$1:$C$415,3,0)</f>
        <v>5.0299999999999997E-2</v>
      </c>
    </row>
    <row r="102" spans="1:8" x14ac:dyDescent="0.2">
      <c r="A102">
        <v>24510151300</v>
      </c>
      <c r="B102" t="s">
        <v>64</v>
      </c>
      <c r="C102" t="s">
        <v>3</v>
      </c>
      <c r="D102" t="s">
        <v>4</v>
      </c>
      <c r="E102">
        <v>5.33E-2</v>
      </c>
      <c r="F102">
        <f>VLOOKUP(A102,'[1]shown_tract_jail_rP_gP_p75 (1)'!$A$1:$C$415,3,0)</f>
        <v>5.2600000000000001E-2</v>
      </c>
      <c r="G102">
        <f>VLOOKUP(A102,[2]shown_tract_jail_rP_gP_p50!$A$1:$C$415,3,0)</f>
        <v>5.1799999999999999E-2</v>
      </c>
      <c r="H102">
        <f>VLOOKUP(A102,[3]shown_tract_jail_rP_gP_p25!$A$1:$C$415,3,0)</f>
        <v>5.0200000000000002E-2</v>
      </c>
    </row>
    <row r="103" spans="1:8" x14ac:dyDescent="0.2">
      <c r="A103">
        <v>24510260101</v>
      </c>
      <c r="B103" t="s">
        <v>112</v>
      </c>
      <c r="C103" t="s">
        <v>3</v>
      </c>
      <c r="D103" t="s">
        <v>4</v>
      </c>
      <c r="E103">
        <v>3.2000000000000001E-2</v>
      </c>
      <c r="F103">
        <f>VLOOKUP(A103,'[1]shown_tract_jail_rP_gP_p75 (1)'!$A$1:$C$415,3,0)</f>
        <v>7.1999999999999998E-3</v>
      </c>
      <c r="G103">
        <f>VLOOKUP(A103,[2]shown_tract_jail_rP_gP_p50!$A$1:$C$415,3,0)</f>
        <v>2.12E-2</v>
      </c>
      <c r="H103">
        <f>VLOOKUP(A103,[3]shown_tract_jail_rP_gP_p25!$A$1:$C$415,3,0)</f>
        <v>5.0099999999999999E-2</v>
      </c>
    </row>
    <row r="104" spans="1:8" x14ac:dyDescent="0.2">
      <c r="A104">
        <v>24510160500</v>
      </c>
      <c r="B104" t="s">
        <v>75</v>
      </c>
      <c r="C104" t="s">
        <v>3</v>
      </c>
      <c r="D104" t="s">
        <v>4</v>
      </c>
      <c r="E104">
        <v>4.8899999999999999E-2</v>
      </c>
      <c r="F104">
        <f>VLOOKUP(A104,'[1]shown_tract_jail_rP_gP_p75 (1)'!$A$1:$C$415,3,0)</f>
        <v>1.7399999999999999E-2</v>
      </c>
      <c r="G104">
        <f>VLOOKUP(A104,[2]shown_tract_jail_rP_gP_p50!$A$1:$C$415,3,0)</f>
        <v>2.81E-2</v>
      </c>
      <c r="H104">
        <f>VLOOKUP(A104,[3]shown_tract_jail_rP_gP_p25!$A$1:$C$415,3,0)</f>
        <v>0.05</v>
      </c>
    </row>
    <row r="105" spans="1:8" x14ac:dyDescent="0.2">
      <c r="A105">
        <v>24510150800</v>
      </c>
      <c r="B105" t="s">
        <v>109</v>
      </c>
      <c r="C105" t="s">
        <v>3</v>
      </c>
      <c r="D105" t="s">
        <v>4</v>
      </c>
      <c r="E105">
        <v>3.49E-2</v>
      </c>
      <c r="F105">
        <f>VLOOKUP(A105,'[1]shown_tract_jail_rP_gP_p75 (1)'!$A$1:$C$415,3,0)</f>
        <v>0</v>
      </c>
      <c r="G105">
        <f>VLOOKUP(A105,[2]shown_tract_jail_rP_gP_p50!$A$1:$C$415,3,0)</f>
        <v>8.0000000000000002E-3</v>
      </c>
      <c r="H105">
        <f>VLOOKUP(A105,[3]shown_tract_jail_rP_gP_p25!$A$1:$C$415,3,0)</f>
        <v>4.99E-2</v>
      </c>
    </row>
    <row r="106" spans="1:8" x14ac:dyDescent="0.2">
      <c r="A106">
        <v>24510170100</v>
      </c>
      <c r="B106" t="s">
        <v>28</v>
      </c>
      <c r="C106" t="s">
        <v>3</v>
      </c>
      <c r="D106" t="s">
        <v>4</v>
      </c>
      <c r="E106">
        <v>7.2499999999999995E-2</v>
      </c>
      <c r="F106">
        <f>VLOOKUP(A106,'[1]shown_tract_jail_rP_gP_p75 (1)'!$A$1:$C$415,3,0)</f>
        <v>4.8000000000000001E-2</v>
      </c>
      <c r="G106">
        <f>VLOOKUP(A106,[2]shown_tract_jail_rP_gP_p50!$A$1:$C$415,3,0)</f>
        <v>4.8500000000000001E-2</v>
      </c>
      <c r="H106">
        <f>VLOOKUP(A106,[3]shown_tract_jail_rP_gP_p25!$A$1:$C$415,3,0)</f>
        <v>4.9599999999999998E-2</v>
      </c>
    </row>
    <row r="107" spans="1:8" x14ac:dyDescent="0.2">
      <c r="A107">
        <v>24510080600</v>
      </c>
      <c r="B107" t="s">
        <v>5</v>
      </c>
      <c r="C107" t="s">
        <v>3</v>
      </c>
      <c r="D107" t="s">
        <v>4</v>
      </c>
      <c r="E107">
        <v>4.99E-2</v>
      </c>
      <c r="F107">
        <f>VLOOKUP(A107,'[1]shown_tract_jail_rP_gP_p75 (1)'!$A$1:$C$415,3,0)</f>
        <v>0</v>
      </c>
      <c r="G107">
        <f>VLOOKUP(A107,[2]shown_tract_jail_rP_gP_p50!$A$1:$C$415,3,0)</f>
        <v>1.5800000000000002E-2</v>
      </c>
      <c r="H107">
        <f>VLOOKUP(A107,[3]shown_tract_jail_rP_gP_p25!$A$1:$C$415,3,0)</f>
        <v>4.8599999999999997E-2</v>
      </c>
    </row>
    <row r="108" spans="1:8" x14ac:dyDescent="0.2">
      <c r="A108">
        <v>24510080101</v>
      </c>
      <c r="B108" t="s">
        <v>49</v>
      </c>
      <c r="C108" t="s">
        <v>3</v>
      </c>
      <c r="D108" t="s">
        <v>4</v>
      </c>
      <c r="E108">
        <v>3.2099999999999997E-2</v>
      </c>
      <c r="F108">
        <f>VLOOKUP(A108,'[1]shown_tract_jail_rP_gP_p75 (1)'!$A$1:$C$415,3,0)</f>
        <v>5.5999999999999999E-3</v>
      </c>
      <c r="G108">
        <f>VLOOKUP(A108,[2]shown_tract_jail_rP_gP_p50!$A$1:$C$415,3,0)</f>
        <v>1.9400000000000001E-2</v>
      </c>
      <c r="H108">
        <f>VLOOKUP(A108,[3]shown_tract_jail_rP_gP_p25!$A$1:$C$415,3,0)</f>
        <v>4.7699999999999999E-2</v>
      </c>
    </row>
    <row r="109" spans="1:8" x14ac:dyDescent="0.2">
      <c r="A109">
        <v>24510151000</v>
      </c>
      <c r="B109" t="s">
        <v>90</v>
      </c>
      <c r="C109" t="s">
        <v>3</v>
      </c>
      <c r="D109" t="s">
        <v>4</v>
      </c>
      <c r="E109">
        <v>4.0399999999999998E-2</v>
      </c>
      <c r="F109">
        <f>VLOOKUP(A109,'[1]shown_tract_jail_rP_gP_p75 (1)'!$A$1:$C$415,3,0)</f>
        <v>3.1E-2</v>
      </c>
      <c r="G109">
        <f>VLOOKUP(A109,[2]shown_tract_jail_rP_gP_p50!$A$1:$C$415,3,0)</f>
        <v>3.6299999999999999E-2</v>
      </c>
      <c r="H109">
        <f>VLOOKUP(A109,[3]shown_tract_jail_rP_gP_p25!$A$1:$C$415,3,0)</f>
        <v>4.7399999999999998E-2</v>
      </c>
    </row>
    <row r="110" spans="1:8" x14ac:dyDescent="0.2">
      <c r="A110">
        <v>24510250401</v>
      </c>
      <c r="B110" t="s">
        <v>79</v>
      </c>
      <c r="C110" t="s">
        <v>3</v>
      </c>
      <c r="D110" t="s">
        <v>4</v>
      </c>
      <c r="E110">
        <v>3.39E-2</v>
      </c>
      <c r="F110">
        <f>VLOOKUP(A110,'[1]shown_tract_jail_rP_gP_p75 (1)'!$A$1:$C$415,3,0)</f>
        <v>1E-4</v>
      </c>
      <c r="G110">
        <f>VLOOKUP(A110,[2]shown_tract_jail_rP_gP_p50!$A$1:$C$415,3,0)</f>
        <v>1.54E-2</v>
      </c>
      <c r="H110">
        <f>VLOOKUP(A110,[3]shown_tract_jail_rP_gP_p25!$A$1:$C$415,3,0)</f>
        <v>4.6899999999999997E-2</v>
      </c>
    </row>
    <row r="111" spans="1:8" x14ac:dyDescent="0.2">
      <c r="A111">
        <v>24510270301</v>
      </c>
      <c r="B111" t="s">
        <v>135</v>
      </c>
      <c r="C111" t="s">
        <v>3</v>
      </c>
      <c r="D111" t="s">
        <v>4</v>
      </c>
      <c r="E111">
        <v>2.4E-2</v>
      </c>
      <c r="F111">
        <f>VLOOKUP(A111,'[1]shown_tract_jail_rP_gP_p75 (1)'!$A$1:$C$415,3,0)</f>
        <v>9.7999999999999997E-3</v>
      </c>
      <c r="G111">
        <f>VLOOKUP(A111,[2]shown_tract_jail_rP_gP_p50!$A$1:$C$415,3,0)</f>
        <v>2.18E-2</v>
      </c>
      <c r="H111">
        <f>VLOOKUP(A111,[3]shown_tract_jail_rP_gP_p25!$A$1:$C$415,3,0)</f>
        <v>4.6399999999999997E-2</v>
      </c>
    </row>
    <row r="112" spans="1:8" x14ac:dyDescent="0.2">
      <c r="A112">
        <v>24510160600</v>
      </c>
      <c r="B112" t="s">
        <v>98</v>
      </c>
      <c r="C112" t="s">
        <v>3</v>
      </c>
      <c r="D112" t="s">
        <v>4</v>
      </c>
      <c r="E112">
        <v>3.7900000000000003E-2</v>
      </c>
      <c r="F112">
        <f>VLOOKUP(A112,'[1]shown_tract_jail_rP_gP_p75 (1)'!$A$1:$C$415,3,0)</f>
        <v>1.0699999999999999E-2</v>
      </c>
      <c r="G112">
        <f>VLOOKUP(A112,[2]shown_tract_jail_rP_gP_p50!$A$1:$C$415,3,0)</f>
        <v>2.2200000000000001E-2</v>
      </c>
      <c r="H112">
        <f>VLOOKUP(A112,[3]shown_tract_jail_rP_gP_p25!$A$1:$C$415,3,0)</f>
        <v>4.5900000000000003E-2</v>
      </c>
    </row>
    <row r="113" spans="1:8" x14ac:dyDescent="0.2">
      <c r="A113">
        <v>24510270804</v>
      </c>
      <c r="B113" t="s">
        <v>137</v>
      </c>
      <c r="C113" t="s">
        <v>3</v>
      </c>
      <c r="D113" t="s">
        <v>4</v>
      </c>
      <c r="E113">
        <v>2.18E-2</v>
      </c>
      <c r="F113">
        <f>VLOOKUP(A113,'[1]shown_tract_jail_rP_gP_p75 (1)'!$A$1:$C$415,3,0)</f>
        <v>6.1000000000000004E-3</v>
      </c>
      <c r="G113">
        <f>VLOOKUP(A113,[2]shown_tract_jail_rP_gP_p50!$A$1:$C$415,3,0)</f>
        <v>1.9099999999999999E-2</v>
      </c>
      <c r="H113">
        <f>VLOOKUP(A113,[3]shown_tract_jail_rP_gP_p25!$A$1:$C$415,3,0)</f>
        <v>4.5900000000000003E-2</v>
      </c>
    </row>
    <row r="114" spans="1:8" x14ac:dyDescent="0.2">
      <c r="A114">
        <v>24510240400</v>
      </c>
      <c r="B114" t="s">
        <v>138</v>
      </c>
      <c r="C114" t="s">
        <v>3</v>
      </c>
      <c r="D114" t="s">
        <v>4</v>
      </c>
      <c r="E114">
        <v>0.02</v>
      </c>
      <c r="F114">
        <f>VLOOKUP(A114,'[1]shown_tract_jail_rP_gP_p75 (1)'!$A$1:$C$415,3,0)</f>
        <v>1.24E-2</v>
      </c>
      <c r="G114">
        <f>VLOOKUP(A114,[2]shown_tract_jail_rP_gP_p50!$A$1:$C$415,3,0)</f>
        <v>2.3300000000000001E-2</v>
      </c>
      <c r="H114">
        <f>VLOOKUP(A114,[3]shown_tract_jail_rP_gP_p25!$A$1:$C$415,3,0)</f>
        <v>4.5699999999999998E-2</v>
      </c>
    </row>
    <row r="115" spans="1:8" x14ac:dyDescent="0.2">
      <c r="A115">
        <v>24510200800</v>
      </c>
      <c r="B115" t="s">
        <v>72</v>
      </c>
      <c r="C115" t="s">
        <v>3</v>
      </c>
      <c r="D115" t="s">
        <v>4</v>
      </c>
      <c r="E115">
        <v>4.9399999999999999E-2</v>
      </c>
      <c r="F115">
        <f>VLOOKUP(A115,'[1]shown_tract_jail_rP_gP_p75 (1)'!$A$1:$C$415,3,0)</f>
        <v>6.3899999999999998E-2</v>
      </c>
      <c r="G115">
        <f>VLOOKUP(A115,[2]shown_tract_jail_rP_gP_p50!$A$1:$C$415,3,0)</f>
        <v>5.7799999999999997E-2</v>
      </c>
      <c r="H115">
        <f>VLOOKUP(A115,[3]shown_tract_jail_rP_gP_p25!$A$1:$C$415,3,0)</f>
        <v>4.5199999999999997E-2</v>
      </c>
    </row>
    <row r="116" spans="1:8" x14ac:dyDescent="0.2">
      <c r="A116">
        <v>24510160400</v>
      </c>
      <c r="B116" t="s">
        <v>66</v>
      </c>
      <c r="C116" t="s">
        <v>3</v>
      </c>
      <c r="D116" t="s">
        <v>4</v>
      </c>
      <c r="E116">
        <v>5.3400000000000003E-2</v>
      </c>
      <c r="F116">
        <f>VLOOKUP(A116,'[1]shown_tract_jail_rP_gP_p75 (1)'!$A$1:$C$415,3,0)</f>
        <v>0</v>
      </c>
      <c r="G116">
        <f>VLOOKUP(A116,[2]shown_tract_jail_rP_gP_p50!$A$1:$C$415,3,0)</f>
        <v>1.11E-2</v>
      </c>
      <c r="H116">
        <f>VLOOKUP(A116,[3]shown_tract_jail_rP_gP_p25!$A$1:$C$415,3,0)</f>
        <v>4.4999999999999998E-2</v>
      </c>
    </row>
    <row r="117" spans="1:8" x14ac:dyDescent="0.2">
      <c r="A117">
        <v>24510260800</v>
      </c>
      <c r="B117" t="s">
        <v>94</v>
      </c>
      <c r="C117" t="s">
        <v>3</v>
      </c>
      <c r="D117" t="s">
        <v>4</v>
      </c>
      <c r="E117">
        <v>3.9199999999999999E-2</v>
      </c>
      <c r="F117">
        <f>VLOOKUP(A117,'[1]shown_tract_jail_rP_gP_p75 (1)'!$A$1:$C$415,3,0)</f>
        <v>0</v>
      </c>
      <c r="G117">
        <f>VLOOKUP(A117,[2]shown_tract_jail_rP_gP_p50!$A$1:$C$415,3,0)</f>
        <v>8.0000000000000004E-4</v>
      </c>
      <c r="H117">
        <f>VLOOKUP(A117,[3]shown_tract_jail_rP_gP_p25!$A$1:$C$415,3,0)</f>
        <v>4.4900000000000002E-2</v>
      </c>
    </row>
    <row r="118" spans="1:8" x14ac:dyDescent="0.2">
      <c r="A118">
        <v>24510110200</v>
      </c>
      <c r="B118" t="s">
        <v>28</v>
      </c>
      <c r="C118" t="s">
        <v>3</v>
      </c>
      <c r="D118" t="s">
        <v>4</v>
      </c>
      <c r="E118">
        <v>3.4599999999999999E-2</v>
      </c>
      <c r="F118">
        <f>VLOOKUP(A118,'[1]shown_tract_jail_rP_gP_p75 (1)'!$A$1:$C$415,3,0)</f>
        <v>0</v>
      </c>
      <c r="G118">
        <f>VLOOKUP(A118,[2]shown_tract_jail_rP_gP_p50!$A$1:$C$415,3,0)</f>
        <v>1.14E-2</v>
      </c>
      <c r="H118">
        <f>VLOOKUP(A118,[3]shown_tract_jail_rP_gP_p25!$A$1:$C$415,3,0)</f>
        <v>4.4600000000000001E-2</v>
      </c>
    </row>
    <row r="119" spans="1:8" x14ac:dyDescent="0.2">
      <c r="A119">
        <v>24510270102</v>
      </c>
      <c r="B119" t="s">
        <v>139</v>
      </c>
      <c r="C119" t="s">
        <v>3</v>
      </c>
      <c r="D119" t="s">
        <v>4</v>
      </c>
      <c r="E119">
        <v>1.8599999999999998E-2</v>
      </c>
      <c r="F119">
        <f>VLOOKUP(A119,'[1]shown_tract_jail_rP_gP_p75 (1)'!$A$1:$C$415,3,0)</f>
        <v>1.24E-2</v>
      </c>
      <c r="G119">
        <f>VLOOKUP(A119,[2]shown_tract_jail_rP_gP_p50!$A$1:$C$415,3,0)</f>
        <v>2.2700000000000001E-2</v>
      </c>
      <c r="H119">
        <f>VLOOKUP(A119,[3]shown_tract_jail_rP_gP_p25!$A$1:$C$415,3,0)</f>
        <v>4.3799999999999999E-2</v>
      </c>
    </row>
    <row r="120" spans="1:8" x14ac:dyDescent="0.2">
      <c r="A120">
        <v>24510090400</v>
      </c>
      <c r="B120" t="s">
        <v>80</v>
      </c>
      <c r="C120" t="s">
        <v>3</v>
      </c>
      <c r="D120" t="s">
        <v>4</v>
      </c>
      <c r="E120">
        <v>4.6199999999999998E-2</v>
      </c>
      <c r="F120">
        <f>VLOOKUP(A120,'[1]shown_tract_jail_rP_gP_p75 (1)'!$A$1:$C$415,3,0)</f>
        <v>3.0099999999999998E-2</v>
      </c>
      <c r="G120">
        <f>VLOOKUP(A120,[2]shown_tract_jail_rP_gP_p50!$A$1:$C$415,3,0)</f>
        <v>3.4099999999999998E-2</v>
      </c>
      <c r="H120">
        <f>VLOOKUP(A120,[3]shown_tract_jail_rP_gP_p25!$A$1:$C$415,3,0)</f>
        <v>4.24E-2</v>
      </c>
    </row>
    <row r="121" spans="1:8" x14ac:dyDescent="0.2">
      <c r="A121">
        <v>24510270901</v>
      </c>
      <c r="B121" t="s">
        <v>92</v>
      </c>
      <c r="C121" t="s">
        <v>3</v>
      </c>
      <c r="D121" t="s">
        <v>4</v>
      </c>
      <c r="E121">
        <v>3.9899999999999998E-2</v>
      </c>
      <c r="F121">
        <f>VLOOKUP(A121,'[1]shown_tract_jail_rP_gP_p75 (1)'!$A$1:$C$415,3,0)</f>
        <v>2.3900000000000001E-2</v>
      </c>
      <c r="G121">
        <f>VLOOKUP(A121,[2]shown_tract_jail_rP_gP_p50!$A$1:$C$415,3,0)</f>
        <v>2.9899999999999999E-2</v>
      </c>
      <c r="H121">
        <f>VLOOKUP(A121,[3]shown_tract_jail_rP_gP_p25!$A$1:$C$415,3,0)</f>
        <v>4.2200000000000001E-2</v>
      </c>
    </row>
    <row r="122" spans="1:8" x14ac:dyDescent="0.2">
      <c r="A122">
        <v>24005402303</v>
      </c>
      <c r="B122" t="s">
        <v>110</v>
      </c>
      <c r="C122" t="s">
        <v>3</v>
      </c>
      <c r="D122" t="s">
        <v>4</v>
      </c>
      <c r="E122">
        <v>3.2899999999999999E-2</v>
      </c>
      <c r="F122">
        <f>VLOOKUP(A122,'[1]shown_tract_jail_rP_gP_p75 (1)'!$A$1:$C$415,3,0)</f>
        <v>2.2200000000000001E-2</v>
      </c>
      <c r="G122">
        <f>VLOOKUP(A122,[2]shown_tract_jail_rP_gP_p50!$A$1:$C$415,3,0)</f>
        <v>2.87E-2</v>
      </c>
      <c r="H122">
        <f>VLOOKUP(A122,[3]shown_tract_jail_rP_gP_p25!$A$1:$C$415,3,0)</f>
        <v>4.2200000000000001E-2</v>
      </c>
    </row>
    <row r="123" spans="1:8" x14ac:dyDescent="0.2">
      <c r="A123">
        <v>24005401302</v>
      </c>
      <c r="B123" t="s">
        <v>63</v>
      </c>
      <c r="C123" t="s">
        <v>3</v>
      </c>
      <c r="D123" t="s">
        <v>4</v>
      </c>
      <c r="E123">
        <v>3.9300000000000002E-2</v>
      </c>
      <c r="F123">
        <f>VLOOKUP(A123,'[1]shown_tract_jail_rP_gP_p75 (1)'!$A$1:$C$415,3,0)</f>
        <v>2.5499999999999998E-2</v>
      </c>
      <c r="G123">
        <f>VLOOKUP(A123,[2]shown_tract_jail_rP_gP_p50!$A$1:$C$415,3,0)</f>
        <v>3.0800000000000001E-2</v>
      </c>
      <c r="H123">
        <f>VLOOKUP(A123,[3]shown_tract_jail_rP_gP_p25!$A$1:$C$415,3,0)</f>
        <v>4.1700000000000001E-2</v>
      </c>
    </row>
    <row r="124" spans="1:8" x14ac:dyDescent="0.2">
      <c r="A124">
        <v>24510151100</v>
      </c>
      <c r="B124" t="s">
        <v>115</v>
      </c>
      <c r="C124" t="s">
        <v>3</v>
      </c>
      <c r="D124" t="s">
        <v>4</v>
      </c>
      <c r="E124">
        <v>3.1199999999999999E-2</v>
      </c>
      <c r="F124">
        <f>VLOOKUP(A124,'[1]shown_tract_jail_rP_gP_p75 (1)'!$A$1:$C$415,3,0)</f>
        <v>1.0200000000000001E-2</v>
      </c>
      <c r="G124">
        <f>VLOOKUP(A124,[2]shown_tract_jail_rP_gP_p50!$A$1:$C$415,3,0)</f>
        <v>2.0400000000000001E-2</v>
      </c>
      <c r="H124">
        <f>VLOOKUP(A124,[3]shown_tract_jail_rP_gP_p25!$A$1:$C$415,3,0)</f>
        <v>4.1300000000000003E-2</v>
      </c>
    </row>
    <row r="125" spans="1:8" x14ac:dyDescent="0.2">
      <c r="A125">
        <v>24510250500</v>
      </c>
      <c r="B125" t="s">
        <v>89</v>
      </c>
      <c r="C125" t="s">
        <v>3</v>
      </c>
      <c r="D125" t="s">
        <v>4</v>
      </c>
      <c r="E125">
        <v>4.1300000000000003E-2</v>
      </c>
      <c r="F125">
        <f>VLOOKUP(A125,'[1]shown_tract_jail_rP_gP_p75 (1)'!$A$1:$C$415,3,0)</f>
        <v>2.5899999999999999E-2</v>
      </c>
      <c r="G125">
        <f>VLOOKUP(A125,[2]shown_tract_jail_rP_gP_p50!$A$1:$C$415,3,0)</f>
        <v>3.09E-2</v>
      </c>
      <c r="H125">
        <f>VLOOKUP(A125,[3]shown_tract_jail_rP_gP_p25!$A$1:$C$415,3,0)</f>
        <v>4.1200000000000001E-2</v>
      </c>
    </row>
    <row r="126" spans="1:8" x14ac:dyDescent="0.2">
      <c r="A126">
        <v>24005401506</v>
      </c>
      <c r="B126" t="s">
        <v>110</v>
      </c>
      <c r="C126" t="s">
        <v>3</v>
      </c>
      <c r="D126" t="s">
        <v>4</v>
      </c>
      <c r="E126">
        <v>1.7100000000000001E-2</v>
      </c>
      <c r="F126">
        <f>VLOOKUP(A126,'[1]shown_tract_jail_rP_gP_p75 (1)'!$A$1:$C$415,3,0)</f>
        <v>9.7000000000000003E-3</v>
      </c>
      <c r="G126">
        <f>VLOOKUP(A126,[2]shown_tract_jail_rP_gP_p50!$A$1:$C$415,3,0)</f>
        <v>1.9699999999999999E-2</v>
      </c>
      <c r="H126">
        <f>VLOOKUP(A126,[3]shown_tract_jail_rP_gP_p25!$A$1:$C$415,3,0)</f>
        <v>4.0399999999999998E-2</v>
      </c>
    </row>
    <row r="127" spans="1:8" x14ac:dyDescent="0.2">
      <c r="A127">
        <v>24510270801</v>
      </c>
      <c r="B127" t="s">
        <v>136</v>
      </c>
      <c r="C127" t="s">
        <v>3</v>
      </c>
      <c r="D127" t="s">
        <v>4</v>
      </c>
      <c r="E127">
        <v>2.2800000000000001E-2</v>
      </c>
      <c r="F127">
        <f>VLOOKUP(A127,'[1]shown_tract_jail_rP_gP_p75 (1)'!$A$1:$C$415,3,0)</f>
        <v>5.9999999999999995E-4</v>
      </c>
      <c r="G127">
        <f>VLOOKUP(A127,[2]shown_tract_jail_rP_gP_p50!$A$1:$C$415,3,0)</f>
        <v>1.3599999999999999E-2</v>
      </c>
      <c r="H127">
        <f>VLOOKUP(A127,[3]shown_tract_jail_rP_gP_p25!$A$1:$C$415,3,0)</f>
        <v>4.0300000000000002E-2</v>
      </c>
    </row>
    <row r="128" spans="1:8" x14ac:dyDescent="0.2">
      <c r="A128">
        <v>24510010500</v>
      </c>
      <c r="B128" t="s">
        <v>84</v>
      </c>
      <c r="C128" t="s">
        <v>3</v>
      </c>
      <c r="D128" t="s">
        <v>4</v>
      </c>
      <c r="E128">
        <v>3.4799999999999998E-2</v>
      </c>
      <c r="F128">
        <f>VLOOKUP(A128,'[1]shown_tract_jail_rP_gP_p75 (1)'!$A$1:$C$415,3,0)</f>
        <v>0</v>
      </c>
      <c r="G128">
        <f>VLOOKUP(A128,[2]shown_tract_jail_rP_gP_p50!$A$1:$C$415,3,0)</f>
        <v>1.0200000000000001E-2</v>
      </c>
      <c r="H128">
        <f>VLOOKUP(A128,[3]shown_tract_jail_rP_gP_p25!$A$1:$C$415,3,0)</f>
        <v>4.0300000000000002E-2</v>
      </c>
    </row>
    <row r="129" spans="1:8" x14ac:dyDescent="0.2">
      <c r="A129">
        <v>24510260700</v>
      </c>
      <c r="B129" t="s">
        <v>123</v>
      </c>
      <c r="C129" t="s">
        <v>3</v>
      </c>
      <c r="D129" t="s">
        <v>4</v>
      </c>
      <c r="E129">
        <v>2.8799999999999999E-2</v>
      </c>
      <c r="F129">
        <f>VLOOKUP(A129,'[1]shown_tract_jail_rP_gP_p75 (1)'!$A$1:$C$415,3,0)</f>
        <v>3.2300000000000002E-2</v>
      </c>
      <c r="G129">
        <f>VLOOKUP(A129,[2]shown_tract_jail_rP_gP_p50!$A$1:$C$415,3,0)</f>
        <v>3.49E-2</v>
      </c>
      <c r="H129">
        <f>VLOOKUP(A129,[3]shown_tract_jail_rP_gP_p25!$A$1:$C$415,3,0)</f>
        <v>4.02E-2</v>
      </c>
    </row>
    <row r="130" spans="1:8" x14ac:dyDescent="0.2">
      <c r="A130">
        <v>24510280200</v>
      </c>
      <c r="B130" t="s">
        <v>63</v>
      </c>
      <c r="C130" t="s">
        <v>3</v>
      </c>
      <c r="D130" t="s">
        <v>4</v>
      </c>
      <c r="E130">
        <v>3.9600000000000003E-2</v>
      </c>
      <c r="F130">
        <f>VLOOKUP(A130,'[1]shown_tract_jail_rP_gP_p75 (1)'!$A$1:$C$415,3,0)</f>
        <v>3.1099999999999999E-2</v>
      </c>
      <c r="G130">
        <f>VLOOKUP(A130,[2]shown_tract_jail_rP_gP_p50!$A$1:$C$415,3,0)</f>
        <v>3.4000000000000002E-2</v>
      </c>
      <c r="H130">
        <f>VLOOKUP(A130,[3]shown_tract_jail_rP_gP_p25!$A$1:$C$415,3,0)</f>
        <v>4.0099999999999997E-2</v>
      </c>
    </row>
    <row r="131" spans="1:8" x14ac:dyDescent="0.2">
      <c r="A131">
        <v>24510280301</v>
      </c>
      <c r="B131" t="s">
        <v>63</v>
      </c>
      <c r="C131" t="s">
        <v>3</v>
      </c>
      <c r="D131" t="s">
        <v>4</v>
      </c>
      <c r="E131">
        <v>4.1599999999999998E-2</v>
      </c>
      <c r="F131">
        <f>VLOOKUP(A131,'[1]shown_tract_jail_rP_gP_p75 (1)'!$A$1:$C$415,3,0)</f>
        <v>3.9E-2</v>
      </c>
      <c r="G131">
        <f>VLOOKUP(A131,[2]shown_tract_jail_rP_gP_p50!$A$1:$C$415,3,0)</f>
        <v>3.9199999999999999E-2</v>
      </c>
      <c r="H131">
        <f>VLOOKUP(A131,[3]shown_tract_jail_rP_gP_p25!$A$1:$C$415,3,0)</f>
        <v>3.95E-2</v>
      </c>
    </row>
    <row r="132" spans="1:8" x14ac:dyDescent="0.2">
      <c r="A132">
        <v>24510090300</v>
      </c>
      <c r="B132" t="s">
        <v>78</v>
      </c>
      <c r="C132" t="s">
        <v>3</v>
      </c>
      <c r="D132" t="s">
        <v>4</v>
      </c>
      <c r="E132">
        <v>3.0800000000000001E-2</v>
      </c>
      <c r="F132">
        <f>VLOOKUP(A132,'[1]shown_tract_jail_rP_gP_p75 (1)'!$A$1:$C$415,3,0)</f>
        <v>1.8800000000000001E-2</v>
      </c>
      <c r="G132">
        <f>VLOOKUP(A132,[2]shown_tract_jail_rP_gP_p50!$A$1:$C$415,3,0)</f>
        <v>2.5399999999999999E-2</v>
      </c>
      <c r="H132">
        <f>VLOOKUP(A132,[3]shown_tract_jail_rP_gP_p25!$A$1:$C$415,3,0)</f>
        <v>3.9E-2</v>
      </c>
    </row>
    <row r="133" spans="1:8" x14ac:dyDescent="0.2">
      <c r="A133">
        <v>24510150400</v>
      </c>
      <c r="B133" t="s">
        <v>85</v>
      </c>
      <c r="C133" t="s">
        <v>3</v>
      </c>
      <c r="D133" t="s">
        <v>4</v>
      </c>
      <c r="E133">
        <v>4.36E-2</v>
      </c>
      <c r="F133">
        <f>VLOOKUP(A133,'[1]shown_tract_jail_rP_gP_p75 (1)'!$A$1:$C$415,3,0)</f>
        <v>5.0000000000000001E-3</v>
      </c>
      <c r="G133">
        <f>VLOOKUP(A133,[2]shown_tract_jail_rP_gP_p50!$A$1:$C$415,3,0)</f>
        <v>1.6E-2</v>
      </c>
      <c r="H133">
        <f>VLOOKUP(A133,[3]shown_tract_jail_rP_gP_p25!$A$1:$C$415,3,0)</f>
        <v>3.85E-2</v>
      </c>
    </row>
    <row r="134" spans="1:8" x14ac:dyDescent="0.2">
      <c r="A134">
        <v>24005402304</v>
      </c>
      <c r="B134" t="s">
        <v>63</v>
      </c>
      <c r="C134" t="s">
        <v>3</v>
      </c>
      <c r="D134" t="s">
        <v>4</v>
      </c>
      <c r="E134">
        <v>2.9399999999999999E-2</v>
      </c>
      <c r="F134">
        <f>VLOOKUP(A134,'[1]shown_tract_jail_rP_gP_p75 (1)'!$A$1:$C$415,3,0)</f>
        <v>2.0500000000000001E-2</v>
      </c>
      <c r="G134">
        <f>VLOOKUP(A134,[2]shown_tract_jail_rP_gP_p50!$A$1:$C$415,3,0)</f>
        <v>2.64E-2</v>
      </c>
      <c r="H134">
        <f>VLOOKUP(A134,[3]shown_tract_jail_rP_gP_p25!$A$1:$C$415,3,0)</f>
        <v>3.8399999999999997E-2</v>
      </c>
    </row>
    <row r="135" spans="1:8" x14ac:dyDescent="0.2">
      <c r="A135">
        <v>24510280404</v>
      </c>
      <c r="B135" t="s">
        <v>72</v>
      </c>
      <c r="C135" t="s">
        <v>3</v>
      </c>
      <c r="D135" t="s">
        <v>4</v>
      </c>
      <c r="E135">
        <v>3.5799999999999998E-2</v>
      </c>
      <c r="F135">
        <f>VLOOKUP(A135,'[1]shown_tract_jail_rP_gP_p75 (1)'!$A$1:$C$415,3,0)</f>
        <v>8.8000000000000005E-3</v>
      </c>
      <c r="G135">
        <f>VLOOKUP(A135,[2]shown_tract_jail_rP_gP_p50!$A$1:$C$415,3,0)</f>
        <v>1.8499999999999999E-2</v>
      </c>
      <c r="H135">
        <f>VLOOKUP(A135,[3]shown_tract_jail_rP_gP_p25!$A$1:$C$415,3,0)</f>
        <v>3.8399999999999997E-2</v>
      </c>
    </row>
    <row r="136" spans="1:8" x14ac:dyDescent="0.2">
      <c r="A136">
        <v>24510230300</v>
      </c>
      <c r="B136" t="s">
        <v>104</v>
      </c>
      <c r="C136" t="s">
        <v>3</v>
      </c>
      <c r="D136" t="s">
        <v>4</v>
      </c>
      <c r="E136">
        <v>3.3099999999999997E-2</v>
      </c>
      <c r="F136">
        <f>VLOOKUP(A136,'[1]shown_tract_jail_rP_gP_p75 (1)'!$A$1:$C$415,3,0)</f>
        <v>3.2099999999999997E-2</v>
      </c>
      <c r="G136">
        <f>VLOOKUP(A136,[2]shown_tract_jail_rP_gP_p50!$A$1:$C$415,3,0)</f>
        <v>3.4099999999999998E-2</v>
      </c>
      <c r="H136">
        <f>VLOOKUP(A136,[3]shown_tract_jail_rP_gP_p25!$A$1:$C$415,3,0)</f>
        <v>3.7999999999999999E-2</v>
      </c>
    </row>
    <row r="137" spans="1:8" x14ac:dyDescent="0.2">
      <c r="A137">
        <v>24510270200</v>
      </c>
      <c r="B137" t="s">
        <v>135</v>
      </c>
      <c r="C137" t="s">
        <v>3</v>
      </c>
      <c r="D137" t="s">
        <v>4</v>
      </c>
      <c r="E137">
        <v>1.7399999999999999E-2</v>
      </c>
      <c r="F137">
        <f>VLOOKUP(A137,'[1]shown_tract_jail_rP_gP_p75 (1)'!$A$1:$C$415,3,0)</f>
        <v>5.4000000000000003E-3</v>
      </c>
      <c r="G137">
        <f>VLOOKUP(A137,[2]shown_tract_jail_rP_gP_p50!$A$1:$C$415,3,0)</f>
        <v>1.61E-2</v>
      </c>
      <c r="H137">
        <f>VLOOKUP(A137,[3]shown_tract_jail_rP_gP_p25!$A$1:$C$415,3,0)</f>
        <v>3.7999999999999999E-2</v>
      </c>
    </row>
    <row r="138" spans="1:8" x14ac:dyDescent="0.2">
      <c r="A138">
        <v>24510261000</v>
      </c>
      <c r="B138" t="s">
        <v>62</v>
      </c>
      <c r="C138" t="s">
        <v>3</v>
      </c>
      <c r="D138" t="s">
        <v>4</v>
      </c>
      <c r="E138">
        <v>3.9899999999999998E-2</v>
      </c>
      <c r="F138">
        <f>VLOOKUP(A138,'[1]shown_tract_jail_rP_gP_p75 (1)'!$A$1:$C$415,3,0)</f>
        <v>6.9999999999999999E-4</v>
      </c>
      <c r="G138">
        <f>VLOOKUP(A138,[2]shown_tract_jail_rP_gP_p50!$A$1:$C$415,3,0)</f>
        <v>1.2699999999999999E-2</v>
      </c>
      <c r="H138">
        <f>VLOOKUP(A138,[3]shown_tract_jail_rP_gP_p25!$A$1:$C$415,3,0)</f>
        <v>3.7400000000000003E-2</v>
      </c>
    </row>
    <row r="139" spans="1:8" x14ac:dyDescent="0.2">
      <c r="A139">
        <v>24510260401</v>
      </c>
      <c r="B139" t="s">
        <v>124</v>
      </c>
      <c r="C139" t="s">
        <v>3</v>
      </c>
      <c r="D139" t="s">
        <v>4</v>
      </c>
      <c r="E139">
        <v>2.87E-2</v>
      </c>
      <c r="F139">
        <f>VLOOKUP(A139,'[1]shown_tract_jail_rP_gP_p75 (1)'!$A$1:$C$415,3,0)</f>
        <v>0</v>
      </c>
      <c r="G139">
        <f>VLOOKUP(A139,[2]shown_tract_jail_rP_gP_p50!$A$1:$C$415,3,0)</f>
        <v>8.3000000000000001E-3</v>
      </c>
      <c r="H139">
        <f>VLOOKUP(A139,[3]shown_tract_jail_rP_gP_p25!$A$1:$C$415,3,0)</f>
        <v>3.7400000000000003E-2</v>
      </c>
    </row>
    <row r="140" spans="1:8" x14ac:dyDescent="0.2">
      <c r="A140">
        <v>24510240100</v>
      </c>
      <c r="B140" t="s">
        <v>118</v>
      </c>
      <c r="C140" t="s">
        <v>3</v>
      </c>
      <c r="D140" t="s">
        <v>4</v>
      </c>
      <c r="E140">
        <v>3.0499999999999999E-2</v>
      </c>
      <c r="F140">
        <f>VLOOKUP(A140,'[1]shown_tract_jail_rP_gP_p75 (1)'!$A$1:$C$415,3,0)</f>
        <v>2.47E-2</v>
      </c>
      <c r="G140">
        <f>VLOOKUP(A140,[2]shown_tract_jail_rP_gP_p50!$A$1:$C$415,3,0)</f>
        <v>2.8799999999999999E-2</v>
      </c>
      <c r="H140">
        <f>VLOOKUP(A140,[3]shown_tract_jail_rP_gP_p25!$A$1:$C$415,3,0)</f>
        <v>3.7199999999999997E-2</v>
      </c>
    </row>
    <row r="141" spans="1:8" x14ac:dyDescent="0.2">
      <c r="A141">
        <v>24005402306</v>
      </c>
      <c r="B141" t="s">
        <v>110</v>
      </c>
      <c r="C141" t="s">
        <v>3</v>
      </c>
      <c r="D141" t="s">
        <v>4</v>
      </c>
      <c r="E141">
        <v>3.15E-2</v>
      </c>
      <c r="F141">
        <f>VLOOKUP(A141,'[1]shown_tract_jail_rP_gP_p75 (1)'!$A$1:$C$415,3,0)</f>
        <v>2.1000000000000001E-2</v>
      </c>
      <c r="G141">
        <f>VLOOKUP(A141,[2]shown_tract_jail_rP_gP_p50!$A$1:$C$415,3,0)</f>
        <v>2.58E-2</v>
      </c>
      <c r="H141">
        <f>VLOOKUP(A141,[3]shown_tract_jail_rP_gP_p25!$A$1:$C$415,3,0)</f>
        <v>3.5499999999999997E-2</v>
      </c>
    </row>
    <row r="142" spans="1:8" x14ac:dyDescent="0.2">
      <c r="A142">
        <v>24510010200</v>
      </c>
      <c r="B142" t="s">
        <v>62</v>
      </c>
      <c r="C142" t="s">
        <v>3</v>
      </c>
      <c r="D142" t="s">
        <v>4</v>
      </c>
      <c r="E142">
        <v>3.5299999999999998E-2</v>
      </c>
      <c r="F142">
        <f>VLOOKUP(A142,'[1]shown_tract_jail_rP_gP_p75 (1)'!$A$1:$C$415,3,0)</f>
        <v>8.8000000000000005E-3</v>
      </c>
      <c r="G142">
        <f>VLOOKUP(A142,[2]shown_tract_jail_rP_gP_p50!$A$1:$C$415,3,0)</f>
        <v>1.7500000000000002E-2</v>
      </c>
      <c r="H142">
        <f>VLOOKUP(A142,[3]shown_tract_jail_rP_gP_p25!$A$1:$C$415,3,0)</f>
        <v>3.5400000000000001E-2</v>
      </c>
    </row>
    <row r="143" spans="1:8" x14ac:dyDescent="0.2">
      <c r="A143">
        <v>24510110100</v>
      </c>
      <c r="B143" t="s">
        <v>28</v>
      </c>
      <c r="C143" t="s">
        <v>3</v>
      </c>
      <c r="D143" t="s">
        <v>4</v>
      </c>
      <c r="E143">
        <v>3.8100000000000002E-2</v>
      </c>
      <c r="F143">
        <f>VLOOKUP(A143,'[1]shown_tract_jail_rP_gP_p75 (1)'!$A$1:$C$415,3,0)</f>
        <v>5.0099999999999999E-2</v>
      </c>
      <c r="G143">
        <f>VLOOKUP(A143,[2]shown_tract_jail_rP_gP_p50!$A$1:$C$415,3,0)</f>
        <v>4.5199999999999997E-2</v>
      </c>
      <c r="H143">
        <f>VLOOKUP(A143,[3]shown_tract_jail_rP_gP_p25!$A$1:$C$415,3,0)</f>
        <v>3.5299999999999998E-2</v>
      </c>
    </row>
    <row r="144" spans="1:8" x14ac:dyDescent="0.2">
      <c r="A144">
        <v>24510180300</v>
      </c>
      <c r="B144" t="s">
        <v>56</v>
      </c>
      <c r="C144" t="s">
        <v>3</v>
      </c>
      <c r="D144" t="s">
        <v>4</v>
      </c>
      <c r="E144">
        <v>5.7000000000000002E-2</v>
      </c>
      <c r="F144">
        <f>VLOOKUP(A144,'[1]shown_tract_jail_rP_gP_p75 (1)'!$A$1:$C$415,3,0)</f>
        <v>1.77E-2</v>
      </c>
      <c r="G144">
        <f>VLOOKUP(A144,[2]shown_tract_jail_rP_gP_p50!$A$1:$C$415,3,0)</f>
        <v>2.3400000000000001E-2</v>
      </c>
      <c r="H144">
        <f>VLOOKUP(A144,[3]shown_tract_jail_rP_gP_p25!$A$1:$C$415,3,0)</f>
        <v>3.5200000000000002E-2</v>
      </c>
    </row>
    <row r="145" spans="1:8" x14ac:dyDescent="0.2">
      <c r="A145">
        <v>24510120700</v>
      </c>
      <c r="B145" t="s">
        <v>113</v>
      </c>
      <c r="C145" t="s">
        <v>3</v>
      </c>
      <c r="D145" t="s">
        <v>4</v>
      </c>
      <c r="E145">
        <v>3.1899999999999998E-2</v>
      </c>
      <c r="F145">
        <f>VLOOKUP(A145,'[1]shown_tract_jail_rP_gP_p75 (1)'!$A$1:$C$415,3,0)</f>
        <v>1E-4</v>
      </c>
      <c r="G145">
        <f>VLOOKUP(A145,[2]shown_tract_jail_rP_gP_p50!$A$1:$C$415,3,0)</f>
        <v>1.15E-2</v>
      </c>
      <c r="H145">
        <f>VLOOKUP(A145,[3]shown_tract_jail_rP_gP_p25!$A$1:$C$415,3,0)</f>
        <v>3.5000000000000003E-2</v>
      </c>
    </row>
    <row r="146" spans="1:8" x14ac:dyDescent="0.2">
      <c r="A146">
        <v>24510270401</v>
      </c>
      <c r="B146" t="s">
        <v>129</v>
      </c>
      <c r="C146" t="s">
        <v>3</v>
      </c>
      <c r="D146" t="s">
        <v>4</v>
      </c>
      <c r="E146">
        <v>2.5399999999999999E-2</v>
      </c>
      <c r="F146">
        <f>VLOOKUP(A146,'[1]shown_tract_jail_rP_gP_p75 (1)'!$A$1:$C$415,3,0)</f>
        <v>8.0999999999999996E-3</v>
      </c>
      <c r="G146">
        <f>VLOOKUP(A146,[2]shown_tract_jail_rP_gP_p50!$A$1:$C$415,3,0)</f>
        <v>1.6799999999999999E-2</v>
      </c>
      <c r="H146">
        <f>VLOOKUP(A146,[3]shown_tract_jail_rP_gP_p25!$A$1:$C$415,3,0)</f>
        <v>3.4700000000000002E-2</v>
      </c>
    </row>
    <row r="147" spans="1:8" x14ac:dyDescent="0.2">
      <c r="A147">
        <v>24510280500</v>
      </c>
      <c r="B147" t="s">
        <v>54</v>
      </c>
      <c r="C147" t="s">
        <v>3</v>
      </c>
      <c r="D147" t="s">
        <v>4</v>
      </c>
      <c r="E147">
        <v>5.7500000000000002E-2</v>
      </c>
      <c r="F147">
        <f>VLOOKUP(A147,'[1]shown_tract_jail_rP_gP_p75 (1)'!$A$1:$C$415,3,0)</f>
        <v>3.0800000000000001E-2</v>
      </c>
      <c r="G147">
        <f>VLOOKUP(A147,[2]shown_tract_jail_rP_gP_p50!$A$1:$C$415,3,0)</f>
        <v>3.2000000000000001E-2</v>
      </c>
      <c r="H147">
        <f>VLOOKUP(A147,[3]shown_tract_jail_rP_gP_p25!$A$1:$C$415,3,0)</f>
        <v>3.4500000000000003E-2</v>
      </c>
    </row>
    <row r="148" spans="1:8" x14ac:dyDescent="0.2">
      <c r="A148">
        <v>24005402403</v>
      </c>
      <c r="B148" t="s">
        <v>63</v>
      </c>
      <c r="C148" t="s">
        <v>3</v>
      </c>
      <c r="D148" t="s">
        <v>4</v>
      </c>
      <c r="E148">
        <v>1.9199999999999998E-2</v>
      </c>
      <c r="F148">
        <f>VLOOKUP(A148,'[1]shown_tract_jail_rP_gP_p75 (1)'!$A$1:$C$415,3,0)</f>
        <v>4.7000000000000002E-3</v>
      </c>
      <c r="G148">
        <f>VLOOKUP(A148,[2]shown_tract_jail_rP_gP_p50!$A$1:$C$415,3,0)</f>
        <v>1.44E-2</v>
      </c>
      <c r="H148">
        <f>VLOOKUP(A148,[3]shown_tract_jail_rP_gP_p25!$A$1:$C$415,3,0)</f>
        <v>3.4500000000000003E-2</v>
      </c>
    </row>
    <row r="149" spans="1:8" x14ac:dyDescent="0.2">
      <c r="A149">
        <v>24510010100</v>
      </c>
      <c r="B149" t="s">
        <v>111</v>
      </c>
      <c r="C149" t="s">
        <v>3</v>
      </c>
      <c r="D149" t="s">
        <v>4</v>
      </c>
      <c r="E149">
        <v>2.8000000000000001E-2</v>
      </c>
      <c r="F149">
        <f>VLOOKUP(A149,'[1]shown_tract_jail_rP_gP_p75 (1)'!$A$1:$C$415,3,0)</f>
        <v>3.2399999999999998E-2</v>
      </c>
      <c r="G149">
        <f>VLOOKUP(A149,[2]shown_tract_jail_rP_gP_p50!$A$1:$C$415,3,0)</f>
        <v>3.27E-2</v>
      </c>
      <c r="H149">
        <f>VLOOKUP(A149,[3]shown_tract_jail_rP_gP_p25!$A$1:$C$415,3,0)</f>
        <v>3.3300000000000003E-2</v>
      </c>
    </row>
    <row r="150" spans="1:8" x14ac:dyDescent="0.2">
      <c r="A150">
        <v>24510260501</v>
      </c>
      <c r="B150" t="s">
        <v>125</v>
      </c>
      <c r="C150" t="s">
        <v>3</v>
      </c>
      <c r="D150" t="s">
        <v>4</v>
      </c>
      <c r="E150">
        <v>2.75E-2</v>
      </c>
      <c r="F150">
        <f>VLOOKUP(A150,'[1]shown_tract_jail_rP_gP_p75 (1)'!$A$1:$C$415,3,0)</f>
        <v>1.15E-2</v>
      </c>
      <c r="G150">
        <f>VLOOKUP(A150,[2]shown_tract_jail_rP_gP_p50!$A$1:$C$415,3,0)</f>
        <v>1.84E-2</v>
      </c>
      <c r="H150">
        <f>VLOOKUP(A150,[3]shown_tract_jail_rP_gP_p25!$A$1:$C$415,3,0)</f>
        <v>3.2599999999999997E-2</v>
      </c>
    </row>
    <row r="151" spans="1:8" x14ac:dyDescent="0.2">
      <c r="A151">
        <v>24510030100</v>
      </c>
      <c r="B151" t="s">
        <v>97</v>
      </c>
      <c r="C151" t="s">
        <v>3</v>
      </c>
      <c r="D151" t="s">
        <v>4</v>
      </c>
      <c r="E151">
        <v>3.85E-2</v>
      </c>
      <c r="F151">
        <f>VLOOKUP(A151,'[1]shown_tract_jail_rP_gP_p75 (1)'!$A$1:$C$415,3,0)</f>
        <v>4.1000000000000003E-3</v>
      </c>
      <c r="G151">
        <f>VLOOKUP(A151,[2]shown_tract_jail_rP_gP_p50!$A$1:$C$415,3,0)</f>
        <v>1.34E-2</v>
      </c>
      <c r="H151">
        <f>VLOOKUP(A151,[3]shown_tract_jail_rP_gP_p25!$A$1:$C$415,3,0)</f>
        <v>3.2399999999999998E-2</v>
      </c>
    </row>
    <row r="152" spans="1:8" x14ac:dyDescent="0.2">
      <c r="A152">
        <v>24510271802</v>
      </c>
      <c r="B152" t="s">
        <v>108</v>
      </c>
      <c r="C152" t="s">
        <v>3</v>
      </c>
      <c r="D152" t="s">
        <v>4</v>
      </c>
      <c r="E152">
        <v>3.5299999999999998E-2</v>
      </c>
      <c r="F152">
        <f>VLOOKUP(A152,'[1]shown_tract_jail_rP_gP_p75 (1)'!$A$1:$C$415,3,0)</f>
        <v>6.9999999999999999E-4</v>
      </c>
      <c r="G152">
        <f>VLOOKUP(A152,[2]shown_tract_jail_rP_gP_p50!$A$1:$C$415,3,0)</f>
        <v>1.0800000000000001E-2</v>
      </c>
      <c r="H152">
        <f>VLOOKUP(A152,[3]shown_tract_jail_rP_gP_p25!$A$1:$C$415,3,0)</f>
        <v>3.1600000000000003E-2</v>
      </c>
    </row>
    <row r="153" spans="1:8" x14ac:dyDescent="0.2">
      <c r="A153">
        <v>24510250600</v>
      </c>
      <c r="B153" t="s">
        <v>79</v>
      </c>
      <c r="C153" t="s">
        <v>3</v>
      </c>
      <c r="D153" t="s">
        <v>4</v>
      </c>
      <c r="E153">
        <v>2.2599999999999999E-2</v>
      </c>
      <c r="F153">
        <f>VLOOKUP(A153,'[1]shown_tract_jail_rP_gP_p75 (1)'!$A$1:$C$415,3,0)</f>
        <v>0</v>
      </c>
      <c r="G153">
        <f>VLOOKUP(A153,[2]shown_tract_jail_rP_gP_p50!$A$1:$C$415,3,0)</f>
        <v>0</v>
      </c>
      <c r="H153">
        <f>VLOOKUP(A153,[3]shown_tract_jail_rP_gP_p25!$A$1:$C$415,3,0)</f>
        <v>3.1300000000000001E-2</v>
      </c>
    </row>
    <row r="154" spans="1:8" x14ac:dyDescent="0.2">
      <c r="A154">
        <v>24510270805</v>
      </c>
      <c r="B154" t="s">
        <v>103</v>
      </c>
      <c r="C154" t="s">
        <v>3</v>
      </c>
      <c r="D154" t="s">
        <v>4</v>
      </c>
      <c r="E154">
        <v>3.5999999999999997E-2</v>
      </c>
      <c r="F154">
        <f>VLOOKUP(A154,'[1]shown_tract_jail_rP_gP_p75 (1)'!$A$1:$C$415,3,0)</f>
        <v>3.4700000000000002E-2</v>
      </c>
      <c r="G154">
        <f>VLOOKUP(A154,[2]shown_tract_jail_rP_gP_p50!$A$1:$C$415,3,0)</f>
        <v>3.3500000000000002E-2</v>
      </c>
      <c r="H154">
        <f>VLOOKUP(A154,[3]shown_tract_jail_rP_gP_p25!$A$1:$C$415,3,0)</f>
        <v>3.1099999999999999E-2</v>
      </c>
    </row>
    <row r="155" spans="1:8" x14ac:dyDescent="0.2">
      <c r="A155">
        <v>24510040100</v>
      </c>
      <c r="B155" t="s">
        <v>28</v>
      </c>
      <c r="C155" t="s">
        <v>3</v>
      </c>
      <c r="D155" t="s">
        <v>4</v>
      </c>
      <c r="E155">
        <v>3.5099999999999999E-2</v>
      </c>
      <c r="F155">
        <f>VLOOKUP(A155,'[1]shown_tract_jail_rP_gP_p75 (1)'!$A$1:$C$415,3,0)</f>
        <v>4.1000000000000003E-3</v>
      </c>
      <c r="G155">
        <f>VLOOKUP(A155,[2]shown_tract_jail_rP_gP_p50!$A$1:$C$415,3,0)</f>
        <v>1.2E-2</v>
      </c>
      <c r="H155">
        <f>VLOOKUP(A155,[3]shown_tract_jail_rP_gP_p25!$A$1:$C$415,3,0)</f>
        <v>2.8400000000000002E-2</v>
      </c>
    </row>
    <row r="156" spans="1:8" x14ac:dyDescent="0.2">
      <c r="A156">
        <v>24510250103</v>
      </c>
      <c r="B156" t="s">
        <v>146</v>
      </c>
      <c r="C156" t="s">
        <v>3</v>
      </c>
      <c r="D156" t="s">
        <v>4</v>
      </c>
      <c r="E156">
        <v>1.34E-2</v>
      </c>
      <c r="F156">
        <f>VLOOKUP(A156,'[1]shown_tract_jail_rP_gP_p75 (1)'!$A$1:$C$415,3,0)</f>
        <v>8.8000000000000005E-3</v>
      </c>
      <c r="G156">
        <f>VLOOKUP(A156,[2]shown_tract_jail_rP_gP_p50!$A$1:$C$415,3,0)</f>
        <v>1.4999999999999999E-2</v>
      </c>
      <c r="H156">
        <f>VLOOKUP(A156,[3]shown_tract_jail_rP_gP_p25!$A$1:$C$415,3,0)</f>
        <v>2.7799999999999998E-2</v>
      </c>
    </row>
    <row r="157" spans="1:8" x14ac:dyDescent="0.2">
      <c r="A157">
        <v>24510270702</v>
      </c>
      <c r="B157" t="s">
        <v>39</v>
      </c>
      <c r="C157" t="s">
        <v>3</v>
      </c>
      <c r="D157" t="s">
        <v>4</v>
      </c>
      <c r="E157">
        <v>3.0499999999999999E-2</v>
      </c>
      <c r="F157">
        <f>VLOOKUP(A157,'[1]shown_tract_jail_rP_gP_p75 (1)'!$A$1:$C$415,3,0)</f>
        <v>1.8499999999999999E-2</v>
      </c>
      <c r="G157">
        <f>VLOOKUP(A157,[2]shown_tract_jail_rP_gP_p50!$A$1:$C$415,3,0)</f>
        <v>2.1499999999999998E-2</v>
      </c>
      <c r="H157">
        <f>VLOOKUP(A157,[3]shown_tract_jail_rP_gP_p25!$A$1:$C$415,3,0)</f>
        <v>2.7699999999999999E-2</v>
      </c>
    </row>
    <row r="158" spans="1:8" x14ac:dyDescent="0.2">
      <c r="A158">
        <v>24003750201</v>
      </c>
      <c r="B158" t="s">
        <v>79</v>
      </c>
      <c r="C158" t="s">
        <v>3</v>
      </c>
      <c r="D158" t="s">
        <v>4</v>
      </c>
      <c r="E158">
        <v>2.24E-2</v>
      </c>
      <c r="F158">
        <f>VLOOKUP(A158,'[1]shown_tract_jail_rP_gP_p75 (1)'!$A$1:$C$415,3,0)</f>
        <v>1.06E-2</v>
      </c>
      <c r="G158">
        <f>VLOOKUP(A158,[2]shown_tract_jail_rP_gP_p50!$A$1:$C$415,3,0)</f>
        <v>1.6199999999999999E-2</v>
      </c>
      <c r="H158">
        <f>VLOOKUP(A158,[3]shown_tract_jail_rP_gP_p25!$A$1:$C$415,3,0)</f>
        <v>2.7699999999999999E-2</v>
      </c>
    </row>
    <row r="159" spans="1:8" x14ac:dyDescent="0.2">
      <c r="A159">
        <v>24510210200</v>
      </c>
      <c r="B159" t="s">
        <v>41</v>
      </c>
      <c r="C159" t="s">
        <v>3</v>
      </c>
      <c r="D159" t="s">
        <v>4</v>
      </c>
      <c r="E159">
        <v>2.86E-2</v>
      </c>
      <c r="F159">
        <f>VLOOKUP(A159,'[1]shown_tract_jail_rP_gP_p75 (1)'!$A$1:$C$415,3,0)</f>
        <v>1.32E-2</v>
      </c>
      <c r="G159">
        <f>VLOOKUP(A159,[2]shown_tract_jail_rP_gP_p50!$A$1:$C$415,3,0)</f>
        <v>1.7899999999999999E-2</v>
      </c>
      <c r="H159">
        <f>VLOOKUP(A159,[3]shown_tract_jail_rP_gP_p25!$A$1:$C$415,3,0)</f>
        <v>2.7400000000000001E-2</v>
      </c>
    </row>
    <row r="160" spans="1:8" x14ac:dyDescent="0.2">
      <c r="A160">
        <v>24510130803</v>
      </c>
      <c r="B160" t="s">
        <v>149</v>
      </c>
      <c r="C160" t="s">
        <v>3</v>
      </c>
      <c r="D160" t="s">
        <v>4</v>
      </c>
      <c r="E160">
        <v>1.01E-2</v>
      </c>
      <c r="F160">
        <f>VLOOKUP(A160,'[1]shown_tract_jail_rP_gP_p75 (1)'!$A$1:$C$415,3,0)</f>
        <v>0</v>
      </c>
      <c r="G160">
        <f>VLOOKUP(A160,[2]shown_tract_jail_rP_gP_p50!$A$1:$C$415,3,0)</f>
        <v>5.5999999999999999E-3</v>
      </c>
      <c r="H160">
        <f>VLOOKUP(A160,[3]shown_tract_jail_rP_gP_p25!$A$1:$C$415,3,0)</f>
        <v>2.7400000000000001E-2</v>
      </c>
    </row>
    <row r="161" spans="1:8" x14ac:dyDescent="0.2">
      <c r="A161">
        <v>24510260605</v>
      </c>
      <c r="B161" t="s">
        <v>140</v>
      </c>
      <c r="C161" t="s">
        <v>3</v>
      </c>
      <c r="D161" t="s">
        <v>4</v>
      </c>
      <c r="E161">
        <v>1.8599999999999998E-2</v>
      </c>
      <c r="F161">
        <f>VLOOKUP(A161,'[1]shown_tract_jail_rP_gP_p75 (1)'!$A$1:$C$415,3,0)</f>
        <v>0</v>
      </c>
      <c r="G161">
        <f>VLOOKUP(A161,[2]shown_tract_jail_rP_gP_p50!$A$1:$C$415,3,0)</f>
        <v>7.3000000000000001E-3</v>
      </c>
      <c r="H161">
        <f>VLOOKUP(A161,[3]shown_tract_jail_rP_gP_p25!$A$1:$C$415,3,0)</f>
        <v>2.6200000000000001E-2</v>
      </c>
    </row>
    <row r="162" spans="1:8" x14ac:dyDescent="0.2">
      <c r="A162">
        <v>24510090500</v>
      </c>
      <c r="B162" t="s">
        <v>80</v>
      </c>
      <c r="C162" t="s">
        <v>3</v>
      </c>
      <c r="D162" t="s">
        <v>4</v>
      </c>
      <c r="E162">
        <v>3.56E-2</v>
      </c>
      <c r="F162">
        <f>VLOOKUP(A162,'[1]shown_tract_jail_rP_gP_p75 (1)'!$A$1:$C$415,3,0)</f>
        <v>3.2800000000000003E-2</v>
      </c>
      <c r="G162">
        <f>VLOOKUP(A162,[2]shown_tract_jail_rP_gP_p50!$A$1:$C$415,3,0)</f>
        <v>3.0599999999999999E-2</v>
      </c>
      <c r="H162">
        <f>VLOOKUP(A162,[3]shown_tract_jail_rP_gP_p25!$A$1:$C$415,3,0)</f>
        <v>2.5999999999999999E-2</v>
      </c>
    </row>
    <row r="163" spans="1:8" x14ac:dyDescent="0.2">
      <c r="A163">
        <v>24510090200</v>
      </c>
      <c r="B163" t="s">
        <v>78</v>
      </c>
      <c r="C163" t="s">
        <v>3</v>
      </c>
      <c r="D163" t="s">
        <v>4</v>
      </c>
      <c r="E163">
        <v>2.6599999999999999E-2</v>
      </c>
      <c r="F163">
        <f>VLOOKUP(A163,'[1]shown_tract_jail_rP_gP_p75 (1)'!$A$1:$C$415,3,0)</f>
        <v>2.3199999999999998E-2</v>
      </c>
      <c r="G163">
        <f>VLOOKUP(A163,[2]shown_tract_jail_rP_gP_p50!$A$1:$C$415,3,0)</f>
        <v>2.4E-2</v>
      </c>
      <c r="H163">
        <f>VLOOKUP(A163,[3]shown_tract_jail_rP_gP_p25!$A$1:$C$415,3,0)</f>
        <v>2.58E-2</v>
      </c>
    </row>
    <row r="164" spans="1:8" x14ac:dyDescent="0.2">
      <c r="A164">
        <v>24510150500</v>
      </c>
      <c r="B164" t="s">
        <v>130</v>
      </c>
      <c r="C164" t="s">
        <v>3</v>
      </c>
      <c r="D164" t="s">
        <v>4</v>
      </c>
      <c r="E164">
        <v>2.52E-2</v>
      </c>
      <c r="F164">
        <f>VLOOKUP(A164,'[1]shown_tract_jail_rP_gP_p75 (1)'!$A$1:$C$415,3,0)</f>
        <v>5.1999999999999998E-3</v>
      </c>
      <c r="G164">
        <f>VLOOKUP(A164,[2]shown_tract_jail_rP_gP_p50!$A$1:$C$415,3,0)</f>
        <v>1.1900000000000001E-2</v>
      </c>
      <c r="H164">
        <f>VLOOKUP(A164,[3]shown_tract_jail_rP_gP_p25!$A$1:$C$415,3,0)</f>
        <v>2.58E-2</v>
      </c>
    </row>
    <row r="165" spans="1:8" x14ac:dyDescent="0.2">
      <c r="A165">
        <v>24510200701</v>
      </c>
      <c r="B165" t="s">
        <v>134</v>
      </c>
      <c r="C165" t="s">
        <v>3</v>
      </c>
      <c r="D165" t="s">
        <v>4</v>
      </c>
      <c r="E165">
        <v>2.4299999999999999E-2</v>
      </c>
      <c r="F165">
        <f>VLOOKUP(A165,'[1]shown_tract_jail_rP_gP_p75 (1)'!$A$1:$C$415,3,0)</f>
        <v>0</v>
      </c>
      <c r="G165">
        <f>VLOOKUP(A165,[2]shown_tract_jail_rP_gP_p50!$A$1:$C$415,3,0)</f>
        <v>0</v>
      </c>
      <c r="H165">
        <f>VLOOKUP(A165,[3]shown_tract_jail_rP_gP_p25!$A$1:$C$415,3,0)</f>
        <v>2.41E-2</v>
      </c>
    </row>
    <row r="166" spans="1:8" x14ac:dyDescent="0.2">
      <c r="A166">
        <v>24510272007</v>
      </c>
      <c r="B166" t="s">
        <v>143</v>
      </c>
      <c r="C166" t="s">
        <v>3</v>
      </c>
      <c r="D166" t="s">
        <v>4</v>
      </c>
      <c r="E166">
        <v>1.61E-2</v>
      </c>
      <c r="F166">
        <f>VLOOKUP(A166,'[1]shown_tract_jail_rP_gP_p75 (1)'!$A$1:$C$415,3,0)</f>
        <v>6.7999999999999996E-3</v>
      </c>
      <c r="G166">
        <f>VLOOKUP(A166,[2]shown_tract_jail_rP_gP_p50!$A$1:$C$415,3,0)</f>
        <v>1.1900000000000001E-2</v>
      </c>
      <c r="H166">
        <f>VLOOKUP(A166,[3]shown_tract_jail_rP_gP_p25!$A$1:$C$415,3,0)</f>
        <v>2.2599999999999999E-2</v>
      </c>
    </row>
    <row r="167" spans="1:8" x14ac:dyDescent="0.2">
      <c r="A167">
        <v>24510271101</v>
      </c>
      <c r="B167" t="s">
        <v>147</v>
      </c>
      <c r="C167" t="s">
        <v>3</v>
      </c>
      <c r="D167" t="s">
        <v>4</v>
      </c>
      <c r="E167">
        <v>1.2699999999999999E-2</v>
      </c>
      <c r="F167">
        <f>VLOOKUP(A167,'[1]shown_tract_jail_rP_gP_p75 (1)'!$A$1:$C$415,3,0)</f>
        <v>2.5999999999999999E-3</v>
      </c>
      <c r="G167">
        <f>VLOOKUP(A167,[2]shown_tract_jail_rP_gP_p50!$A$1:$C$415,3,0)</f>
        <v>9.1000000000000004E-3</v>
      </c>
      <c r="H167">
        <f>VLOOKUP(A167,[3]shown_tract_jail_rP_gP_p25!$A$1:$C$415,3,0)</f>
        <v>2.24E-2</v>
      </c>
    </row>
    <row r="168" spans="1:8" x14ac:dyDescent="0.2">
      <c r="A168">
        <v>24510250206</v>
      </c>
      <c r="B168" t="s">
        <v>120</v>
      </c>
      <c r="C168" t="s">
        <v>3</v>
      </c>
      <c r="D168" t="s">
        <v>4</v>
      </c>
      <c r="E168">
        <v>1.6E-2</v>
      </c>
      <c r="F168">
        <f>VLOOKUP(A168,'[1]shown_tract_jail_rP_gP_p75 (1)'!$A$1:$C$415,3,0)</f>
        <v>3.5999999999999999E-3</v>
      </c>
      <c r="G168">
        <f>VLOOKUP(A168,[2]shown_tract_jail_rP_gP_p50!$A$1:$C$415,3,0)</f>
        <v>9.5999999999999992E-3</v>
      </c>
      <c r="H168">
        <f>VLOOKUP(A168,[3]shown_tract_jail_rP_gP_p25!$A$1:$C$415,3,0)</f>
        <v>2.1899999999999999E-2</v>
      </c>
    </row>
    <row r="169" spans="1:8" x14ac:dyDescent="0.2">
      <c r="A169">
        <v>24510270803</v>
      </c>
      <c r="B169" t="s">
        <v>121</v>
      </c>
      <c r="C169" t="s">
        <v>3</v>
      </c>
      <c r="D169" t="s">
        <v>4</v>
      </c>
      <c r="E169">
        <v>2.9000000000000001E-2</v>
      </c>
      <c r="F169">
        <f>VLOOKUP(A169,'[1]shown_tract_jail_rP_gP_p75 (1)'!$A$1:$C$415,3,0)</f>
        <v>2.98E-2</v>
      </c>
      <c r="G169">
        <f>VLOOKUP(A169,[2]shown_tract_jail_rP_gP_p50!$A$1:$C$415,3,0)</f>
        <v>2.7099999999999999E-2</v>
      </c>
      <c r="H169">
        <f>VLOOKUP(A169,[3]shown_tract_jail_rP_gP_p25!$A$1:$C$415,3,0)</f>
        <v>2.1700000000000001E-2</v>
      </c>
    </row>
    <row r="170" spans="1:8" x14ac:dyDescent="0.2">
      <c r="A170">
        <v>24510260404</v>
      </c>
      <c r="B170" t="s">
        <v>94</v>
      </c>
      <c r="C170" t="s">
        <v>3</v>
      </c>
      <c r="D170" t="s">
        <v>4</v>
      </c>
      <c r="E170">
        <v>2.7300000000000001E-2</v>
      </c>
      <c r="F170">
        <f>VLOOKUP(A170,'[1]shown_tract_jail_rP_gP_p75 (1)'!$A$1:$C$415,3,0)</f>
        <v>2.52E-2</v>
      </c>
      <c r="G170">
        <f>VLOOKUP(A170,[2]shown_tract_jail_rP_gP_p50!$A$1:$C$415,3,0)</f>
        <v>2.3900000000000001E-2</v>
      </c>
      <c r="H170">
        <f>VLOOKUP(A170,[3]shown_tract_jail_rP_gP_p25!$A$1:$C$415,3,0)</f>
        <v>2.1100000000000001E-2</v>
      </c>
    </row>
    <row r="171" spans="1:8" x14ac:dyDescent="0.2">
      <c r="A171">
        <v>24510270502</v>
      </c>
      <c r="B171" t="s">
        <v>148</v>
      </c>
      <c r="C171" t="s">
        <v>3</v>
      </c>
      <c r="D171" t="s">
        <v>4</v>
      </c>
      <c r="E171">
        <v>1.0800000000000001E-2</v>
      </c>
      <c r="F171">
        <f>VLOOKUP(A171,'[1]shown_tract_jail_rP_gP_p75 (1)'!$A$1:$C$415,3,0)</f>
        <v>1.0999999999999999E-2</v>
      </c>
      <c r="G171">
        <f>VLOOKUP(A171,[2]shown_tract_jail_rP_gP_p50!$A$1:$C$415,3,0)</f>
        <v>1.4E-2</v>
      </c>
      <c r="H171">
        <f>VLOOKUP(A171,[3]shown_tract_jail_rP_gP_p25!$A$1:$C$415,3,0)</f>
        <v>2.0199999999999999E-2</v>
      </c>
    </row>
    <row r="172" spans="1:8" x14ac:dyDescent="0.2">
      <c r="A172">
        <v>24005401507</v>
      </c>
      <c r="B172" t="s">
        <v>110</v>
      </c>
      <c r="C172" t="s">
        <v>3</v>
      </c>
      <c r="D172" t="s">
        <v>4</v>
      </c>
      <c r="E172">
        <v>1.6199999999999999E-2</v>
      </c>
      <c r="F172">
        <f>VLOOKUP(A172,'[1]shown_tract_jail_rP_gP_p75 (1)'!$A$1:$C$415,3,0)</f>
        <v>2.2200000000000001E-2</v>
      </c>
      <c r="G172">
        <f>VLOOKUP(A172,[2]shown_tract_jail_rP_gP_p50!$A$1:$C$415,3,0)</f>
        <v>2.1499999999999998E-2</v>
      </c>
      <c r="H172">
        <f>VLOOKUP(A172,[3]shown_tract_jail_rP_gP_p25!$A$1:$C$415,3,0)</f>
        <v>0.02</v>
      </c>
    </row>
    <row r="173" spans="1:8" x14ac:dyDescent="0.2">
      <c r="A173">
        <v>24510020200</v>
      </c>
      <c r="B173" t="s">
        <v>84</v>
      </c>
      <c r="C173" t="s">
        <v>3</v>
      </c>
      <c r="D173" t="s">
        <v>4</v>
      </c>
      <c r="E173">
        <v>3.2099999999999997E-2</v>
      </c>
      <c r="F173">
        <f>VLOOKUP(A173,'[1]shown_tract_jail_rP_gP_p75 (1)'!$A$1:$C$415,3,0)</f>
        <v>5.0000000000000001E-4</v>
      </c>
      <c r="G173">
        <f>VLOOKUP(A173,[2]shown_tract_jail_rP_gP_p50!$A$1:$C$415,3,0)</f>
        <v>6.3E-3</v>
      </c>
      <c r="H173">
        <f>VLOOKUP(A173,[3]shown_tract_jail_rP_gP_p25!$A$1:$C$415,3,0)</f>
        <v>1.8100000000000002E-2</v>
      </c>
    </row>
    <row r="174" spans="1:8" x14ac:dyDescent="0.2">
      <c r="A174">
        <v>24510010300</v>
      </c>
      <c r="B174" t="s">
        <v>111</v>
      </c>
      <c r="C174" t="s">
        <v>3</v>
      </c>
      <c r="D174" t="s">
        <v>4</v>
      </c>
      <c r="E174">
        <v>2.5899999999999999E-2</v>
      </c>
      <c r="F174">
        <f>VLOOKUP(A174,'[1]shown_tract_jail_rP_gP_p75 (1)'!$A$1:$C$415,3,0)</f>
        <v>0</v>
      </c>
      <c r="G174">
        <f>VLOOKUP(A174,[2]shown_tract_jail_rP_gP_p50!$A$1:$C$415,3,0)</f>
        <v>4.8999999999999998E-3</v>
      </c>
      <c r="H174">
        <f>VLOOKUP(A174,[3]shown_tract_jail_rP_gP_p25!$A$1:$C$415,3,0)</f>
        <v>1.77E-2</v>
      </c>
    </row>
    <row r="175" spans="1:8" x14ac:dyDescent="0.2">
      <c r="A175">
        <v>24510280403</v>
      </c>
      <c r="B175" t="s">
        <v>145</v>
      </c>
      <c r="C175" t="s">
        <v>3</v>
      </c>
      <c r="D175" t="s">
        <v>4</v>
      </c>
      <c r="E175">
        <v>1.37E-2</v>
      </c>
      <c r="F175">
        <f>VLOOKUP(A175,'[1]shown_tract_jail_rP_gP_p75 (1)'!$A$1:$C$415,3,0)</f>
        <v>9.5999999999999992E-3</v>
      </c>
      <c r="G175">
        <f>VLOOKUP(A175,[2]shown_tract_jail_rP_gP_p50!$A$1:$C$415,3,0)</f>
        <v>1.2200000000000001E-2</v>
      </c>
      <c r="H175">
        <f>VLOOKUP(A175,[3]shown_tract_jail_rP_gP_p25!$A$1:$C$415,3,0)</f>
        <v>1.7600000000000001E-2</v>
      </c>
    </row>
    <row r="176" spans="1:8" x14ac:dyDescent="0.2">
      <c r="A176">
        <v>24510270302</v>
      </c>
      <c r="B176" t="s">
        <v>139</v>
      </c>
      <c r="C176" t="s">
        <v>3</v>
      </c>
      <c r="D176" t="s">
        <v>4</v>
      </c>
      <c r="E176">
        <v>8.0000000000000004E-4</v>
      </c>
      <c r="F176">
        <f>VLOOKUP(A176,'[1]shown_tract_jail_rP_gP_p75 (1)'!$A$1:$C$415,3,0)</f>
        <v>0</v>
      </c>
      <c r="G176">
        <f>VLOOKUP(A176,[2]shown_tract_jail_rP_gP_p50!$A$1:$C$415,3,0)</f>
        <v>4.3E-3</v>
      </c>
      <c r="H176">
        <f>VLOOKUP(A176,[3]shown_tract_jail_rP_gP_p25!$A$1:$C$415,3,0)</f>
        <v>1.7000000000000001E-2</v>
      </c>
    </row>
    <row r="177" spans="1:8" x14ac:dyDescent="0.2">
      <c r="A177">
        <v>24510270703</v>
      </c>
      <c r="B177" t="s">
        <v>148</v>
      </c>
      <c r="C177" t="s">
        <v>3</v>
      </c>
      <c r="D177" t="s">
        <v>4</v>
      </c>
      <c r="E177">
        <v>5.0000000000000001E-3</v>
      </c>
      <c r="F177">
        <f>VLOOKUP(A177,'[1]shown_tract_jail_rP_gP_p75 (1)'!$A$1:$C$415,3,0)</f>
        <v>8.3000000000000001E-3</v>
      </c>
      <c r="G177">
        <f>VLOOKUP(A177,[2]shown_tract_jail_rP_gP_p50!$A$1:$C$415,3,0)</f>
        <v>1.09E-2</v>
      </c>
      <c r="H177">
        <f>VLOOKUP(A177,[3]shown_tract_jail_rP_gP_p25!$A$1:$C$415,3,0)</f>
        <v>1.6299999999999999E-2</v>
      </c>
    </row>
    <row r="178" spans="1:8" x14ac:dyDescent="0.2">
      <c r="A178">
        <v>24510240200</v>
      </c>
      <c r="B178" t="s">
        <v>116</v>
      </c>
      <c r="C178" t="s">
        <v>3</v>
      </c>
      <c r="D178" t="s">
        <v>4</v>
      </c>
      <c r="E178">
        <v>0</v>
      </c>
      <c r="F178">
        <f>VLOOKUP(A178,'[1]shown_tract_jail_rP_gP_p75 (1)'!$A$1:$C$415,3,0)</f>
        <v>0</v>
      </c>
      <c r="G178">
        <f>VLOOKUP(A178,[2]shown_tract_jail_rP_gP_p50!$A$1:$C$415,3,0)</f>
        <v>4.3E-3</v>
      </c>
      <c r="H178">
        <f>VLOOKUP(A178,[3]shown_tract_jail_rP_gP_p25!$A$1:$C$415,3,0)</f>
        <v>1.5900000000000001E-2</v>
      </c>
    </row>
    <row r="179" spans="1:8" x14ac:dyDescent="0.2">
      <c r="A179">
        <v>24510040200</v>
      </c>
      <c r="B179" t="s">
        <v>28</v>
      </c>
      <c r="C179" t="s">
        <v>3</v>
      </c>
      <c r="D179" t="s">
        <v>4</v>
      </c>
      <c r="E179">
        <v>8.9999999999999993E-3</v>
      </c>
      <c r="F179">
        <f>VLOOKUP(A179,'[1]shown_tract_jail_rP_gP_p75 (1)'!$A$1:$C$415,3,0)</f>
        <v>0</v>
      </c>
      <c r="G179">
        <f>VLOOKUP(A179,[2]shown_tract_jail_rP_gP_p50!$A$1:$C$415,3,0)</f>
        <v>0</v>
      </c>
      <c r="H179">
        <f>VLOOKUP(A179,[3]shown_tract_jail_rP_gP_p25!$A$1:$C$415,3,0)</f>
        <v>1.1900000000000001E-2</v>
      </c>
    </row>
    <row r="180" spans="1:8" x14ac:dyDescent="0.2">
      <c r="A180">
        <v>24510030200</v>
      </c>
      <c r="B180" t="s">
        <v>119</v>
      </c>
      <c r="C180" t="s">
        <v>3</v>
      </c>
      <c r="D180" t="s">
        <v>4</v>
      </c>
      <c r="E180">
        <v>2.9700000000000001E-2</v>
      </c>
      <c r="F180">
        <f>VLOOKUP(A180,'[1]shown_tract_jail_rP_gP_p75 (1)'!$A$1:$C$415,3,0)</f>
        <v>3.0300000000000001E-2</v>
      </c>
      <c r="G180">
        <f>VLOOKUP(A180,[2]shown_tract_jail_rP_gP_p50!$A$1:$C$415,3,0)</f>
        <v>2.4E-2</v>
      </c>
      <c r="H180">
        <f>VLOOKUP(A180,[3]shown_tract_jail_rP_gP_p25!$A$1:$C$415,3,0)</f>
        <v>1.11E-2</v>
      </c>
    </row>
    <row r="181" spans="1:8" x14ac:dyDescent="0.2">
      <c r="A181">
        <v>24510130804</v>
      </c>
      <c r="B181" t="s">
        <v>128</v>
      </c>
      <c r="C181" t="s">
        <v>3</v>
      </c>
      <c r="D181" t="s">
        <v>4</v>
      </c>
      <c r="E181">
        <v>1.4200000000000001E-2</v>
      </c>
      <c r="F181">
        <f>VLOOKUP(A181,'[1]shown_tract_jail_rP_gP_p75 (1)'!$A$1:$C$415,3,0)</f>
        <v>5.9999999999999995E-4</v>
      </c>
      <c r="G181">
        <f>VLOOKUP(A181,[2]shown_tract_jail_rP_gP_p50!$A$1:$C$415,3,0)</f>
        <v>3.8999999999999998E-3</v>
      </c>
      <c r="H181">
        <f>VLOOKUP(A181,[3]shown_tract_jail_rP_gP_p25!$A$1:$C$415,3,0)</f>
        <v>1.0699999999999999E-2</v>
      </c>
    </row>
    <row r="182" spans="1:8" x14ac:dyDescent="0.2">
      <c r="A182">
        <v>24510130700</v>
      </c>
      <c r="B182" t="s">
        <v>128</v>
      </c>
      <c r="C182" t="s">
        <v>3</v>
      </c>
      <c r="D182" t="s">
        <v>4</v>
      </c>
      <c r="E182">
        <v>7.7000000000000002E-3</v>
      </c>
      <c r="F182">
        <f>VLOOKUP(A182,'[1]shown_tract_jail_rP_gP_p75 (1)'!$A$1:$C$415,3,0)</f>
        <v>0</v>
      </c>
      <c r="G182">
        <f>VLOOKUP(A182,[2]shown_tract_jail_rP_gP_p50!$A$1:$C$415,3,0)</f>
        <v>0</v>
      </c>
      <c r="H182">
        <f>VLOOKUP(A182,[3]shown_tract_jail_rP_gP_p25!$A$1:$C$415,3,0)</f>
        <v>1.03E-2</v>
      </c>
    </row>
    <row r="183" spans="1:8" x14ac:dyDescent="0.2">
      <c r="A183">
        <v>24510271300</v>
      </c>
      <c r="B183" t="s">
        <v>165</v>
      </c>
      <c r="C183" t="s">
        <v>3</v>
      </c>
      <c r="D183" t="s">
        <v>4</v>
      </c>
      <c r="E183">
        <v>2.0000000000000001E-4</v>
      </c>
      <c r="F183">
        <f>VLOOKUP(A183,'[1]shown_tract_jail_rP_gP_p75 (1)'!$A$1:$C$415,3,0)</f>
        <v>1.9E-3</v>
      </c>
      <c r="G183">
        <f>VLOOKUP(A183,[2]shown_tract_jail_rP_gP_p50!$A$1:$C$415,3,0)</f>
        <v>4.4999999999999997E-3</v>
      </c>
      <c r="H183">
        <f>VLOOKUP(A183,[3]shown_tract_jail_rP_gP_p25!$A$1:$C$415,3,0)</f>
        <v>9.9000000000000008E-3</v>
      </c>
    </row>
    <row r="184" spans="1:8" x14ac:dyDescent="0.2">
      <c r="A184">
        <v>24510272005</v>
      </c>
      <c r="B184" t="s">
        <v>163</v>
      </c>
      <c r="C184" t="s">
        <v>3</v>
      </c>
      <c r="D184" t="s">
        <v>4</v>
      </c>
      <c r="E184">
        <v>1.1000000000000001E-3</v>
      </c>
      <c r="F184">
        <f>VLOOKUP(A184,'[1]shown_tract_jail_rP_gP_p75 (1)'!$A$1:$C$415,3,0)</f>
        <v>1.5E-3</v>
      </c>
      <c r="G184">
        <f>VLOOKUP(A184,[2]shown_tract_jail_rP_gP_p50!$A$1:$C$415,3,0)</f>
        <v>4.1999999999999997E-3</v>
      </c>
      <c r="H184">
        <f>VLOOKUP(A184,[3]shown_tract_jail_rP_gP_p25!$A$1:$C$415,3,0)</f>
        <v>9.7999999999999997E-3</v>
      </c>
    </row>
    <row r="185" spans="1:8" x14ac:dyDescent="0.2">
      <c r="A185">
        <v>24510130600</v>
      </c>
      <c r="B185" t="s">
        <v>128</v>
      </c>
      <c r="C185" t="s">
        <v>3</v>
      </c>
      <c r="D185" t="s">
        <v>4</v>
      </c>
      <c r="E185">
        <v>2.58E-2</v>
      </c>
      <c r="F185">
        <f>VLOOKUP(A185,'[1]shown_tract_jail_rP_gP_p75 (1)'!$A$1:$C$415,3,0)</f>
        <v>1.9699999999999999E-2</v>
      </c>
      <c r="G185">
        <f>VLOOKUP(A185,[2]shown_tract_jail_rP_gP_p50!$A$1:$C$415,3,0)</f>
        <v>1.61E-2</v>
      </c>
      <c r="H185">
        <f>VLOOKUP(A185,[3]shown_tract_jail_rP_gP_p25!$A$1:$C$415,3,0)</f>
        <v>8.6999999999999994E-3</v>
      </c>
    </row>
    <row r="186" spans="1:8" x14ac:dyDescent="0.2">
      <c r="A186">
        <v>24510270402</v>
      </c>
      <c r="B186" t="s">
        <v>129</v>
      </c>
      <c r="C186" t="s">
        <v>3</v>
      </c>
      <c r="D186" t="s">
        <v>4</v>
      </c>
      <c r="E186">
        <v>1.4500000000000001E-2</v>
      </c>
      <c r="F186">
        <f>VLOOKUP(A186,'[1]shown_tract_jail_rP_gP_p75 (1)'!$A$1:$C$415,3,0)</f>
        <v>1.8700000000000001E-2</v>
      </c>
      <c r="G186">
        <f>VLOOKUP(A186,[2]shown_tract_jail_rP_gP_p50!$A$1:$C$415,3,0)</f>
        <v>1.4800000000000001E-2</v>
      </c>
      <c r="H186">
        <f>VLOOKUP(A186,[3]shown_tract_jail_rP_gP_p25!$A$1:$C$415,3,0)</f>
        <v>6.7000000000000002E-3</v>
      </c>
    </row>
    <row r="187" spans="1:8" x14ac:dyDescent="0.2">
      <c r="A187">
        <v>24510270600</v>
      </c>
      <c r="B187" t="s">
        <v>39</v>
      </c>
      <c r="C187" t="s">
        <v>3</v>
      </c>
      <c r="D187" t="s">
        <v>4</v>
      </c>
      <c r="E187">
        <v>1.29E-2</v>
      </c>
      <c r="F187">
        <f>VLOOKUP(A187,'[1]shown_tract_jail_rP_gP_p75 (1)'!$A$1:$C$415,3,0)</f>
        <v>1.1900000000000001E-2</v>
      </c>
      <c r="G187">
        <f>VLOOKUP(A187,[2]shown_tract_jail_rP_gP_p50!$A$1:$C$415,3,0)</f>
        <v>8.5000000000000006E-3</v>
      </c>
      <c r="H187">
        <f>VLOOKUP(A187,[3]shown_tract_jail_rP_gP_p25!$A$1:$C$415,3,0)</f>
        <v>1.5E-3</v>
      </c>
    </row>
    <row r="188" spans="1:8" x14ac:dyDescent="0.2">
      <c r="A188">
        <v>24510271200</v>
      </c>
      <c r="B188" t="s">
        <v>156</v>
      </c>
      <c r="C188" t="s">
        <v>3</v>
      </c>
      <c r="D188" t="s">
        <v>4</v>
      </c>
      <c r="E188">
        <v>4.0000000000000001E-3</v>
      </c>
      <c r="F188">
        <f>VLOOKUP(A188,'[1]shown_tract_jail_rP_gP_p75 (1)'!$A$1:$C$415,3,0)</f>
        <v>4.1999999999999997E-3</v>
      </c>
      <c r="G188">
        <f>VLOOKUP(A188,[2]shown_tract_jail_rP_gP_p50!$A$1:$C$415,3,0)</f>
        <v>2.8999999999999998E-3</v>
      </c>
      <c r="H188">
        <f>VLOOKUP(A188,[3]shown_tract_jail_rP_gP_p25!$A$1:$C$415,3,0)</f>
        <v>4.0000000000000002E-4</v>
      </c>
    </row>
    <row r="189" spans="1:8" x14ac:dyDescent="0.2">
      <c r="A189">
        <v>24510271503</v>
      </c>
      <c r="B189" t="s">
        <v>166</v>
      </c>
      <c r="C189" t="s">
        <v>3</v>
      </c>
      <c r="D189" t="s">
        <v>4</v>
      </c>
      <c r="E189">
        <v>1E-4</v>
      </c>
      <c r="F189">
        <f>VLOOKUP(A189,'[1]shown_tract_jail_rP_gP_p75 (1)'!$A$1:$C$415,3,0)</f>
        <v>0</v>
      </c>
      <c r="G189">
        <f>VLOOKUP(A189,[2]shown_tract_jail_rP_gP_p50!$A$1:$C$415,3,0)</f>
        <v>3.8999999999999998E-3</v>
      </c>
      <c r="H189">
        <f>VLOOKUP(A189,[3]shown_tract_jail_rP_gP_p25!$A$1:$C$415,3,0)</f>
        <v>0</v>
      </c>
    </row>
    <row r="190" spans="1:8" x14ac:dyDescent="0.2">
      <c r="A190">
        <v>24510272006</v>
      </c>
      <c r="B190" t="s">
        <v>91</v>
      </c>
      <c r="C190" t="s">
        <v>3</v>
      </c>
      <c r="D190" t="s">
        <v>4</v>
      </c>
      <c r="E190">
        <v>1.0999999999999999E-2</v>
      </c>
      <c r="F190">
        <f>VLOOKUP(A190,'[1]shown_tract_jail_rP_gP_p75 (1)'!$A$1:$C$415,3,0)</f>
        <v>4.1000000000000003E-3</v>
      </c>
      <c r="G190">
        <f>VLOOKUP(A190,[2]shown_tract_jail_rP_gP_p50!$A$1:$C$415,3,0)</f>
        <v>2.0000000000000001E-4</v>
      </c>
      <c r="H190">
        <f>VLOOKUP(A190,[3]shown_tract_jail_rP_gP_p25!$A$1:$C$415,3,0)</f>
        <v>0</v>
      </c>
    </row>
    <row r="191" spans="1:8" x14ac:dyDescent="0.2">
      <c r="A191">
        <v>24510130805</v>
      </c>
      <c r="B191" t="s">
        <v>168</v>
      </c>
      <c r="C191" t="s">
        <v>3</v>
      </c>
      <c r="D191" t="s">
        <v>4</v>
      </c>
      <c r="E191">
        <v>0</v>
      </c>
      <c r="F191">
        <f>VLOOKUP(A191,'[1]shown_tract_jail_rP_gP_p75 (1)'!$A$1:$C$415,3,0)</f>
        <v>1.0200000000000001E-2</v>
      </c>
      <c r="G191">
        <f>VLOOKUP(A191,[2]shown_tract_jail_rP_gP_p50!$A$1:$C$415,3,0)</f>
        <v>0</v>
      </c>
      <c r="H191">
        <f>VLOOKUP(A191,[3]shown_tract_jail_rP_gP_p25!$A$1:$C$415,3,0)</f>
        <v>0</v>
      </c>
    </row>
    <row r="192" spans="1:8" x14ac:dyDescent="0.2">
      <c r="A192">
        <v>24510271102</v>
      </c>
      <c r="B192" t="s">
        <v>155</v>
      </c>
      <c r="C192" t="s">
        <v>3</v>
      </c>
      <c r="D192" t="s">
        <v>4</v>
      </c>
      <c r="E192">
        <v>4.7000000000000002E-3</v>
      </c>
      <c r="F192">
        <f>VLOOKUP(A192,'[1]shown_tract_jail_rP_gP_p75 (1)'!$A$1:$C$415,3,0)</f>
        <v>6.7999999999999996E-3</v>
      </c>
      <c r="G192">
        <f>VLOOKUP(A192,[2]shown_tract_jail_rP_gP_p50!$A$1:$C$415,3,0)</f>
        <v>0</v>
      </c>
      <c r="H192">
        <f>VLOOKUP(A192,[3]shown_tract_jail_rP_gP_p25!$A$1:$C$415,3,0)</f>
        <v>0</v>
      </c>
    </row>
    <row r="193" spans="1:8" x14ac:dyDescent="0.2">
      <c r="A193">
        <v>24510271501</v>
      </c>
      <c r="B193" t="s">
        <v>167</v>
      </c>
      <c r="C193" t="s">
        <v>3</v>
      </c>
      <c r="D193" t="s">
        <v>4</v>
      </c>
      <c r="E193">
        <v>0</v>
      </c>
      <c r="F193">
        <f>VLOOKUP(A193,'[1]shown_tract_jail_rP_gP_p75 (1)'!$A$1:$C$415,3,0)</f>
        <v>4.1000000000000003E-3</v>
      </c>
      <c r="G193">
        <f>VLOOKUP(A193,[2]shown_tract_jail_rP_gP_p50!$A$1:$C$415,3,0)</f>
        <v>0</v>
      </c>
      <c r="H193">
        <f>VLOOKUP(A193,[3]shown_tract_jail_rP_gP_p25!$A$1:$C$415,3,0)</f>
        <v>0</v>
      </c>
    </row>
    <row r="194" spans="1:8" x14ac:dyDescent="0.2">
      <c r="A194">
        <v>24510261100</v>
      </c>
      <c r="B194" t="s">
        <v>111</v>
      </c>
      <c r="C194" t="s">
        <v>3</v>
      </c>
      <c r="D194" t="s">
        <v>4</v>
      </c>
      <c r="E194">
        <v>1E-3</v>
      </c>
      <c r="F194">
        <f>VLOOKUP(A194,'[1]shown_tract_jail_rP_gP_p75 (1)'!$A$1:$C$415,3,0)</f>
        <v>3.0999999999999999E-3</v>
      </c>
      <c r="G194">
        <f>VLOOKUP(A194,[2]shown_tract_jail_rP_gP_p50!$A$1:$C$415,3,0)</f>
        <v>0</v>
      </c>
      <c r="H194">
        <f>VLOOKUP(A194,[3]shown_tract_jail_rP_gP_p25!$A$1:$C$415,3,0)</f>
        <v>0</v>
      </c>
    </row>
    <row r="195" spans="1:8" x14ac:dyDescent="0.2">
      <c r="A195">
        <v>24510120100</v>
      </c>
      <c r="B195" t="s">
        <v>161</v>
      </c>
      <c r="C195" t="s">
        <v>3</v>
      </c>
      <c r="D195" t="s">
        <v>4</v>
      </c>
      <c r="E195">
        <v>1.1999999999999999E-3</v>
      </c>
      <c r="F195">
        <f>VLOOKUP(A195,'[1]shown_tract_jail_rP_gP_p75 (1)'!$A$1:$C$415,3,0)</f>
        <v>2.5999999999999999E-3</v>
      </c>
      <c r="G195">
        <f>VLOOKUP(A195,[2]shown_tract_jail_rP_gP_p50!$A$1:$C$415,3,0)</f>
        <v>0</v>
      </c>
      <c r="H195">
        <f>VLOOKUP(A195,[3]shown_tract_jail_rP_gP_p25!$A$1:$C$415,3,0)</f>
        <v>0</v>
      </c>
    </row>
    <row r="196" spans="1:8" x14ac:dyDescent="0.2">
      <c r="A196">
        <v>24510260303</v>
      </c>
      <c r="B196" t="s">
        <v>101</v>
      </c>
      <c r="C196" t="s">
        <v>3</v>
      </c>
      <c r="D196" t="s">
        <v>4</v>
      </c>
      <c r="E196">
        <v>3.6200000000000003E-2</v>
      </c>
      <c r="F196">
        <f>VLOOKUP(A196,'[1]shown_tract_jail_rP_gP_p75 (1)'!$A$1:$C$415,3,0)</f>
        <v>0</v>
      </c>
      <c r="G196">
        <f>VLOOKUP(A196,[2]shown_tract_jail_rP_gP_p50!$A$1:$C$415,3,0)</f>
        <v>0</v>
      </c>
      <c r="H196">
        <f>VLOOKUP(A196,[3]shown_tract_jail_rP_gP_p25!$A$1:$C$415,3,0)</f>
        <v>0</v>
      </c>
    </row>
    <row r="197" spans="1:8" x14ac:dyDescent="0.2">
      <c r="A197">
        <v>24510020300</v>
      </c>
      <c r="B197" t="s">
        <v>158</v>
      </c>
      <c r="C197" t="s">
        <v>3</v>
      </c>
      <c r="D197" t="s">
        <v>4</v>
      </c>
      <c r="E197">
        <v>3.3999999999999998E-3</v>
      </c>
      <c r="F197">
        <f>VLOOKUP(A197,'[1]shown_tract_jail_rP_gP_p75 (1)'!$A$1:$C$415,3,0)</f>
        <v>0</v>
      </c>
      <c r="G197">
        <f>VLOOKUP(A197,[2]shown_tract_jail_rP_gP_p50!$A$1:$C$415,3,0)</f>
        <v>0</v>
      </c>
      <c r="H197">
        <f>VLOOKUP(A197,[3]shown_tract_jail_rP_gP_p25!$A$1:$C$415,3,0)</f>
        <v>0</v>
      </c>
    </row>
    <row r="198" spans="1:8" x14ac:dyDescent="0.2">
      <c r="A198">
        <v>24510100300</v>
      </c>
      <c r="B198" t="s">
        <v>170</v>
      </c>
      <c r="C198" t="s">
        <v>3</v>
      </c>
      <c r="D198" t="s">
        <v>4</v>
      </c>
      <c r="F198">
        <f>VLOOKUP(A198,'[1]shown_tract_jail_rP_gP_p75 (1)'!$A$1:$C$415,3,0)</f>
        <v>0</v>
      </c>
      <c r="G198">
        <f>VLOOKUP(A198,[2]shown_tract_jail_rP_gP_p50!$A$1:$C$415,3,0)</f>
        <v>0</v>
      </c>
      <c r="H198">
        <f>VLOOKUP(A198,[3]shown_tract_jail_rP_gP_p25!$A$1:$C$415,3,0)</f>
        <v>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R180"/>
  <sheetViews>
    <sheetView zoomScale="60" workbookViewId="0">
      <selection activeCell="S1" sqref="S1:AA7"/>
    </sheetView>
  </sheetViews>
  <sheetFormatPr baseColWidth="10" defaultRowHeight="16" x14ac:dyDescent="0.2"/>
  <cols>
    <col min="1" max="1" width="13.33203125" bestFit="1" customWidth="1"/>
    <col min="2" max="2" width="22" bestFit="1" customWidth="1"/>
    <col min="3" max="3" width="11.5" bestFit="1" customWidth="1"/>
    <col min="4" max="4" width="8.83203125" bestFit="1" customWidth="1"/>
    <col min="5" max="5" width="26.83203125" bestFit="1" customWidth="1"/>
    <col min="6" max="8" width="16.83203125" customWidth="1"/>
    <col min="10" max="10" width="15.6640625" bestFit="1" customWidth="1"/>
    <col min="11" max="11" width="24.1640625" bestFit="1" customWidth="1"/>
    <col min="13" max="13" width="15.6640625" bestFit="1" customWidth="1"/>
    <col min="14" max="14" width="24.1640625" bestFit="1" customWidth="1"/>
    <col min="16" max="16" width="15.6640625" bestFit="1" customWidth="1"/>
    <col min="17" max="17" width="24.1640625" bestFit="1" customWidth="1"/>
  </cols>
  <sheetData>
    <row r="1" spans="1:17" ht="51" x14ac:dyDescent="0.2">
      <c r="A1" t="s">
        <v>0</v>
      </c>
      <c r="B1" t="s">
        <v>1</v>
      </c>
      <c r="C1" t="s">
        <v>171</v>
      </c>
      <c r="D1" t="s">
        <v>172</v>
      </c>
      <c r="E1" t="s">
        <v>217</v>
      </c>
      <c r="F1" s="14" t="s">
        <v>213</v>
      </c>
      <c r="G1" s="18" t="s">
        <v>214</v>
      </c>
      <c r="H1" s="14" t="s">
        <v>215</v>
      </c>
      <c r="J1" s="16" t="s">
        <v>206</v>
      </c>
      <c r="M1" s="19" t="s">
        <v>207</v>
      </c>
      <c r="P1" s="17" t="s">
        <v>218</v>
      </c>
    </row>
    <row r="2" spans="1:17" x14ac:dyDescent="0.2">
      <c r="A2">
        <v>11001004801</v>
      </c>
      <c r="B2" t="s">
        <v>6</v>
      </c>
      <c r="C2" t="s">
        <v>7</v>
      </c>
      <c r="D2" t="s">
        <v>8</v>
      </c>
      <c r="E2">
        <v>0.10780000000000001</v>
      </c>
      <c r="F2">
        <f>VLOOKUP(A2,'[4]shown_tract_jail_rP_gP_p75 (2)'!$A$1:$C$512,3,0)</f>
        <v>4.1099999999999998E-2</v>
      </c>
      <c r="G2">
        <f>VLOOKUP(A2,'[5]shown_tract_jail_rP_gP_p50 (1)'!$A$1:$C$498,3,0)</f>
        <v>6.4399999999999999E-2</v>
      </c>
      <c r="H2">
        <f>VLOOKUP(A2,'[6]shown_tract_jail_rP_gP_p25 (2)'!$A$1:$C$498,3,0)</f>
        <v>0.11210000000000001</v>
      </c>
      <c r="K2" s="13"/>
    </row>
    <row r="3" spans="1:17" x14ac:dyDescent="0.2">
      <c r="A3">
        <v>11001010900</v>
      </c>
      <c r="B3" t="s">
        <v>185</v>
      </c>
      <c r="C3" t="s">
        <v>7</v>
      </c>
      <c r="D3" t="s">
        <v>8</v>
      </c>
      <c r="E3">
        <v>0.1021</v>
      </c>
      <c r="F3">
        <f>VLOOKUP(A3,'[4]shown_tract_jail_rP_gP_p75 (2)'!$A$1:$C$512,3,0)</f>
        <v>6.0199999999999997E-2</v>
      </c>
      <c r="G3">
        <f>VLOOKUP(A3,'[5]shown_tract_jail_rP_gP_p50 (1)'!$A$1:$C$498,3,0)</f>
        <v>7.4499999999999997E-2</v>
      </c>
      <c r="H3">
        <f>VLOOKUP(A3,'[6]shown_tract_jail_rP_gP_p25 (2)'!$A$1:$C$498,3,0)</f>
        <v>0.10390000000000001</v>
      </c>
      <c r="J3" s="12" t="s">
        <v>180</v>
      </c>
      <c r="K3" s="13">
        <f>MIN(Table25[])</f>
        <v>0</v>
      </c>
      <c r="M3" s="12" t="s">
        <v>178</v>
      </c>
      <c r="N3" s="12">
        <f>MIN(Table36[])</f>
        <v>0</v>
      </c>
      <c r="P3" s="12" t="s">
        <v>178</v>
      </c>
      <c r="Q3" s="12">
        <f>MIN(Table4[])</f>
        <v>0</v>
      </c>
    </row>
    <row r="4" spans="1:17" x14ac:dyDescent="0.2">
      <c r="A4">
        <v>11001007401</v>
      </c>
      <c r="B4" t="s">
        <v>186</v>
      </c>
      <c r="C4" t="s">
        <v>7</v>
      </c>
      <c r="D4" t="s">
        <v>8</v>
      </c>
      <c r="E4">
        <v>8.7400000000000005E-2</v>
      </c>
      <c r="F4">
        <f>VLOOKUP(A4,'[4]shown_tract_jail_rP_gP_p75 (2)'!$A$1:$C$512,3,0)</f>
        <v>7.7899999999999997E-2</v>
      </c>
      <c r="G4">
        <f>VLOOKUP(A4,'[5]shown_tract_jail_rP_gP_p50 (1)'!$A$1:$C$498,3,0)</f>
        <v>8.1500000000000003E-2</v>
      </c>
      <c r="H4">
        <f>VLOOKUP(A4,'[6]shown_tract_jail_rP_gP_p25 (2)'!$A$1:$C$498,3,0)</f>
        <v>8.8900000000000007E-2</v>
      </c>
      <c r="J4" s="12" t="s">
        <v>179</v>
      </c>
      <c r="K4" s="13">
        <f>MAX(Table25[])</f>
        <v>8.0799999999999997E-2</v>
      </c>
      <c r="M4" s="12" t="s">
        <v>179</v>
      </c>
      <c r="N4" s="12">
        <f>MAX(Table36[])</f>
        <v>8.1500000000000003E-2</v>
      </c>
      <c r="P4" s="12" t="s">
        <v>179</v>
      </c>
      <c r="Q4" s="12">
        <f>MAX(Table4[])</f>
        <v>0.1244</v>
      </c>
    </row>
    <row r="5" spans="1:17" x14ac:dyDescent="0.2">
      <c r="A5">
        <v>11001007407</v>
      </c>
      <c r="B5" t="s">
        <v>186</v>
      </c>
      <c r="C5" t="s">
        <v>7</v>
      </c>
      <c r="D5" t="s">
        <v>8</v>
      </c>
      <c r="E5">
        <v>8.6300000000000002E-2</v>
      </c>
      <c r="F5">
        <f>VLOOKUP(A5,'[4]shown_tract_jail_rP_gP_p75 (2)'!$A$1:$C$512,3,0)</f>
        <v>7.6999999999999999E-2</v>
      </c>
      <c r="G5">
        <f>VLOOKUP(A5,'[5]shown_tract_jail_rP_gP_p50 (1)'!$A$1:$C$498,3,0)</f>
        <v>7.9299999999999995E-2</v>
      </c>
      <c r="H5">
        <f>VLOOKUP(A5,'[6]shown_tract_jail_rP_gP_p25 (2)'!$A$1:$C$498,3,0)</f>
        <v>8.3900000000000002E-2</v>
      </c>
      <c r="J5" s="12" t="s">
        <v>184</v>
      </c>
      <c r="K5" s="13">
        <f>SKEW(Table25[])</f>
        <v>1.2506741067905986</v>
      </c>
      <c r="M5" s="12" t="s">
        <v>183</v>
      </c>
      <c r="N5" s="12">
        <f>SKEW(Table36[])</f>
        <v>0.7217086960755843</v>
      </c>
      <c r="P5" s="12" t="s">
        <v>184</v>
      </c>
      <c r="Q5" s="12">
        <f>SKEW(Table4[])</f>
        <v>0.40145189953285176</v>
      </c>
    </row>
    <row r="6" spans="1:17" x14ac:dyDescent="0.2">
      <c r="A6">
        <v>11001003302</v>
      </c>
      <c r="B6" t="s">
        <v>20</v>
      </c>
      <c r="C6" t="s">
        <v>7</v>
      </c>
      <c r="D6" t="s">
        <v>8</v>
      </c>
      <c r="E6">
        <v>8.2000000000000003E-2</v>
      </c>
      <c r="F6">
        <f>VLOOKUP(A6,'[4]shown_tract_jail_rP_gP_p75 (2)'!$A$1:$C$512,3,0)</f>
        <v>2.4400000000000002E-2</v>
      </c>
      <c r="G6">
        <f>VLOOKUP(A6,'[5]shown_tract_jail_rP_gP_p50 (1)'!$A$1:$C$498,3,0)</f>
        <v>5.1400000000000001E-2</v>
      </c>
      <c r="H6">
        <f>VLOOKUP(A6,'[6]shown_tract_jail_rP_gP_p25 (2)'!$A$1:$C$498,3,0)</f>
        <v>0.10680000000000001</v>
      </c>
    </row>
    <row r="7" spans="1:17" x14ac:dyDescent="0.2">
      <c r="A7">
        <v>11001004901</v>
      </c>
      <c r="B7" t="s">
        <v>6</v>
      </c>
      <c r="C7" t="s">
        <v>7</v>
      </c>
      <c r="D7" t="s">
        <v>8</v>
      </c>
      <c r="E7">
        <v>8.0399999999999999E-2</v>
      </c>
      <c r="F7">
        <f>VLOOKUP(A7,'[4]shown_tract_jail_rP_gP_p75 (2)'!$A$1:$C$512,3,0)</f>
        <v>7.17E-2</v>
      </c>
      <c r="G7">
        <f>VLOOKUP(A7,'[5]shown_tract_jail_rP_gP_p50 (1)'!$A$1:$C$498,3,0)</f>
        <v>7.5200000000000003E-2</v>
      </c>
      <c r="H7">
        <f>VLOOKUP(A7,'[6]shown_tract_jail_rP_gP_p25 (2)'!$A$1:$C$498,3,0)</f>
        <v>8.2199999999999995E-2</v>
      </c>
      <c r="J7" s="12" t="s">
        <v>212</v>
      </c>
      <c r="K7" s="12" t="s">
        <v>219</v>
      </c>
      <c r="M7" s="12" t="s">
        <v>209</v>
      </c>
      <c r="N7" s="12" t="s">
        <v>219</v>
      </c>
      <c r="P7" s="12" t="s">
        <v>209</v>
      </c>
      <c r="Q7" s="12" t="s">
        <v>219</v>
      </c>
    </row>
    <row r="8" spans="1:17" x14ac:dyDescent="0.2">
      <c r="A8">
        <v>11001008802</v>
      </c>
      <c r="B8" t="s">
        <v>21</v>
      </c>
      <c r="C8" t="s">
        <v>7</v>
      </c>
      <c r="D8" t="s">
        <v>8</v>
      </c>
      <c r="E8">
        <v>7.9799999999999996E-2</v>
      </c>
      <c r="F8">
        <f>VLOOKUP(A8,'[4]shown_tract_jail_rP_gP_p75 (2)'!$A$1:$C$512,3,0)</f>
        <v>6.7100000000000007E-2</v>
      </c>
      <c r="G8">
        <f>VLOOKUP(A8,'[5]shown_tract_jail_rP_gP_p50 (1)'!$A$1:$C$498,3,0)</f>
        <v>7.2999999999999995E-2</v>
      </c>
      <c r="H8">
        <f>VLOOKUP(A8,'[6]shown_tract_jail_rP_gP_p25 (2)'!$A$1:$C$498,3,0)</f>
        <v>8.5199999999999998E-2</v>
      </c>
      <c r="J8">
        <v>0</v>
      </c>
      <c r="K8" cm="1">
        <f t="array" ref="K8:K25">FREQUENCY(F1:F180,J8:J25)</f>
        <v>25</v>
      </c>
      <c r="M8">
        <v>0</v>
      </c>
      <c r="N8" cm="1">
        <f t="array" ref="N8:N25">FREQUENCY(G1:G180,M8:M25)</f>
        <v>13</v>
      </c>
    </row>
    <row r="9" spans="1:17" x14ac:dyDescent="0.2">
      <c r="A9">
        <v>11001007502</v>
      </c>
      <c r="B9" t="s">
        <v>169</v>
      </c>
      <c r="C9" t="s">
        <v>7</v>
      </c>
      <c r="D9" t="s">
        <v>8</v>
      </c>
      <c r="E9">
        <v>7.4899999999999994E-2</v>
      </c>
      <c r="F9">
        <f>VLOOKUP(A9,'[4]shown_tract_jail_rP_gP_p75 (2)'!$A$1:$C$512,3,0)</f>
        <v>3.7600000000000001E-2</v>
      </c>
      <c r="G9">
        <f>VLOOKUP(A9,'[5]shown_tract_jail_rP_gP_p50 (1)'!$A$1:$C$498,3,0)</f>
        <v>5.1999999999999998E-2</v>
      </c>
      <c r="H9">
        <f>VLOOKUP(A9,'[6]shown_tract_jail_rP_gP_p25 (2)'!$A$1:$C$498,3,0)</f>
        <v>8.1500000000000003E-2</v>
      </c>
      <c r="J9">
        <v>0.01</v>
      </c>
      <c r="K9">
        <v>44</v>
      </c>
      <c r="M9">
        <v>0.01</v>
      </c>
      <c r="N9">
        <v>29</v>
      </c>
      <c r="P9">
        <v>0</v>
      </c>
      <c r="Q9" cm="1">
        <f t="array" ref="Q9:Q26">FREQUENCY(H1:H180,P9:P26)</f>
        <v>11</v>
      </c>
    </row>
    <row r="10" spans="1:17" x14ac:dyDescent="0.2">
      <c r="A10">
        <v>11001007200</v>
      </c>
      <c r="B10" t="s">
        <v>187</v>
      </c>
      <c r="C10" t="s">
        <v>7</v>
      </c>
      <c r="D10" t="s">
        <v>8</v>
      </c>
      <c r="E10">
        <v>7.4700000000000003E-2</v>
      </c>
      <c r="F10">
        <f>VLOOKUP(A10,'[4]shown_tract_jail_rP_gP_p75 (2)'!$A$1:$C$512,3,0)</f>
        <v>2.6800000000000001E-2</v>
      </c>
      <c r="G10">
        <f>VLOOKUP(A10,'[5]shown_tract_jail_rP_gP_p50 (1)'!$A$1:$C$498,3,0)</f>
        <v>4.02E-2</v>
      </c>
      <c r="H10">
        <f>VLOOKUP(A10,'[6]shown_tract_jail_rP_gP_p25 (2)'!$A$1:$C$498,3,0)</f>
        <v>6.7900000000000002E-2</v>
      </c>
      <c r="J10">
        <v>0.02</v>
      </c>
      <c r="K10">
        <v>43</v>
      </c>
      <c r="M10">
        <v>0.02</v>
      </c>
      <c r="N10">
        <v>33</v>
      </c>
      <c r="P10">
        <v>0.01</v>
      </c>
      <c r="Q10">
        <v>16</v>
      </c>
    </row>
    <row r="11" spans="1:17" x14ac:dyDescent="0.2">
      <c r="A11">
        <v>11001008803</v>
      </c>
      <c r="B11" t="s">
        <v>21</v>
      </c>
      <c r="C11" t="s">
        <v>7</v>
      </c>
      <c r="D11" t="s">
        <v>8</v>
      </c>
      <c r="E11">
        <v>7.4099999999999999E-2</v>
      </c>
      <c r="F11">
        <f>VLOOKUP(A11,'[4]shown_tract_jail_rP_gP_p75 (2)'!$A$1:$C$512,3,0)</f>
        <v>4.6699999999999998E-2</v>
      </c>
      <c r="G11">
        <f>VLOOKUP(A11,'[5]shown_tract_jail_rP_gP_p50 (1)'!$A$1:$C$498,3,0)</f>
        <v>5.8799999999999998E-2</v>
      </c>
      <c r="H11">
        <f>VLOOKUP(A11,'[6]shown_tract_jail_rP_gP_p25 (2)'!$A$1:$C$498,3,0)</f>
        <v>8.3699999999999997E-2</v>
      </c>
      <c r="J11">
        <v>0.03</v>
      </c>
      <c r="K11">
        <v>25</v>
      </c>
      <c r="M11">
        <v>0.03</v>
      </c>
      <c r="N11">
        <v>37</v>
      </c>
      <c r="P11">
        <v>0.02</v>
      </c>
      <c r="Q11">
        <v>17</v>
      </c>
    </row>
    <row r="12" spans="1:17" x14ac:dyDescent="0.2">
      <c r="A12">
        <v>11001003301</v>
      </c>
      <c r="B12" t="s">
        <v>20</v>
      </c>
      <c r="C12" t="s">
        <v>7</v>
      </c>
      <c r="D12" t="s">
        <v>8</v>
      </c>
      <c r="E12">
        <v>7.3400000000000007E-2</v>
      </c>
      <c r="F12">
        <f>VLOOKUP(A12,'[4]shown_tract_jail_rP_gP_p75 (2)'!$A$1:$C$512,3,0)</f>
        <v>3.44E-2</v>
      </c>
      <c r="G12">
        <f>VLOOKUP(A12,'[5]shown_tract_jail_rP_gP_p50 (1)'!$A$1:$C$498,3,0)</f>
        <v>5.7599999999999998E-2</v>
      </c>
      <c r="H12">
        <f>VLOOKUP(A12,'[6]shown_tract_jail_rP_gP_p25 (2)'!$A$1:$C$498,3,0)</f>
        <v>0.1052</v>
      </c>
      <c r="J12">
        <v>0.04</v>
      </c>
      <c r="K12">
        <v>17</v>
      </c>
      <c r="M12">
        <v>0.04</v>
      </c>
      <c r="N12">
        <v>30</v>
      </c>
      <c r="P12">
        <v>0.03</v>
      </c>
      <c r="Q12">
        <v>19</v>
      </c>
    </row>
    <row r="13" spans="1:17" x14ac:dyDescent="0.2">
      <c r="A13">
        <v>11001007406</v>
      </c>
      <c r="B13" t="s">
        <v>169</v>
      </c>
      <c r="C13" t="s">
        <v>7</v>
      </c>
      <c r="D13" t="s">
        <v>8</v>
      </c>
      <c r="E13">
        <v>7.2400000000000006E-2</v>
      </c>
      <c r="F13">
        <f>VLOOKUP(A13,'[4]shown_tract_jail_rP_gP_p75 (2)'!$A$1:$C$512,3,0)</f>
        <v>6.5299999999999997E-2</v>
      </c>
      <c r="G13">
        <f>VLOOKUP(A13,'[5]shown_tract_jail_rP_gP_p50 (1)'!$A$1:$C$498,3,0)</f>
        <v>6.6100000000000006E-2</v>
      </c>
      <c r="H13">
        <f>VLOOKUP(A13,'[6]shown_tract_jail_rP_gP_p25 (2)'!$A$1:$C$498,3,0)</f>
        <v>6.7699999999999996E-2</v>
      </c>
      <c r="J13">
        <v>0.05</v>
      </c>
      <c r="K13">
        <v>10</v>
      </c>
      <c r="M13">
        <v>0.05</v>
      </c>
      <c r="N13">
        <v>15</v>
      </c>
      <c r="P13">
        <v>0.04</v>
      </c>
      <c r="Q13">
        <v>24</v>
      </c>
    </row>
    <row r="14" spans="1:17" x14ac:dyDescent="0.2">
      <c r="A14">
        <v>11001004702</v>
      </c>
      <c r="B14" t="s">
        <v>6</v>
      </c>
      <c r="C14" t="s">
        <v>7</v>
      </c>
      <c r="D14" t="s">
        <v>8</v>
      </c>
      <c r="E14">
        <v>7.1900000000000006E-2</v>
      </c>
      <c r="F14">
        <f>VLOOKUP(A14,'[4]shown_tract_jail_rP_gP_p75 (2)'!$A$1:$C$512,3,0)</f>
        <v>0</v>
      </c>
      <c r="G14">
        <f>VLOOKUP(A14,'[5]shown_tract_jail_rP_gP_p50 (1)'!$A$1:$C$498,3,0)</f>
        <v>0</v>
      </c>
      <c r="H14">
        <f>VLOOKUP(A14,'[6]shown_tract_jail_rP_gP_p25 (2)'!$A$1:$C$498,3,0)</f>
        <v>8.1600000000000006E-2</v>
      </c>
      <c r="J14">
        <v>0.06</v>
      </c>
      <c r="K14">
        <v>2</v>
      </c>
      <c r="M14">
        <v>0.06</v>
      </c>
      <c r="N14">
        <v>10</v>
      </c>
      <c r="P14">
        <v>0.05</v>
      </c>
      <c r="Q14">
        <v>29</v>
      </c>
    </row>
    <row r="15" spans="1:17" x14ac:dyDescent="0.2">
      <c r="A15">
        <v>11001006900</v>
      </c>
      <c r="B15" t="s">
        <v>169</v>
      </c>
      <c r="C15" t="s">
        <v>7</v>
      </c>
      <c r="D15" t="s">
        <v>8</v>
      </c>
      <c r="E15">
        <v>7.1599999999999997E-2</v>
      </c>
      <c r="F15">
        <f>VLOOKUP(A15,'[4]shown_tract_jail_rP_gP_p75 (2)'!$A$1:$C$512,3,0)</f>
        <v>5.2699999999999997E-2</v>
      </c>
      <c r="G15">
        <f>VLOOKUP(A15,'[5]shown_tract_jail_rP_gP_p50 (1)'!$A$1:$C$498,3,0)</f>
        <v>5.9799999999999999E-2</v>
      </c>
      <c r="H15">
        <f>VLOOKUP(A15,'[6]shown_tract_jail_rP_gP_p25 (2)'!$A$1:$C$498,3,0)</f>
        <v>7.4300000000000005E-2</v>
      </c>
      <c r="J15">
        <v>7.0000000000000007E-2</v>
      </c>
      <c r="K15">
        <v>8</v>
      </c>
      <c r="M15">
        <v>7.0000000000000007E-2</v>
      </c>
      <c r="N15">
        <v>5</v>
      </c>
      <c r="P15">
        <v>0.06</v>
      </c>
      <c r="Q15">
        <v>24</v>
      </c>
    </row>
    <row r="16" spans="1:17" x14ac:dyDescent="0.2">
      <c r="A16">
        <v>11001004701</v>
      </c>
      <c r="B16" t="s">
        <v>6</v>
      </c>
      <c r="C16" t="s">
        <v>7</v>
      </c>
      <c r="D16" t="s">
        <v>8</v>
      </c>
      <c r="E16">
        <v>7.1400000000000005E-2</v>
      </c>
      <c r="F16">
        <f>VLOOKUP(A16,'[4]shown_tract_jail_rP_gP_p75 (2)'!$A$1:$C$512,3,0)</f>
        <v>6.13E-2</v>
      </c>
      <c r="G16">
        <f>VLOOKUP(A16,'[5]shown_tract_jail_rP_gP_p50 (1)'!$A$1:$C$498,3,0)</f>
        <v>6.25E-2</v>
      </c>
      <c r="H16">
        <f>VLOOKUP(A16,'[6]shown_tract_jail_rP_gP_p25 (2)'!$A$1:$C$498,3,0)</f>
        <v>6.4899999999999999E-2</v>
      </c>
      <c r="J16">
        <v>0.08</v>
      </c>
      <c r="K16">
        <v>4</v>
      </c>
      <c r="M16">
        <v>0.08</v>
      </c>
      <c r="N16">
        <v>6</v>
      </c>
      <c r="P16">
        <v>7.0000000000000007E-2</v>
      </c>
      <c r="Q16">
        <v>16</v>
      </c>
    </row>
    <row r="17" spans="1:17" x14ac:dyDescent="0.2">
      <c r="A17">
        <v>11001009802</v>
      </c>
      <c r="B17" t="s">
        <v>169</v>
      </c>
      <c r="C17" t="s">
        <v>7</v>
      </c>
      <c r="D17" t="s">
        <v>8</v>
      </c>
      <c r="E17">
        <v>7.0599999999999996E-2</v>
      </c>
      <c r="F17">
        <f>VLOOKUP(A17,'[4]shown_tract_jail_rP_gP_p75 (2)'!$A$1:$C$512,3,0)</f>
        <v>1.8200000000000001E-2</v>
      </c>
      <c r="G17">
        <f>VLOOKUP(A17,'[5]shown_tract_jail_rP_gP_p50 (1)'!$A$1:$C$498,3,0)</f>
        <v>3.49E-2</v>
      </c>
      <c r="H17">
        <f>VLOOKUP(A17,'[6]shown_tract_jail_rP_gP_p25 (2)'!$A$1:$C$498,3,0)</f>
        <v>6.9199999999999998E-2</v>
      </c>
      <c r="J17">
        <v>0.09</v>
      </c>
      <c r="K17">
        <v>1</v>
      </c>
      <c r="M17">
        <v>0.09</v>
      </c>
      <c r="N17">
        <v>1</v>
      </c>
      <c r="P17">
        <v>0.08</v>
      </c>
      <c r="Q17">
        <v>8</v>
      </c>
    </row>
    <row r="18" spans="1:17" x14ac:dyDescent="0.2">
      <c r="A18">
        <v>11001009810</v>
      </c>
      <c r="B18" t="s">
        <v>169</v>
      </c>
      <c r="C18" t="s">
        <v>7</v>
      </c>
      <c r="D18" t="s">
        <v>8</v>
      </c>
      <c r="E18">
        <v>6.9699999999999998E-2</v>
      </c>
      <c r="F18">
        <f>VLOOKUP(A18,'[4]shown_tract_jail_rP_gP_p75 (2)'!$A$1:$C$512,3,0)</f>
        <v>6.8400000000000002E-2</v>
      </c>
      <c r="G18">
        <f>VLOOKUP(A18,'[5]shown_tract_jail_rP_gP_p50 (1)'!$A$1:$C$498,3,0)</f>
        <v>7.0599999999999996E-2</v>
      </c>
      <c r="H18">
        <f>VLOOKUP(A18,'[6]shown_tract_jail_rP_gP_p25 (2)'!$A$1:$C$498,3,0)</f>
        <v>7.5200000000000003E-2</v>
      </c>
      <c r="J18">
        <v>0.1</v>
      </c>
      <c r="K18">
        <v>0</v>
      </c>
      <c r="M18">
        <v>0.1</v>
      </c>
      <c r="N18">
        <v>0</v>
      </c>
      <c r="P18">
        <v>0.09</v>
      </c>
      <c r="Q18">
        <v>8</v>
      </c>
    </row>
    <row r="19" spans="1:17" x14ac:dyDescent="0.2">
      <c r="A19">
        <v>11001006400</v>
      </c>
      <c r="B19" t="s">
        <v>185</v>
      </c>
      <c r="C19" t="s">
        <v>7</v>
      </c>
      <c r="D19" t="s">
        <v>8</v>
      </c>
      <c r="E19">
        <v>6.83E-2</v>
      </c>
      <c r="F19">
        <f>VLOOKUP(A19,'[4]shown_tract_jail_rP_gP_p75 (2)'!$A$1:$C$512,3,0)</f>
        <v>3.4099999999999998E-2</v>
      </c>
      <c r="G19">
        <f>VLOOKUP(A19,'[5]shown_tract_jail_rP_gP_p50 (1)'!$A$1:$C$498,3,0)</f>
        <v>4.4900000000000002E-2</v>
      </c>
      <c r="H19">
        <f>VLOOKUP(A19,'[6]shown_tract_jail_rP_gP_p25 (2)'!$A$1:$C$498,3,0)</f>
        <v>6.6900000000000001E-2</v>
      </c>
      <c r="J19">
        <v>0.11</v>
      </c>
      <c r="K19">
        <v>0</v>
      </c>
      <c r="M19">
        <v>0.11</v>
      </c>
      <c r="N19">
        <v>0</v>
      </c>
      <c r="P19">
        <v>0.1</v>
      </c>
      <c r="Q19">
        <v>2</v>
      </c>
    </row>
    <row r="20" spans="1:17" x14ac:dyDescent="0.2">
      <c r="A20">
        <v>11001007601</v>
      </c>
      <c r="B20" t="s">
        <v>169</v>
      </c>
      <c r="C20" t="s">
        <v>7</v>
      </c>
      <c r="D20" t="s">
        <v>8</v>
      </c>
      <c r="E20">
        <v>6.6900000000000001E-2</v>
      </c>
      <c r="F20">
        <f>VLOOKUP(A20,'[4]shown_tract_jail_rP_gP_p75 (2)'!$A$1:$C$512,3,0)</f>
        <v>2.81E-2</v>
      </c>
      <c r="G20">
        <f>VLOOKUP(A20,'[5]shown_tract_jail_rP_gP_p50 (1)'!$A$1:$C$498,3,0)</f>
        <v>4.4900000000000002E-2</v>
      </c>
      <c r="H20">
        <f>VLOOKUP(A20,'[6]shown_tract_jail_rP_gP_p25 (2)'!$A$1:$C$498,3,0)</f>
        <v>7.9399999999999998E-2</v>
      </c>
      <c r="J20">
        <v>0.12</v>
      </c>
      <c r="K20">
        <v>0</v>
      </c>
      <c r="M20">
        <v>0.12</v>
      </c>
      <c r="N20">
        <v>0</v>
      </c>
      <c r="P20">
        <v>0.11</v>
      </c>
      <c r="Q20">
        <v>3</v>
      </c>
    </row>
    <row r="21" spans="1:17" x14ac:dyDescent="0.2">
      <c r="A21">
        <v>11001007408</v>
      </c>
      <c r="B21" t="s">
        <v>169</v>
      </c>
      <c r="C21" t="s">
        <v>7</v>
      </c>
      <c r="D21" t="s">
        <v>8</v>
      </c>
      <c r="E21">
        <v>6.6699999999999995E-2</v>
      </c>
      <c r="F21">
        <f>VLOOKUP(A21,'[4]shown_tract_jail_rP_gP_p75 (2)'!$A$1:$C$512,3,0)</f>
        <v>1.2500000000000001E-2</v>
      </c>
      <c r="G21">
        <f>VLOOKUP(A21,'[5]shown_tract_jail_rP_gP_p50 (1)'!$A$1:$C$498,3,0)</f>
        <v>2.86E-2</v>
      </c>
      <c r="H21">
        <f>VLOOKUP(A21,'[6]shown_tract_jail_rP_gP_p25 (2)'!$A$1:$C$498,3,0)</f>
        <v>6.1800000000000001E-2</v>
      </c>
      <c r="J21">
        <v>0.13</v>
      </c>
      <c r="K21">
        <v>0</v>
      </c>
      <c r="M21">
        <v>0.13</v>
      </c>
      <c r="N21">
        <v>0</v>
      </c>
      <c r="P21">
        <v>0.12</v>
      </c>
      <c r="Q21">
        <v>1</v>
      </c>
    </row>
    <row r="22" spans="1:17" x14ac:dyDescent="0.2">
      <c r="A22">
        <v>11001008402</v>
      </c>
      <c r="B22" t="s">
        <v>21</v>
      </c>
      <c r="C22" t="s">
        <v>7</v>
      </c>
      <c r="D22" t="s">
        <v>8</v>
      </c>
      <c r="E22">
        <v>6.4600000000000005E-2</v>
      </c>
      <c r="F22">
        <f>VLOOKUP(A22,'[4]shown_tract_jail_rP_gP_p75 (2)'!$A$1:$C$512,3,0)</f>
        <v>2.2000000000000001E-3</v>
      </c>
      <c r="G22">
        <f>VLOOKUP(A22,'[5]shown_tract_jail_rP_gP_p50 (1)'!$A$1:$C$498,3,0)</f>
        <v>2.86E-2</v>
      </c>
      <c r="H22">
        <f>VLOOKUP(A22,'[6]shown_tract_jail_rP_gP_p25 (2)'!$A$1:$C$498,3,0)</f>
        <v>8.2900000000000001E-2</v>
      </c>
      <c r="J22">
        <v>0.14000000000000001</v>
      </c>
      <c r="K22">
        <v>0</v>
      </c>
      <c r="M22">
        <v>0.14000000000000001</v>
      </c>
      <c r="N22">
        <v>0</v>
      </c>
      <c r="P22">
        <v>0.13</v>
      </c>
      <c r="Q22">
        <v>1</v>
      </c>
    </row>
    <row r="23" spans="1:17" x14ac:dyDescent="0.2">
      <c r="A23">
        <v>11001009801</v>
      </c>
      <c r="B23" t="s">
        <v>169</v>
      </c>
      <c r="C23" t="s">
        <v>7</v>
      </c>
      <c r="D23" t="s">
        <v>8</v>
      </c>
      <c r="E23">
        <v>6.4199999999999993E-2</v>
      </c>
      <c r="F23">
        <f>VLOOKUP(A23,'[4]shown_tract_jail_rP_gP_p75 (2)'!$A$1:$C$512,3,0)</f>
        <v>3.5700000000000003E-2</v>
      </c>
      <c r="G23">
        <f>VLOOKUP(A23,'[5]shown_tract_jail_rP_gP_p50 (1)'!$A$1:$C$498,3,0)</f>
        <v>4.1399999999999999E-2</v>
      </c>
      <c r="H23">
        <f>VLOOKUP(A23,'[6]shown_tract_jail_rP_gP_p25 (2)'!$A$1:$C$498,3,0)</f>
        <v>5.3100000000000001E-2</v>
      </c>
      <c r="J23">
        <v>0.15</v>
      </c>
      <c r="K23">
        <v>0</v>
      </c>
      <c r="M23">
        <v>0.15</v>
      </c>
      <c r="N23">
        <v>0</v>
      </c>
      <c r="P23">
        <v>0.14000000000000001</v>
      </c>
      <c r="Q23">
        <v>0</v>
      </c>
    </row>
    <row r="24" spans="1:17" x14ac:dyDescent="0.2">
      <c r="A24">
        <v>11001009204</v>
      </c>
      <c r="B24" t="s">
        <v>44</v>
      </c>
      <c r="C24" t="s">
        <v>7</v>
      </c>
      <c r="D24" t="s">
        <v>8</v>
      </c>
      <c r="E24">
        <v>6.3200000000000006E-2</v>
      </c>
      <c r="F24">
        <f>VLOOKUP(A24,'[4]shown_tract_jail_rP_gP_p75 (2)'!$A$1:$C$512,3,0)</f>
        <v>0</v>
      </c>
      <c r="G24">
        <f>VLOOKUP(A24,'[5]shown_tract_jail_rP_gP_p50 (1)'!$A$1:$C$498,3,0)</f>
        <v>2.06E-2</v>
      </c>
      <c r="H24">
        <f>VLOOKUP(A24,'[6]shown_tract_jail_rP_gP_p25 (2)'!$A$1:$C$498,3,0)</f>
        <v>7.0499999999999993E-2</v>
      </c>
      <c r="J24">
        <v>0.16</v>
      </c>
      <c r="K24">
        <v>0</v>
      </c>
      <c r="M24">
        <v>0.16</v>
      </c>
      <c r="N24">
        <v>0</v>
      </c>
      <c r="P24">
        <v>0.15</v>
      </c>
      <c r="Q24">
        <v>0</v>
      </c>
    </row>
    <row r="25" spans="1:17" x14ac:dyDescent="0.2">
      <c r="A25">
        <v>11001003500</v>
      </c>
      <c r="B25" t="s">
        <v>6</v>
      </c>
      <c r="C25" t="s">
        <v>7</v>
      </c>
      <c r="D25" t="s">
        <v>8</v>
      </c>
      <c r="E25">
        <v>6.2E-2</v>
      </c>
      <c r="F25">
        <f>VLOOKUP(A25,'[4]shown_tract_jail_rP_gP_p75 (2)'!$A$1:$C$512,3,0)</f>
        <v>6.5199999999999994E-2</v>
      </c>
      <c r="G25">
        <f>VLOOKUP(A25,'[5]shown_tract_jail_rP_gP_p50 (1)'!$A$1:$C$498,3,0)</f>
        <v>5.9400000000000001E-2</v>
      </c>
      <c r="H25">
        <f>VLOOKUP(A25,'[6]shown_tract_jail_rP_gP_p25 (2)'!$A$1:$C$498,3,0)</f>
        <v>4.7399999999999998E-2</v>
      </c>
      <c r="J25" t="s">
        <v>181</v>
      </c>
      <c r="K25">
        <v>0</v>
      </c>
      <c r="M25" t="s">
        <v>181</v>
      </c>
      <c r="N25">
        <v>0</v>
      </c>
      <c r="P25">
        <v>0.16</v>
      </c>
      <c r="Q25">
        <v>0</v>
      </c>
    </row>
    <row r="26" spans="1:17" x14ac:dyDescent="0.2">
      <c r="A26">
        <v>11001005900</v>
      </c>
      <c r="B26" t="s">
        <v>6</v>
      </c>
      <c r="C26" t="s">
        <v>7</v>
      </c>
      <c r="D26" t="s">
        <v>8</v>
      </c>
      <c r="E26">
        <v>6.1899999999999997E-2</v>
      </c>
      <c r="F26">
        <f>VLOOKUP(A26,'[4]shown_tract_jail_rP_gP_p75 (2)'!$A$1:$C$512,3,0)</f>
        <v>6.6400000000000001E-2</v>
      </c>
      <c r="G26">
        <f>VLOOKUP(A26,'[5]shown_tract_jail_rP_gP_p50 (1)'!$A$1:$C$498,3,0)</f>
        <v>6.5199999999999994E-2</v>
      </c>
      <c r="H26">
        <f>VLOOKUP(A26,'[6]shown_tract_jail_rP_gP_p25 (2)'!$A$1:$C$498,3,0)</f>
        <v>6.2600000000000003E-2</v>
      </c>
      <c r="P26" t="s">
        <v>181</v>
      </c>
      <c r="Q26">
        <v>0</v>
      </c>
    </row>
    <row r="27" spans="1:17" x14ac:dyDescent="0.2">
      <c r="A27">
        <v>11001008702</v>
      </c>
      <c r="B27" t="s">
        <v>45</v>
      </c>
      <c r="C27" t="s">
        <v>7</v>
      </c>
      <c r="D27" t="s">
        <v>8</v>
      </c>
      <c r="E27">
        <v>6.1800000000000001E-2</v>
      </c>
      <c r="F27">
        <f>VLOOKUP(A27,'[4]shown_tract_jail_rP_gP_p75 (2)'!$A$1:$C$512,3,0)</f>
        <v>6.2799999999999995E-2</v>
      </c>
      <c r="G27">
        <f>VLOOKUP(A27,'[5]shown_tract_jail_rP_gP_p50 (1)'!$A$1:$C$498,3,0)</f>
        <v>5.8599999999999999E-2</v>
      </c>
      <c r="H27">
        <f>VLOOKUP(A27,'[6]shown_tract_jail_rP_gP_p25 (2)'!$A$1:$C$498,3,0)</f>
        <v>5.0099999999999999E-2</v>
      </c>
    </row>
    <row r="28" spans="1:17" x14ac:dyDescent="0.2">
      <c r="A28">
        <v>11001010400</v>
      </c>
      <c r="B28" t="s">
        <v>169</v>
      </c>
      <c r="C28" t="s">
        <v>7</v>
      </c>
      <c r="D28" t="s">
        <v>8</v>
      </c>
      <c r="E28">
        <v>6.13E-2</v>
      </c>
      <c r="F28">
        <f>VLOOKUP(A28,'[4]shown_tract_jail_rP_gP_p75 (2)'!$A$1:$C$512,3,0)</f>
        <v>2.93E-2</v>
      </c>
      <c r="G28">
        <f>VLOOKUP(A28,'[5]shown_tract_jail_rP_gP_p50 (1)'!$A$1:$C$498,3,0)</f>
        <v>4.4900000000000002E-2</v>
      </c>
      <c r="H28">
        <f>VLOOKUP(A28,'[6]shown_tract_jail_rP_gP_p25 (2)'!$A$1:$C$498,3,0)</f>
        <v>7.6899999999999996E-2</v>
      </c>
    </row>
    <row r="29" spans="1:17" x14ac:dyDescent="0.2">
      <c r="A29">
        <v>11001008001</v>
      </c>
      <c r="B29" t="s">
        <v>21</v>
      </c>
      <c r="C29" t="s">
        <v>7</v>
      </c>
      <c r="D29" t="s">
        <v>8</v>
      </c>
      <c r="E29">
        <v>5.7099999999999998E-2</v>
      </c>
      <c r="F29">
        <f>VLOOKUP(A29,'[4]shown_tract_jail_rP_gP_p75 (2)'!$A$1:$C$512,3,0)</f>
        <v>2.6700000000000002E-2</v>
      </c>
      <c r="G29">
        <f>VLOOKUP(A29,'[5]shown_tract_jail_rP_gP_p50 (1)'!$A$1:$C$498,3,0)</f>
        <v>3.9899999999999998E-2</v>
      </c>
      <c r="H29">
        <f>VLOOKUP(A29,'[6]shown_tract_jail_rP_gP_p25 (2)'!$A$1:$C$498,3,0)</f>
        <v>6.7100000000000007E-2</v>
      </c>
    </row>
    <row r="30" spans="1:17" x14ac:dyDescent="0.2">
      <c r="A30">
        <v>11001009906</v>
      </c>
      <c r="B30" t="s">
        <v>188</v>
      </c>
      <c r="C30" t="s">
        <v>7</v>
      </c>
      <c r="D30" t="s">
        <v>8</v>
      </c>
      <c r="E30">
        <v>5.6500000000000002E-2</v>
      </c>
      <c r="F30">
        <f>VLOOKUP(A30,'[4]shown_tract_jail_rP_gP_p75 (2)'!$A$1:$C$512,3,0)</f>
        <v>3.56E-2</v>
      </c>
      <c r="G30">
        <f>VLOOKUP(A30,'[5]shown_tract_jail_rP_gP_p50 (1)'!$A$1:$C$498,3,0)</f>
        <v>4.02E-2</v>
      </c>
      <c r="H30">
        <f>VLOOKUP(A30,'[6]shown_tract_jail_rP_gP_p25 (2)'!$A$1:$C$498,3,0)</f>
        <v>4.9700000000000001E-2</v>
      </c>
    </row>
    <row r="31" spans="1:17" x14ac:dyDescent="0.2">
      <c r="A31">
        <v>11001008903</v>
      </c>
      <c r="B31" t="s">
        <v>57</v>
      </c>
      <c r="C31" t="s">
        <v>7</v>
      </c>
      <c r="D31" t="s">
        <v>8</v>
      </c>
      <c r="E31">
        <v>5.6500000000000002E-2</v>
      </c>
      <c r="F31">
        <f>VLOOKUP(A31,'[4]shown_tract_jail_rP_gP_p75 (2)'!$A$1:$C$512,3,0)</f>
        <v>3.9100000000000003E-2</v>
      </c>
      <c r="G31">
        <f>VLOOKUP(A31,'[5]shown_tract_jail_rP_gP_p50 (1)'!$A$1:$C$498,3,0)</f>
        <v>4.3400000000000001E-2</v>
      </c>
      <c r="H31">
        <f>VLOOKUP(A31,'[6]shown_tract_jail_rP_gP_p25 (2)'!$A$1:$C$498,3,0)</f>
        <v>5.2299999999999999E-2</v>
      </c>
    </row>
    <row r="32" spans="1:17" x14ac:dyDescent="0.2">
      <c r="A32">
        <v>11001007708</v>
      </c>
      <c r="B32" t="s">
        <v>169</v>
      </c>
      <c r="C32" t="s">
        <v>7</v>
      </c>
      <c r="D32" t="s">
        <v>8</v>
      </c>
      <c r="E32">
        <v>5.6399999999999999E-2</v>
      </c>
      <c r="F32">
        <f>VLOOKUP(A32,'[4]shown_tract_jail_rP_gP_p75 (2)'!$A$1:$C$512,3,0)</f>
        <v>1.8700000000000001E-2</v>
      </c>
      <c r="G32">
        <f>VLOOKUP(A32,'[5]shown_tract_jail_rP_gP_p50 (1)'!$A$1:$C$498,3,0)</f>
        <v>3.4000000000000002E-2</v>
      </c>
      <c r="H32">
        <f>VLOOKUP(A32,'[6]shown_tract_jail_rP_gP_p25 (2)'!$A$1:$C$498,3,0)</f>
        <v>6.54E-2</v>
      </c>
    </row>
    <row r="33" spans="1:8" x14ac:dyDescent="0.2">
      <c r="A33">
        <v>11001009700</v>
      </c>
      <c r="B33" t="s">
        <v>169</v>
      </c>
      <c r="C33" t="s">
        <v>7</v>
      </c>
      <c r="D33" t="s">
        <v>8</v>
      </c>
      <c r="E33">
        <v>5.62E-2</v>
      </c>
      <c r="F33">
        <f>VLOOKUP(A33,'[4]shown_tract_jail_rP_gP_p75 (2)'!$A$1:$C$512,3,0)</f>
        <v>2.4299999999999999E-2</v>
      </c>
      <c r="G33">
        <f>VLOOKUP(A33,'[5]shown_tract_jail_rP_gP_p50 (1)'!$A$1:$C$498,3,0)</f>
        <v>3.7600000000000001E-2</v>
      </c>
      <c r="H33">
        <f>VLOOKUP(A33,'[6]shown_tract_jail_rP_gP_p25 (2)'!$A$1:$C$498,3,0)</f>
        <v>6.5000000000000002E-2</v>
      </c>
    </row>
    <row r="34" spans="1:8" x14ac:dyDescent="0.2">
      <c r="A34">
        <v>11001009903</v>
      </c>
      <c r="B34" t="s">
        <v>169</v>
      </c>
      <c r="C34" t="s">
        <v>7</v>
      </c>
      <c r="D34" t="s">
        <v>8</v>
      </c>
      <c r="E34">
        <v>5.5899999999999998E-2</v>
      </c>
      <c r="F34">
        <f>VLOOKUP(A34,'[4]shown_tract_jail_rP_gP_p75 (2)'!$A$1:$C$512,3,0)</f>
        <v>3.7499999999999999E-2</v>
      </c>
      <c r="G34">
        <f>VLOOKUP(A34,'[5]shown_tract_jail_rP_gP_p50 (1)'!$A$1:$C$498,3,0)</f>
        <v>4.1799999999999997E-2</v>
      </c>
      <c r="H34">
        <f>VLOOKUP(A34,'[6]shown_tract_jail_rP_gP_p25 (2)'!$A$1:$C$498,3,0)</f>
        <v>5.0599999999999999E-2</v>
      </c>
    </row>
    <row r="35" spans="1:8" x14ac:dyDescent="0.2">
      <c r="A35">
        <v>11001007901</v>
      </c>
      <c r="B35" t="s">
        <v>21</v>
      </c>
      <c r="C35" t="s">
        <v>7</v>
      </c>
      <c r="D35" t="s">
        <v>8</v>
      </c>
      <c r="E35">
        <v>5.4800000000000001E-2</v>
      </c>
      <c r="F35">
        <f>VLOOKUP(A35,'[4]shown_tract_jail_rP_gP_p75 (2)'!$A$1:$C$512,3,0)</f>
        <v>1.01E-2</v>
      </c>
      <c r="G35">
        <f>VLOOKUP(A35,'[5]shown_tract_jail_rP_gP_p50 (1)'!$A$1:$C$498,3,0)</f>
        <v>2.6499999999999999E-2</v>
      </c>
      <c r="H35">
        <f>VLOOKUP(A35,'[6]shown_tract_jail_rP_gP_p25 (2)'!$A$1:$C$498,3,0)</f>
        <v>6.0299999999999999E-2</v>
      </c>
    </row>
    <row r="36" spans="1:8" x14ac:dyDescent="0.2">
      <c r="A36">
        <v>11001009604</v>
      </c>
      <c r="B36" t="s">
        <v>21</v>
      </c>
      <c r="C36" t="s">
        <v>7</v>
      </c>
      <c r="D36" t="s">
        <v>8</v>
      </c>
      <c r="E36">
        <v>5.3499999999999999E-2</v>
      </c>
      <c r="F36">
        <f>VLOOKUP(A36,'[4]shown_tract_jail_rP_gP_p75 (2)'!$A$1:$C$512,3,0)</f>
        <v>4.5400000000000003E-2</v>
      </c>
      <c r="G36">
        <f>VLOOKUP(A36,'[5]shown_tract_jail_rP_gP_p50 (1)'!$A$1:$C$498,3,0)</f>
        <v>5.21E-2</v>
      </c>
      <c r="H36">
        <f>VLOOKUP(A36,'[6]shown_tract_jail_rP_gP_p25 (2)'!$A$1:$C$498,3,0)</f>
        <v>6.5799999999999997E-2</v>
      </c>
    </row>
    <row r="37" spans="1:8" x14ac:dyDescent="0.2">
      <c r="A37">
        <v>11001009203</v>
      </c>
      <c r="B37" t="s">
        <v>21</v>
      </c>
      <c r="C37" t="s">
        <v>7</v>
      </c>
      <c r="D37" t="s">
        <v>8</v>
      </c>
      <c r="E37">
        <v>5.3499999999999999E-2</v>
      </c>
      <c r="F37">
        <f>VLOOKUP(A37,'[4]shown_tract_jail_rP_gP_p75 (2)'!$A$1:$C$512,3,0)</f>
        <v>4.3499999999999997E-2</v>
      </c>
      <c r="G37">
        <f>VLOOKUP(A37,'[5]shown_tract_jail_rP_gP_p50 (1)'!$A$1:$C$498,3,0)</f>
        <v>4.58E-2</v>
      </c>
      <c r="H37">
        <f>VLOOKUP(A37,'[6]shown_tract_jail_rP_gP_p25 (2)'!$A$1:$C$498,3,0)</f>
        <v>5.0299999999999997E-2</v>
      </c>
    </row>
    <row r="38" spans="1:8" x14ac:dyDescent="0.2">
      <c r="A38">
        <v>11001009811</v>
      </c>
      <c r="B38" t="s">
        <v>169</v>
      </c>
      <c r="C38" t="s">
        <v>7</v>
      </c>
      <c r="D38" t="s">
        <v>8</v>
      </c>
      <c r="E38">
        <v>5.3400000000000003E-2</v>
      </c>
      <c r="F38">
        <f>VLOOKUP(A38,'[4]shown_tract_jail_rP_gP_p75 (2)'!$A$1:$C$512,3,0)</f>
        <v>1.55E-2</v>
      </c>
      <c r="G38">
        <f>VLOOKUP(A38,'[5]shown_tract_jail_rP_gP_p50 (1)'!$A$1:$C$498,3,0)</f>
        <v>3.0599999999999999E-2</v>
      </c>
      <c r="H38">
        <f>VLOOKUP(A38,'[6]shown_tract_jail_rP_gP_p25 (2)'!$A$1:$C$498,3,0)</f>
        <v>6.1699999999999998E-2</v>
      </c>
    </row>
    <row r="39" spans="1:8" x14ac:dyDescent="0.2">
      <c r="A39">
        <v>11001009501</v>
      </c>
      <c r="B39" t="s">
        <v>21</v>
      </c>
      <c r="C39" t="s">
        <v>7</v>
      </c>
      <c r="D39" t="s">
        <v>8</v>
      </c>
      <c r="E39">
        <v>5.2499999999999998E-2</v>
      </c>
      <c r="F39">
        <f>VLOOKUP(A39,'[4]shown_tract_jail_rP_gP_p75 (2)'!$A$1:$C$512,3,0)</f>
        <v>2.92E-2</v>
      </c>
      <c r="G39">
        <f>VLOOKUP(A39,'[5]shown_tract_jail_rP_gP_p50 (1)'!$A$1:$C$498,3,0)</f>
        <v>3.9699999999999999E-2</v>
      </c>
      <c r="H39">
        <f>VLOOKUP(A39,'[6]shown_tract_jail_rP_gP_p25 (2)'!$A$1:$C$498,3,0)</f>
        <v>6.1499999999999999E-2</v>
      </c>
    </row>
    <row r="40" spans="1:8" x14ac:dyDescent="0.2">
      <c r="A40">
        <v>11001007100</v>
      </c>
      <c r="B40" t="s">
        <v>169</v>
      </c>
      <c r="C40" t="s">
        <v>7</v>
      </c>
      <c r="D40" t="s">
        <v>8</v>
      </c>
      <c r="E40">
        <v>5.1799999999999999E-2</v>
      </c>
      <c r="F40">
        <f>VLOOKUP(A40,'[4]shown_tract_jail_rP_gP_p75 (2)'!$A$1:$C$512,3,0)</f>
        <v>7.9000000000000008E-3</v>
      </c>
      <c r="G40">
        <f>VLOOKUP(A40,'[5]shown_tract_jail_rP_gP_p50 (1)'!$A$1:$C$498,3,0)</f>
        <v>2.3199999999999998E-2</v>
      </c>
      <c r="H40">
        <f>VLOOKUP(A40,'[6]shown_tract_jail_rP_gP_p25 (2)'!$A$1:$C$498,3,0)</f>
        <v>5.45E-2</v>
      </c>
    </row>
    <row r="41" spans="1:8" x14ac:dyDescent="0.2">
      <c r="A41">
        <v>11001004802</v>
      </c>
      <c r="B41" t="s">
        <v>6</v>
      </c>
      <c r="C41" t="s">
        <v>7</v>
      </c>
      <c r="D41" t="s">
        <v>8</v>
      </c>
      <c r="E41">
        <v>5.16E-2</v>
      </c>
      <c r="F41">
        <f>VLOOKUP(A41,'[4]shown_tract_jail_rP_gP_p75 (2)'!$A$1:$C$512,3,0)</f>
        <v>8.0799999999999997E-2</v>
      </c>
      <c r="G41">
        <f>VLOOKUP(A41,'[5]shown_tract_jail_rP_gP_p50 (1)'!$A$1:$C$498,3,0)</f>
        <v>7.0400000000000004E-2</v>
      </c>
      <c r="H41">
        <f>VLOOKUP(A41,'[6]shown_tract_jail_rP_gP_p25 (2)'!$A$1:$C$498,3,0)</f>
        <v>4.9099999999999998E-2</v>
      </c>
    </row>
    <row r="42" spans="1:8" x14ac:dyDescent="0.2">
      <c r="A42">
        <v>11001009603</v>
      </c>
      <c r="B42" t="s">
        <v>21</v>
      </c>
      <c r="C42" t="s">
        <v>7</v>
      </c>
      <c r="D42" t="s">
        <v>8</v>
      </c>
      <c r="E42">
        <v>5.1200000000000002E-2</v>
      </c>
      <c r="F42">
        <f>VLOOKUP(A42,'[4]shown_tract_jail_rP_gP_p75 (2)'!$A$1:$C$512,3,0)</f>
        <v>2.06E-2</v>
      </c>
      <c r="G42">
        <f>VLOOKUP(A42,'[5]shown_tract_jail_rP_gP_p50 (1)'!$A$1:$C$498,3,0)</f>
        <v>3.5900000000000001E-2</v>
      </c>
      <c r="H42">
        <f>VLOOKUP(A42,'[6]shown_tract_jail_rP_gP_p25 (2)'!$A$1:$C$498,3,0)</f>
        <v>6.7400000000000002E-2</v>
      </c>
    </row>
    <row r="43" spans="1:8" x14ac:dyDescent="0.2">
      <c r="A43">
        <v>11001007806</v>
      </c>
      <c r="B43" t="s">
        <v>21</v>
      </c>
      <c r="C43" t="s">
        <v>7</v>
      </c>
      <c r="D43" t="s">
        <v>8</v>
      </c>
      <c r="E43">
        <v>5.0999999999999997E-2</v>
      </c>
      <c r="F43">
        <f>VLOOKUP(A43,'[4]shown_tract_jail_rP_gP_p75 (2)'!$A$1:$C$512,3,0)</f>
        <v>3.2800000000000003E-2</v>
      </c>
      <c r="G43">
        <f>VLOOKUP(A43,'[5]shown_tract_jail_rP_gP_p50 (1)'!$A$1:$C$498,3,0)</f>
        <v>3.9699999999999999E-2</v>
      </c>
      <c r="H43">
        <f>VLOOKUP(A43,'[6]shown_tract_jail_rP_gP_p25 (2)'!$A$1:$C$498,3,0)</f>
        <v>5.3800000000000001E-2</v>
      </c>
    </row>
    <row r="44" spans="1:8" x14ac:dyDescent="0.2">
      <c r="A44">
        <v>11001002202</v>
      </c>
      <c r="B44" t="s">
        <v>6</v>
      </c>
      <c r="C44" t="s">
        <v>7</v>
      </c>
      <c r="D44" t="s">
        <v>8</v>
      </c>
      <c r="E44">
        <v>5.04E-2</v>
      </c>
      <c r="F44">
        <f>VLOOKUP(A44,'[4]shown_tract_jail_rP_gP_p75 (2)'!$A$1:$C$512,3,0)</f>
        <v>1.35E-2</v>
      </c>
      <c r="G44">
        <f>VLOOKUP(A44,'[5]shown_tract_jail_rP_gP_p50 (1)'!$A$1:$C$498,3,0)</f>
        <v>3.32E-2</v>
      </c>
      <c r="H44">
        <f>VLOOKUP(A44,'[6]shown_tract_jail_rP_gP_p25 (2)'!$A$1:$C$498,3,0)</f>
        <v>7.3700000000000002E-2</v>
      </c>
    </row>
    <row r="45" spans="1:8" x14ac:dyDescent="0.2">
      <c r="A45">
        <v>11001007304</v>
      </c>
      <c r="B45" t="s">
        <v>189</v>
      </c>
      <c r="C45" t="s">
        <v>7</v>
      </c>
      <c r="D45" t="s">
        <v>8</v>
      </c>
      <c r="E45">
        <v>5.0099999999999999E-2</v>
      </c>
      <c r="F45">
        <f>VLOOKUP(A45,'[4]shown_tract_jail_rP_gP_p75 (2)'!$A$1:$C$512,3,0)</f>
        <v>9.7000000000000003E-3</v>
      </c>
      <c r="G45">
        <f>VLOOKUP(A45,'[5]shown_tract_jail_rP_gP_p50 (1)'!$A$1:$C$498,3,0)</f>
        <v>2.4400000000000002E-2</v>
      </c>
      <c r="H45">
        <f>VLOOKUP(A45,'[6]shown_tract_jail_rP_gP_p25 (2)'!$A$1:$C$498,3,0)</f>
        <v>5.45E-2</v>
      </c>
    </row>
    <row r="46" spans="1:8" x14ac:dyDescent="0.2">
      <c r="A46">
        <v>11001006802</v>
      </c>
      <c r="B46" t="s">
        <v>190</v>
      </c>
      <c r="C46" t="s">
        <v>7</v>
      </c>
      <c r="D46" t="s">
        <v>8</v>
      </c>
      <c r="E46">
        <v>4.9799999999999997E-2</v>
      </c>
      <c r="F46">
        <f>VLOOKUP(A46,'[4]shown_tract_jail_rP_gP_p75 (2)'!$A$1:$C$512,3,0)</f>
        <v>4.5100000000000001E-2</v>
      </c>
      <c r="G46">
        <f>VLOOKUP(A46,'[5]shown_tract_jail_rP_gP_p50 (1)'!$A$1:$C$498,3,0)</f>
        <v>4.8300000000000003E-2</v>
      </c>
      <c r="H46">
        <f>VLOOKUP(A46,'[6]shown_tract_jail_rP_gP_p25 (2)'!$A$1:$C$498,3,0)</f>
        <v>5.4699999999999999E-2</v>
      </c>
    </row>
    <row r="47" spans="1:8" x14ac:dyDescent="0.2">
      <c r="A47">
        <v>11001007409</v>
      </c>
      <c r="B47" t="s">
        <v>169</v>
      </c>
      <c r="C47" t="s">
        <v>7</v>
      </c>
      <c r="D47" t="s">
        <v>8</v>
      </c>
      <c r="E47">
        <v>4.9099999999999998E-2</v>
      </c>
      <c r="F47">
        <f>VLOOKUP(A47,'[4]shown_tract_jail_rP_gP_p75 (2)'!$A$1:$C$512,3,0)</f>
        <v>2.8999999999999998E-3</v>
      </c>
      <c r="G47">
        <f>VLOOKUP(A47,'[5]shown_tract_jail_rP_gP_p50 (1)'!$A$1:$C$498,3,0)</f>
        <v>1.9300000000000001E-2</v>
      </c>
      <c r="H47">
        <f>VLOOKUP(A47,'[6]shown_tract_jail_rP_gP_p25 (2)'!$A$1:$C$498,3,0)</f>
        <v>5.3100000000000001E-2</v>
      </c>
    </row>
    <row r="48" spans="1:8" x14ac:dyDescent="0.2">
      <c r="A48">
        <v>11001007804</v>
      </c>
      <c r="B48" t="s">
        <v>76</v>
      </c>
      <c r="C48" t="s">
        <v>7</v>
      </c>
      <c r="D48" t="s">
        <v>8</v>
      </c>
      <c r="E48">
        <v>4.8800000000000003E-2</v>
      </c>
      <c r="F48">
        <f>VLOOKUP(A48,'[4]shown_tract_jail_rP_gP_p75 (2)'!$A$1:$C$512,3,0)</f>
        <v>1.8800000000000001E-2</v>
      </c>
      <c r="G48">
        <f>VLOOKUP(A48,'[5]shown_tract_jail_rP_gP_p50 (1)'!$A$1:$C$498,3,0)</f>
        <v>3.1600000000000003E-2</v>
      </c>
      <c r="H48">
        <f>VLOOKUP(A48,'[6]shown_tract_jail_rP_gP_p25 (2)'!$A$1:$C$498,3,0)</f>
        <v>5.7799999999999997E-2</v>
      </c>
    </row>
    <row r="49" spans="1:8" x14ac:dyDescent="0.2">
      <c r="A49">
        <v>11001003600</v>
      </c>
      <c r="B49" t="s">
        <v>77</v>
      </c>
      <c r="C49" t="s">
        <v>7</v>
      </c>
      <c r="D49" t="s">
        <v>8</v>
      </c>
      <c r="E49">
        <v>4.82E-2</v>
      </c>
      <c r="F49">
        <f>VLOOKUP(A49,'[4]shown_tract_jail_rP_gP_p75 (2)'!$A$1:$C$512,3,0)</f>
        <v>5.1999999999999998E-2</v>
      </c>
      <c r="G49">
        <f>VLOOKUP(A49,'[5]shown_tract_jail_rP_gP_p50 (1)'!$A$1:$C$498,3,0)</f>
        <v>5.11E-2</v>
      </c>
      <c r="H49">
        <f>VLOOKUP(A49,'[6]shown_tract_jail_rP_gP_p25 (2)'!$A$1:$C$498,3,0)</f>
        <v>4.9299999999999997E-2</v>
      </c>
    </row>
    <row r="50" spans="1:8" x14ac:dyDescent="0.2">
      <c r="A50">
        <v>11001007709</v>
      </c>
      <c r="B50" t="s">
        <v>191</v>
      </c>
      <c r="C50" t="s">
        <v>7</v>
      </c>
      <c r="D50" t="s">
        <v>8</v>
      </c>
      <c r="E50">
        <v>4.7199999999999999E-2</v>
      </c>
      <c r="F50">
        <f>VLOOKUP(A50,'[4]shown_tract_jail_rP_gP_p75 (2)'!$A$1:$C$512,3,0)</f>
        <v>1.09E-2</v>
      </c>
      <c r="G50">
        <f>VLOOKUP(A50,'[5]shown_tract_jail_rP_gP_p50 (1)'!$A$1:$C$498,3,0)</f>
        <v>2.46E-2</v>
      </c>
      <c r="H50">
        <f>VLOOKUP(A50,'[6]shown_tract_jail_rP_gP_p25 (2)'!$A$1:$C$498,3,0)</f>
        <v>5.2900000000000003E-2</v>
      </c>
    </row>
    <row r="51" spans="1:8" x14ac:dyDescent="0.2">
      <c r="A51">
        <v>11001007504</v>
      </c>
      <c r="B51" t="s">
        <v>192</v>
      </c>
      <c r="C51" t="s">
        <v>7</v>
      </c>
      <c r="D51" t="s">
        <v>8</v>
      </c>
      <c r="E51">
        <v>4.7100000000000003E-2</v>
      </c>
      <c r="F51">
        <f>VLOOKUP(A51,'[4]shown_tract_jail_rP_gP_p75 (2)'!$A$1:$C$512,3,0)</f>
        <v>0</v>
      </c>
      <c r="G51">
        <f>VLOOKUP(A51,'[5]shown_tract_jail_rP_gP_p50 (1)'!$A$1:$C$498,3,0)</f>
        <v>5.1999999999999998E-3</v>
      </c>
      <c r="H51">
        <f>VLOOKUP(A51,'[6]shown_tract_jail_rP_gP_p25 (2)'!$A$1:$C$498,3,0)</f>
        <v>5.6399999999999999E-2</v>
      </c>
    </row>
    <row r="52" spans="1:8" x14ac:dyDescent="0.2">
      <c r="A52">
        <v>11001009905</v>
      </c>
      <c r="B52" t="s">
        <v>188</v>
      </c>
      <c r="C52" t="s">
        <v>7</v>
      </c>
      <c r="D52" t="s">
        <v>8</v>
      </c>
      <c r="E52">
        <v>4.6899999999999997E-2</v>
      </c>
      <c r="F52">
        <f>VLOOKUP(A52,'[4]shown_tract_jail_rP_gP_p75 (2)'!$A$1:$C$512,3,0)</f>
        <v>3.1300000000000001E-2</v>
      </c>
      <c r="G52">
        <f>VLOOKUP(A52,'[5]shown_tract_jail_rP_gP_p50 (1)'!$A$1:$C$498,3,0)</f>
        <v>3.7400000000000003E-2</v>
      </c>
      <c r="H52">
        <f>VLOOKUP(A52,'[6]shown_tract_jail_rP_gP_p25 (2)'!$A$1:$C$498,3,0)</f>
        <v>5.0099999999999999E-2</v>
      </c>
    </row>
    <row r="53" spans="1:8" x14ac:dyDescent="0.2">
      <c r="A53">
        <v>11001004400</v>
      </c>
      <c r="B53" t="s">
        <v>6</v>
      </c>
      <c r="C53" t="s">
        <v>7</v>
      </c>
      <c r="D53" t="s">
        <v>8</v>
      </c>
      <c r="E53">
        <v>4.5999999999999999E-2</v>
      </c>
      <c r="F53">
        <f>VLOOKUP(A53,'[4]shown_tract_jail_rP_gP_p75 (2)'!$A$1:$C$512,3,0)</f>
        <v>2.63E-2</v>
      </c>
      <c r="G53">
        <f>VLOOKUP(A53,'[5]shown_tract_jail_rP_gP_p50 (1)'!$A$1:$C$498,3,0)</f>
        <v>3.5400000000000001E-2</v>
      </c>
      <c r="H53">
        <f>VLOOKUP(A53,'[6]shown_tract_jail_rP_gP_p25 (2)'!$A$1:$C$498,3,0)</f>
        <v>5.4199999999999998E-2</v>
      </c>
    </row>
    <row r="54" spans="1:8" x14ac:dyDescent="0.2">
      <c r="A54">
        <v>11001002102</v>
      </c>
      <c r="B54" t="s">
        <v>6</v>
      </c>
      <c r="C54" t="s">
        <v>7</v>
      </c>
      <c r="D54" t="s">
        <v>8</v>
      </c>
      <c r="E54">
        <v>4.53E-2</v>
      </c>
      <c r="F54">
        <f>VLOOKUP(A54,'[4]shown_tract_jail_rP_gP_p75 (2)'!$A$1:$C$512,3,0)</f>
        <v>3.6700000000000003E-2</v>
      </c>
      <c r="G54">
        <f>VLOOKUP(A54,'[5]shown_tract_jail_rP_gP_p50 (1)'!$A$1:$C$498,3,0)</f>
        <v>4.2299999999999997E-2</v>
      </c>
      <c r="H54">
        <f>VLOOKUP(A54,'[6]shown_tract_jail_rP_gP_p25 (2)'!$A$1:$C$498,3,0)</f>
        <v>5.3900000000000003E-2</v>
      </c>
    </row>
    <row r="55" spans="1:8" x14ac:dyDescent="0.2">
      <c r="A55">
        <v>11001006801</v>
      </c>
      <c r="B55" t="s">
        <v>193</v>
      </c>
      <c r="C55" t="s">
        <v>7</v>
      </c>
      <c r="D55" t="s">
        <v>8</v>
      </c>
      <c r="E55">
        <v>4.5100000000000001E-2</v>
      </c>
      <c r="F55">
        <f>VLOOKUP(A55,'[4]shown_tract_jail_rP_gP_p75 (2)'!$A$1:$C$512,3,0)</f>
        <v>5.7000000000000002E-3</v>
      </c>
      <c r="G55">
        <f>VLOOKUP(A55,'[5]shown_tract_jail_rP_gP_p50 (1)'!$A$1:$C$498,3,0)</f>
        <v>2.7799999999999998E-2</v>
      </c>
      <c r="H55">
        <f>VLOOKUP(A55,'[6]shown_tract_jail_rP_gP_p25 (2)'!$A$1:$C$498,3,0)</f>
        <v>7.3200000000000001E-2</v>
      </c>
    </row>
    <row r="56" spans="1:8" x14ac:dyDescent="0.2">
      <c r="A56">
        <v>11001008701</v>
      </c>
      <c r="B56" t="s">
        <v>45</v>
      </c>
      <c r="C56" t="s">
        <v>7</v>
      </c>
      <c r="D56" t="s">
        <v>8</v>
      </c>
      <c r="E56">
        <v>4.4999999999999998E-2</v>
      </c>
      <c r="F56">
        <f>VLOOKUP(A56,'[4]shown_tract_jail_rP_gP_p75 (2)'!$A$1:$C$512,3,0)</f>
        <v>1.5299999999999999E-2</v>
      </c>
      <c r="G56">
        <f>VLOOKUP(A56,'[5]shown_tract_jail_rP_gP_p50 (1)'!$A$1:$C$498,3,0)</f>
        <v>2.64E-2</v>
      </c>
      <c r="H56">
        <f>VLOOKUP(A56,'[6]shown_tract_jail_rP_gP_p25 (2)'!$A$1:$C$498,3,0)</f>
        <v>4.9099999999999998E-2</v>
      </c>
    </row>
    <row r="57" spans="1:8" x14ac:dyDescent="0.2">
      <c r="A57">
        <v>11001009907</v>
      </c>
      <c r="B57" t="s">
        <v>169</v>
      </c>
      <c r="C57" t="s">
        <v>7</v>
      </c>
      <c r="D57" t="s">
        <v>8</v>
      </c>
      <c r="E57">
        <v>4.4499999999999998E-2</v>
      </c>
      <c r="F57">
        <f>VLOOKUP(A57,'[4]shown_tract_jail_rP_gP_p75 (2)'!$A$1:$C$512,3,0)</f>
        <v>2.4199999999999999E-2</v>
      </c>
      <c r="G57">
        <f>VLOOKUP(A57,'[5]shown_tract_jail_rP_gP_p50 (1)'!$A$1:$C$498,3,0)</f>
        <v>3.2199999999999999E-2</v>
      </c>
      <c r="H57">
        <f>VLOOKUP(A57,'[6]shown_tract_jail_rP_gP_p25 (2)'!$A$1:$C$498,3,0)</f>
        <v>4.8500000000000001E-2</v>
      </c>
    </row>
    <row r="58" spans="1:8" x14ac:dyDescent="0.2">
      <c r="A58">
        <v>11001002301</v>
      </c>
      <c r="B58" t="s">
        <v>6</v>
      </c>
      <c r="C58" t="s">
        <v>7</v>
      </c>
      <c r="D58" t="s">
        <v>8</v>
      </c>
      <c r="E58">
        <v>4.4299999999999999E-2</v>
      </c>
      <c r="F58">
        <f>VLOOKUP(A58,'[4]shown_tract_jail_rP_gP_p75 (2)'!$A$1:$C$512,3,0)</f>
        <v>2.06E-2</v>
      </c>
      <c r="G58">
        <f>VLOOKUP(A58,'[5]shown_tract_jail_rP_gP_p50 (1)'!$A$1:$C$498,3,0)</f>
        <v>3.2300000000000002E-2</v>
      </c>
      <c r="H58">
        <f>VLOOKUP(A58,'[6]shown_tract_jail_rP_gP_p25 (2)'!$A$1:$C$498,3,0)</f>
        <v>5.6399999999999999E-2</v>
      </c>
    </row>
    <row r="59" spans="1:8" x14ac:dyDescent="0.2">
      <c r="A59">
        <v>11001007703</v>
      </c>
      <c r="B59" t="s">
        <v>194</v>
      </c>
      <c r="C59" t="s">
        <v>7</v>
      </c>
      <c r="D59" t="s">
        <v>8</v>
      </c>
      <c r="E59">
        <v>4.4200000000000003E-2</v>
      </c>
      <c r="F59">
        <f>VLOOKUP(A59,'[4]shown_tract_jail_rP_gP_p75 (2)'!$A$1:$C$512,3,0)</f>
        <v>2.6700000000000002E-2</v>
      </c>
      <c r="G59">
        <f>VLOOKUP(A59,'[5]shown_tract_jail_rP_gP_p50 (1)'!$A$1:$C$498,3,0)</f>
        <v>3.3599999999999998E-2</v>
      </c>
      <c r="H59">
        <f>VLOOKUP(A59,'[6]shown_tract_jail_rP_gP_p25 (2)'!$A$1:$C$498,3,0)</f>
        <v>4.7800000000000002E-2</v>
      </c>
    </row>
    <row r="60" spans="1:8" x14ac:dyDescent="0.2">
      <c r="A60">
        <v>11001007803</v>
      </c>
      <c r="B60" t="s">
        <v>82</v>
      </c>
      <c r="C60" t="s">
        <v>7</v>
      </c>
      <c r="D60" t="s">
        <v>8</v>
      </c>
      <c r="E60">
        <v>4.3999999999999997E-2</v>
      </c>
      <c r="F60">
        <f>VLOOKUP(A60,'[4]shown_tract_jail_rP_gP_p75 (2)'!$A$1:$C$512,3,0)</f>
        <v>2.7E-2</v>
      </c>
      <c r="G60">
        <f>VLOOKUP(A60,'[5]shown_tract_jail_rP_gP_p50 (1)'!$A$1:$C$498,3,0)</f>
        <v>3.49E-2</v>
      </c>
      <c r="H60">
        <f>VLOOKUP(A60,'[6]shown_tract_jail_rP_gP_p25 (2)'!$A$1:$C$498,3,0)</f>
        <v>5.1299999999999998E-2</v>
      </c>
    </row>
    <row r="61" spans="1:8" x14ac:dyDescent="0.2">
      <c r="A61">
        <v>11001002501</v>
      </c>
      <c r="B61" t="s">
        <v>83</v>
      </c>
      <c r="C61" t="s">
        <v>7</v>
      </c>
      <c r="D61" t="s">
        <v>8</v>
      </c>
      <c r="E61">
        <v>4.3799999999999999E-2</v>
      </c>
      <c r="F61">
        <f>VLOOKUP(A61,'[4]shown_tract_jail_rP_gP_p75 (2)'!$A$1:$C$512,3,0)</f>
        <v>7.4000000000000003E-3</v>
      </c>
      <c r="G61">
        <f>VLOOKUP(A61,'[5]shown_tract_jail_rP_gP_p50 (1)'!$A$1:$C$498,3,0)</f>
        <v>1.9599999999999999E-2</v>
      </c>
      <c r="H61">
        <f>VLOOKUP(A61,'[6]shown_tract_jail_rP_gP_p25 (2)'!$A$1:$C$498,3,0)</f>
        <v>4.4600000000000001E-2</v>
      </c>
    </row>
    <row r="62" spans="1:8" x14ac:dyDescent="0.2">
      <c r="A62">
        <v>11001009602</v>
      </c>
      <c r="B62" t="s">
        <v>86</v>
      </c>
      <c r="C62" t="s">
        <v>7</v>
      </c>
      <c r="D62" t="s">
        <v>8</v>
      </c>
      <c r="E62">
        <v>4.3099999999999999E-2</v>
      </c>
      <c r="F62">
        <f>VLOOKUP(A62,'[4]shown_tract_jail_rP_gP_p75 (2)'!$A$1:$C$512,3,0)</f>
        <v>4.4600000000000001E-2</v>
      </c>
      <c r="G62">
        <f>VLOOKUP(A62,'[5]shown_tract_jail_rP_gP_p50 (1)'!$A$1:$C$498,3,0)</f>
        <v>4.4400000000000002E-2</v>
      </c>
      <c r="H62">
        <f>VLOOKUP(A62,'[6]shown_tract_jail_rP_gP_p25 (2)'!$A$1:$C$498,3,0)</f>
        <v>4.3900000000000002E-2</v>
      </c>
    </row>
    <row r="63" spans="1:8" x14ac:dyDescent="0.2">
      <c r="A63">
        <v>11001009102</v>
      </c>
      <c r="B63" t="s">
        <v>87</v>
      </c>
      <c r="C63" t="s">
        <v>7</v>
      </c>
      <c r="D63" t="s">
        <v>8</v>
      </c>
      <c r="E63">
        <v>4.2900000000000001E-2</v>
      </c>
      <c r="F63">
        <f>VLOOKUP(A63,'[4]shown_tract_jail_rP_gP_p75 (2)'!$A$1:$C$512,3,0)</f>
        <v>5.4000000000000003E-3</v>
      </c>
      <c r="G63">
        <f>VLOOKUP(A63,'[5]shown_tract_jail_rP_gP_p50 (1)'!$A$1:$C$498,3,0)</f>
        <v>2.2200000000000001E-2</v>
      </c>
      <c r="H63">
        <f>VLOOKUP(A63,'[6]shown_tract_jail_rP_gP_p25 (2)'!$A$1:$C$498,3,0)</f>
        <v>5.67E-2</v>
      </c>
    </row>
    <row r="64" spans="1:8" x14ac:dyDescent="0.2">
      <c r="A64">
        <v>11001009804</v>
      </c>
      <c r="B64" t="s">
        <v>169</v>
      </c>
      <c r="C64" t="s">
        <v>7</v>
      </c>
      <c r="D64" t="s">
        <v>8</v>
      </c>
      <c r="E64">
        <v>4.24E-2</v>
      </c>
      <c r="F64">
        <f>VLOOKUP(A64,'[4]shown_tract_jail_rP_gP_p75 (2)'!$A$1:$C$512,3,0)</f>
        <v>7.3899999999999993E-2</v>
      </c>
      <c r="G64">
        <f>VLOOKUP(A64,'[5]shown_tract_jail_rP_gP_p50 (1)'!$A$1:$C$498,3,0)</f>
        <v>6.2600000000000003E-2</v>
      </c>
      <c r="H64">
        <f>VLOOKUP(A64,'[6]shown_tract_jail_rP_gP_p25 (2)'!$A$1:$C$498,3,0)</f>
        <v>3.9199999999999999E-2</v>
      </c>
    </row>
    <row r="65" spans="1:8" x14ac:dyDescent="0.2">
      <c r="A65">
        <v>11001003000</v>
      </c>
      <c r="B65" t="s">
        <v>77</v>
      </c>
      <c r="C65" t="s">
        <v>7</v>
      </c>
      <c r="D65" t="s">
        <v>8</v>
      </c>
      <c r="E65">
        <v>4.2299999999999997E-2</v>
      </c>
      <c r="F65">
        <f>VLOOKUP(A65,'[4]shown_tract_jail_rP_gP_p75 (2)'!$A$1:$C$512,3,0)</f>
        <v>3.9800000000000002E-2</v>
      </c>
      <c r="G65">
        <f>VLOOKUP(A65,'[5]shown_tract_jail_rP_gP_p50 (1)'!$A$1:$C$498,3,0)</f>
        <v>4.1300000000000003E-2</v>
      </c>
      <c r="H65">
        <f>VLOOKUP(A65,'[6]shown_tract_jail_rP_gP_p25 (2)'!$A$1:$C$498,3,0)</f>
        <v>4.4200000000000003E-2</v>
      </c>
    </row>
    <row r="66" spans="1:8" x14ac:dyDescent="0.2">
      <c r="A66">
        <v>11001007404</v>
      </c>
      <c r="B66" t="s">
        <v>195</v>
      </c>
      <c r="C66" t="s">
        <v>7</v>
      </c>
      <c r="D66" t="s">
        <v>8</v>
      </c>
      <c r="E66">
        <v>4.1300000000000003E-2</v>
      </c>
      <c r="F66">
        <f>VLOOKUP(A66,'[4]shown_tract_jail_rP_gP_p75 (2)'!$A$1:$C$512,3,0)</f>
        <v>1.1599999999999999E-2</v>
      </c>
      <c r="G66">
        <f>VLOOKUP(A66,'[5]shown_tract_jail_rP_gP_p50 (1)'!$A$1:$C$498,3,0)</f>
        <v>2.0799999999999999E-2</v>
      </c>
      <c r="H66">
        <f>VLOOKUP(A66,'[6]shown_tract_jail_rP_gP_p25 (2)'!$A$1:$C$498,3,0)</f>
        <v>3.9899999999999998E-2</v>
      </c>
    </row>
    <row r="67" spans="1:8" x14ac:dyDescent="0.2">
      <c r="A67">
        <v>11001008410</v>
      </c>
      <c r="B67" t="s">
        <v>21</v>
      </c>
      <c r="C67" t="s">
        <v>7</v>
      </c>
      <c r="D67" t="s">
        <v>8</v>
      </c>
      <c r="E67">
        <v>4.0899999999999999E-2</v>
      </c>
      <c r="F67">
        <f>VLOOKUP(A67,'[4]shown_tract_jail_rP_gP_p75 (2)'!$A$1:$C$512,3,0)</f>
        <v>0</v>
      </c>
      <c r="G67">
        <f>VLOOKUP(A67,'[5]shown_tract_jail_rP_gP_p50 (1)'!$A$1:$C$498,3,0)</f>
        <v>4.5999999999999999E-3</v>
      </c>
      <c r="H67">
        <f>VLOOKUP(A67,'[6]shown_tract_jail_rP_gP_p25 (2)'!$A$1:$C$498,3,0)</f>
        <v>4.1099999999999998E-2</v>
      </c>
    </row>
    <row r="68" spans="1:8" x14ac:dyDescent="0.2">
      <c r="A68">
        <v>11001009400</v>
      </c>
      <c r="B68" t="s">
        <v>21</v>
      </c>
      <c r="C68" t="s">
        <v>7</v>
      </c>
      <c r="D68" t="s">
        <v>8</v>
      </c>
      <c r="E68">
        <v>4.0800000000000003E-2</v>
      </c>
      <c r="F68">
        <f>VLOOKUP(A68,'[4]shown_tract_jail_rP_gP_p75 (2)'!$A$1:$C$512,3,0)</f>
        <v>4.2700000000000002E-2</v>
      </c>
      <c r="G68">
        <f>VLOOKUP(A68,'[5]shown_tract_jail_rP_gP_p50 (1)'!$A$1:$C$498,3,0)</f>
        <v>4.1799999999999997E-2</v>
      </c>
      <c r="H68">
        <f>VLOOKUP(A68,'[6]shown_tract_jail_rP_gP_p25 (2)'!$A$1:$C$498,3,0)</f>
        <v>3.9899999999999998E-2</v>
      </c>
    </row>
    <row r="69" spans="1:8" x14ac:dyDescent="0.2">
      <c r="A69">
        <v>11001009904</v>
      </c>
      <c r="B69" t="s">
        <v>188</v>
      </c>
      <c r="C69" t="s">
        <v>7</v>
      </c>
      <c r="D69" t="s">
        <v>8</v>
      </c>
      <c r="E69">
        <v>4.0300000000000002E-2</v>
      </c>
      <c r="F69">
        <f>VLOOKUP(A69,'[4]shown_tract_jail_rP_gP_p75 (2)'!$A$1:$C$512,3,0)</f>
        <v>2.0199999999999999E-2</v>
      </c>
      <c r="G69">
        <f>VLOOKUP(A69,'[5]shown_tract_jail_rP_gP_p50 (1)'!$A$1:$C$498,3,0)</f>
        <v>2.86E-2</v>
      </c>
      <c r="H69">
        <f>VLOOKUP(A69,'[6]shown_tract_jail_rP_gP_p25 (2)'!$A$1:$C$498,3,0)</f>
        <v>4.5699999999999998E-2</v>
      </c>
    </row>
    <row r="70" spans="1:8" x14ac:dyDescent="0.2">
      <c r="A70">
        <v>11001009803</v>
      </c>
      <c r="B70" t="s">
        <v>189</v>
      </c>
      <c r="C70" t="s">
        <v>7</v>
      </c>
      <c r="D70" t="s">
        <v>8</v>
      </c>
      <c r="E70">
        <v>4.02E-2</v>
      </c>
      <c r="F70">
        <f>VLOOKUP(A70,'[4]shown_tract_jail_rP_gP_p75 (2)'!$A$1:$C$512,3,0)</f>
        <v>4.19E-2</v>
      </c>
      <c r="G70">
        <f>VLOOKUP(A70,'[5]shown_tract_jail_rP_gP_p50 (1)'!$A$1:$C$498,3,0)</f>
        <v>3.9399999999999998E-2</v>
      </c>
      <c r="H70">
        <f>VLOOKUP(A70,'[6]shown_tract_jail_rP_gP_p25 (2)'!$A$1:$C$498,3,0)</f>
        <v>3.4299999999999997E-2</v>
      </c>
    </row>
    <row r="71" spans="1:8" x14ac:dyDescent="0.2">
      <c r="A71">
        <v>11001004201</v>
      </c>
      <c r="B71" t="s">
        <v>6</v>
      </c>
      <c r="C71" t="s">
        <v>7</v>
      </c>
      <c r="D71" t="s">
        <v>8</v>
      </c>
      <c r="E71">
        <v>4.0099999999999997E-2</v>
      </c>
      <c r="F71">
        <f>VLOOKUP(A71,'[4]shown_tract_jail_rP_gP_p75 (2)'!$A$1:$C$512,3,0)</f>
        <v>2.24E-2</v>
      </c>
      <c r="G71">
        <f>VLOOKUP(A71,'[5]shown_tract_jail_rP_gP_p50 (1)'!$A$1:$C$498,3,0)</f>
        <v>3.0499999999999999E-2</v>
      </c>
      <c r="H71">
        <f>VLOOKUP(A71,'[6]shown_tract_jail_rP_gP_p25 (2)'!$A$1:$C$498,3,0)</f>
        <v>4.7100000000000003E-2</v>
      </c>
    </row>
    <row r="72" spans="1:8" x14ac:dyDescent="0.2">
      <c r="A72">
        <v>11001003400</v>
      </c>
      <c r="B72" t="s">
        <v>93</v>
      </c>
      <c r="C72" t="s">
        <v>7</v>
      </c>
      <c r="D72" t="s">
        <v>8</v>
      </c>
      <c r="E72">
        <v>3.95E-2</v>
      </c>
      <c r="F72">
        <f>VLOOKUP(A72,'[4]shown_tract_jail_rP_gP_p75 (2)'!$A$1:$C$512,3,0)</f>
        <v>2.7699999999999999E-2</v>
      </c>
      <c r="G72">
        <f>VLOOKUP(A72,'[5]shown_tract_jail_rP_gP_p50 (1)'!$A$1:$C$498,3,0)</f>
        <v>3.4799999999999998E-2</v>
      </c>
      <c r="H72">
        <f>VLOOKUP(A72,'[6]shown_tract_jail_rP_gP_p25 (2)'!$A$1:$C$498,3,0)</f>
        <v>4.9599999999999998E-2</v>
      </c>
    </row>
    <row r="73" spans="1:8" x14ac:dyDescent="0.2">
      <c r="A73">
        <v>11001010500</v>
      </c>
      <c r="B73" t="s">
        <v>185</v>
      </c>
      <c r="C73" t="s">
        <v>7</v>
      </c>
      <c r="D73" t="s">
        <v>8</v>
      </c>
      <c r="E73">
        <v>3.9199999999999999E-2</v>
      </c>
      <c r="F73">
        <f>VLOOKUP(A73,'[4]shown_tract_jail_rP_gP_p75 (2)'!$A$1:$C$512,3,0)</f>
        <v>1.95E-2</v>
      </c>
      <c r="G73">
        <f>VLOOKUP(A73,'[5]shown_tract_jail_rP_gP_p50 (1)'!$A$1:$C$498,3,0)</f>
        <v>2.75E-2</v>
      </c>
      <c r="H73">
        <f>VLOOKUP(A73,'[6]shown_tract_jail_rP_gP_p25 (2)'!$A$1:$C$498,3,0)</f>
        <v>4.3799999999999999E-2</v>
      </c>
    </row>
    <row r="74" spans="1:8" x14ac:dyDescent="0.2">
      <c r="A74">
        <v>11001004300</v>
      </c>
      <c r="B74" t="s">
        <v>6</v>
      </c>
      <c r="C74" t="s">
        <v>7</v>
      </c>
      <c r="D74" t="s">
        <v>8</v>
      </c>
      <c r="E74">
        <v>3.8600000000000002E-2</v>
      </c>
      <c r="F74">
        <f>VLOOKUP(A74,'[4]shown_tract_jail_rP_gP_p75 (2)'!$A$1:$C$512,3,0)</f>
        <v>0</v>
      </c>
      <c r="G74">
        <f>VLOOKUP(A74,'[5]shown_tract_jail_rP_gP_p50 (1)'!$A$1:$C$498,3,0)</f>
        <v>8.0999999999999996E-3</v>
      </c>
      <c r="H74">
        <f>VLOOKUP(A74,'[6]shown_tract_jail_rP_gP_p25 (2)'!$A$1:$C$498,3,0)</f>
        <v>4.3499999999999997E-2</v>
      </c>
    </row>
    <row r="75" spans="1:8" x14ac:dyDescent="0.2">
      <c r="A75">
        <v>11001001702</v>
      </c>
      <c r="B75" t="s">
        <v>6</v>
      </c>
      <c r="C75" t="s">
        <v>7</v>
      </c>
      <c r="D75" t="s">
        <v>8</v>
      </c>
      <c r="E75">
        <v>3.8399999999999997E-2</v>
      </c>
      <c r="F75">
        <f>VLOOKUP(A75,'[4]shown_tract_jail_rP_gP_p75 (2)'!$A$1:$C$512,3,0)</f>
        <v>3.8300000000000001E-2</v>
      </c>
      <c r="G75">
        <f>VLOOKUP(A75,'[5]shown_tract_jail_rP_gP_p50 (1)'!$A$1:$C$498,3,0)</f>
        <v>3.6400000000000002E-2</v>
      </c>
      <c r="H75">
        <f>VLOOKUP(A75,'[6]shown_tract_jail_rP_gP_p25 (2)'!$A$1:$C$498,3,0)</f>
        <v>3.27E-2</v>
      </c>
    </row>
    <row r="76" spans="1:8" x14ac:dyDescent="0.2">
      <c r="A76">
        <v>11001009902</v>
      </c>
      <c r="B76" t="s">
        <v>169</v>
      </c>
      <c r="C76" t="s">
        <v>7</v>
      </c>
      <c r="D76" t="s">
        <v>8</v>
      </c>
      <c r="E76">
        <v>3.8300000000000001E-2</v>
      </c>
      <c r="F76">
        <f>VLOOKUP(A76,'[4]shown_tract_jail_rP_gP_p75 (2)'!$A$1:$C$512,3,0)</f>
        <v>2.1399999999999999E-2</v>
      </c>
      <c r="G76">
        <f>VLOOKUP(A76,'[5]shown_tract_jail_rP_gP_p50 (1)'!$A$1:$C$498,3,0)</f>
        <v>3.32E-2</v>
      </c>
      <c r="H76">
        <f>VLOOKUP(A76,'[6]shown_tract_jail_rP_gP_p25 (2)'!$A$1:$C$498,3,0)</f>
        <v>5.7500000000000002E-2</v>
      </c>
    </row>
    <row r="77" spans="1:8" x14ac:dyDescent="0.2">
      <c r="A77">
        <v>11001007605</v>
      </c>
      <c r="B77" t="s">
        <v>191</v>
      </c>
      <c r="C77" t="s">
        <v>7</v>
      </c>
      <c r="D77" t="s">
        <v>8</v>
      </c>
      <c r="E77">
        <v>3.7900000000000003E-2</v>
      </c>
      <c r="F77">
        <f>VLOOKUP(A77,'[4]shown_tract_jail_rP_gP_p75 (2)'!$A$1:$C$512,3,0)</f>
        <v>0.02</v>
      </c>
      <c r="G77">
        <f>VLOOKUP(A77,'[5]shown_tract_jail_rP_gP_p50 (1)'!$A$1:$C$498,3,0)</f>
        <v>2.75E-2</v>
      </c>
      <c r="H77">
        <f>VLOOKUP(A77,'[6]shown_tract_jail_rP_gP_p25 (2)'!$A$1:$C$498,3,0)</f>
        <v>4.2900000000000001E-2</v>
      </c>
    </row>
    <row r="78" spans="1:8" x14ac:dyDescent="0.2">
      <c r="A78">
        <v>11001008002</v>
      </c>
      <c r="B78" t="s">
        <v>21</v>
      </c>
      <c r="C78" t="s">
        <v>7</v>
      </c>
      <c r="D78" t="s">
        <v>8</v>
      </c>
      <c r="E78">
        <v>3.7499999999999999E-2</v>
      </c>
      <c r="F78">
        <f>VLOOKUP(A78,'[4]shown_tract_jail_rP_gP_p75 (2)'!$A$1:$C$512,3,0)</f>
        <v>1.03E-2</v>
      </c>
      <c r="G78">
        <f>VLOOKUP(A78,'[5]shown_tract_jail_rP_gP_p50 (1)'!$A$1:$C$498,3,0)</f>
        <v>2.5700000000000001E-2</v>
      </c>
      <c r="H78">
        <f>VLOOKUP(A78,'[6]shown_tract_jail_rP_gP_p25 (2)'!$A$1:$C$498,3,0)</f>
        <v>5.7299999999999997E-2</v>
      </c>
    </row>
    <row r="79" spans="1:8" x14ac:dyDescent="0.2">
      <c r="A79">
        <v>11001007903</v>
      </c>
      <c r="B79" t="s">
        <v>100</v>
      </c>
      <c r="C79" t="s">
        <v>7</v>
      </c>
      <c r="D79" t="s">
        <v>8</v>
      </c>
      <c r="E79">
        <v>3.7499999999999999E-2</v>
      </c>
      <c r="F79">
        <f>VLOOKUP(A79,'[4]shown_tract_jail_rP_gP_p75 (2)'!$A$1:$C$512,3,0)</f>
        <v>4.4900000000000002E-2</v>
      </c>
      <c r="G79">
        <f>VLOOKUP(A79,'[5]shown_tract_jail_rP_gP_p50 (1)'!$A$1:$C$498,3,0)</f>
        <v>4.0399999999999998E-2</v>
      </c>
      <c r="H79">
        <f>VLOOKUP(A79,'[6]shown_tract_jail_rP_gP_p25 (2)'!$A$1:$C$498,3,0)</f>
        <v>3.09E-2</v>
      </c>
    </row>
    <row r="80" spans="1:8" x14ac:dyDescent="0.2">
      <c r="A80">
        <v>11001003200</v>
      </c>
      <c r="B80" t="s">
        <v>6</v>
      </c>
      <c r="C80" t="s">
        <v>7</v>
      </c>
      <c r="D80" t="s">
        <v>8</v>
      </c>
      <c r="E80">
        <v>3.7400000000000003E-2</v>
      </c>
      <c r="F80">
        <f>VLOOKUP(A80,'[4]shown_tract_jail_rP_gP_p75 (2)'!$A$1:$C$512,3,0)</f>
        <v>4.8999999999999998E-3</v>
      </c>
      <c r="G80">
        <f>VLOOKUP(A80,'[5]shown_tract_jail_rP_gP_p50 (1)'!$A$1:$C$498,3,0)</f>
        <v>1.8700000000000001E-2</v>
      </c>
      <c r="H80">
        <f>VLOOKUP(A80,'[6]shown_tract_jail_rP_gP_p25 (2)'!$A$1:$C$498,3,0)</f>
        <v>4.7E-2</v>
      </c>
    </row>
    <row r="81" spans="1:8" x14ac:dyDescent="0.2">
      <c r="A81">
        <v>11001008804</v>
      </c>
      <c r="B81" t="s">
        <v>21</v>
      </c>
      <c r="C81" t="s">
        <v>7</v>
      </c>
      <c r="D81" t="s">
        <v>8</v>
      </c>
      <c r="E81">
        <v>3.7400000000000003E-2</v>
      </c>
      <c r="F81">
        <f>VLOOKUP(A81,'[4]shown_tract_jail_rP_gP_p75 (2)'!$A$1:$C$512,3,0)</f>
        <v>1.01E-2</v>
      </c>
      <c r="G81">
        <f>VLOOKUP(A81,'[5]shown_tract_jail_rP_gP_p50 (1)'!$A$1:$C$498,3,0)</f>
        <v>1.89E-2</v>
      </c>
      <c r="H81">
        <f>VLOOKUP(A81,'[6]shown_tract_jail_rP_gP_p25 (2)'!$A$1:$C$498,3,0)</f>
        <v>3.6999999999999998E-2</v>
      </c>
    </row>
    <row r="82" spans="1:8" x14ac:dyDescent="0.2">
      <c r="A82">
        <v>11001007503</v>
      </c>
      <c r="B82" t="s">
        <v>192</v>
      </c>
      <c r="C82" t="s">
        <v>7</v>
      </c>
      <c r="D82" t="s">
        <v>8</v>
      </c>
      <c r="E82">
        <v>3.73E-2</v>
      </c>
      <c r="F82">
        <f>VLOOKUP(A82,'[4]shown_tract_jail_rP_gP_p75 (2)'!$A$1:$C$512,3,0)</f>
        <v>2.0199999999999999E-2</v>
      </c>
      <c r="G82">
        <f>VLOOKUP(A82,'[5]shown_tract_jail_rP_gP_p50 (1)'!$A$1:$C$498,3,0)</f>
        <v>2.4500000000000001E-2</v>
      </c>
      <c r="H82">
        <f>VLOOKUP(A82,'[6]shown_tract_jail_rP_gP_p25 (2)'!$A$1:$C$498,3,0)</f>
        <v>3.3399999999999999E-2</v>
      </c>
    </row>
    <row r="83" spans="1:8" x14ac:dyDescent="0.2">
      <c r="A83">
        <v>11001009000</v>
      </c>
      <c r="B83" t="s">
        <v>102</v>
      </c>
      <c r="C83" t="s">
        <v>7</v>
      </c>
      <c r="D83" t="s">
        <v>8</v>
      </c>
      <c r="E83">
        <v>3.61E-2</v>
      </c>
      <c r="F83">
        <f>VLOOKUP(A83,'[4]shown_tract_jail_rP_gP_p75 (2)'!$A$1:$C$512,3,0)</f>
        <v>0</v>
      </c>
      <c r="G83">
        <f>VLOOKUP(A83,'[5]shown_tract_jail_rP_gP_p50 (1)'!$A$1:$C$498,3,0)</f>
        <v>1.38E-2</v>
      </c>
      <c r="H83">
        <f>VLOOKUP(A83,'[6]shown_tract_jail_rP_gP_p25 (2)'!$A$1:$C$498,3,0)</f>
        <v>7.85E-2</v>
      </c>
    </row>
    <row r="84" spans="1:8" x14ac:dyDescent="0.2">
      <c r="A84">
        <v>11001002502</v>
      </c>
      <c r="B84" t="s">
        <v>6</v>
      </c>
      <c r="C84" t="s">
        <v>7</v>
      </c>
      <c r="D84" t="s">
        <v>8</v>
      </c>
      <c r="E84">
        <v>3.5900000000000001E-2</v>
      </c>
      <c r="F84">
        <f>VLOOKUP(A84,'[4]shown_tract_jail_rP_gP_p75 (2)'!$A$1:$C$512,3,0)</f>
        <v>3.27E-2</v>
      </c>
      <c r="G84">
        <f>VLOOKUP(A84,'[5]shown_tract_jail_rP_gP_p50 (1)'!$A$1:$C$498,3,0)</f>
        <v>3.3799999999999997E-2</v>
      </c>
      <c r="H84">
        <f>VLOOKUP(A84,'[6]shown_tract_jail_rP_gP_p25 (2)'!$A$1:$C$498,3,0)</f>
        <v>3.5900000000000001E-2</v>
      </c>
    </row>
    <row r="85" spans="1:8" x14ac:dyDescent="0.2">
      <c r="A85">
        <v>11001003100</v>
      </c>
      <c r="B85" t="s">
        <v>6</v>
      </c>
      <c r="C85" t="s">
        <v>7</v>
      </c>
      <c r="D85" t="s">
        <v>8</v>
      </c>
      <c r="E85">
        <v>3.5799999999999998E-2</v>
      </c>
      <c r="F85">
        <f>VLOOKUP(A85,'[4]shown_tract_jail_rP_gP_p75 (2)'!$A$1:$C$512,3,0)</f>
        <v>2.24E-2</v>
      </c>
      <c r="G85">
        <f>VLOOKUP(A85,'[5]shown_tract_jail_rP_gP_p50 (1)'!$A$1:$C$498,3,0)</f>
        <v>2.81E-2</v>
      </c>
      <c r="H85">
        <f>VLOOKUP(A85,'[6]shown_tract_jail_rP_gP_p25 (2)'!$A$1:$C$498,3,0)</f>
        <v>3.9899999999999998E-2</v>
      </c>
    </row>
    <row r="86" spans="1:8" x14ac:dyDescent="0.2">
      <c r="A86">
        <v>11001002101</v>
      </c>
      <c r="B86" t="s">
        <v>105</v>
      </c>
      <c r="C86" t="s">
        <v>7</v>
      </c>
      <c r="D86" t="s">
        <v>8</v>
      </c>
      <c r="E86">
        <v>3.56E-2</v>
      </c>
      <c r="F86">
        <f>VLOOKUP(A86,'[4]shown_tract_jail_rP_gP_p75 (2)'!$A$1:$C$512,3,0)</f>
        <v>1.8E-3</v>
      </c>
      <c r="G86">
        <f>VLOOKUP(A86,'[5]shown_tract_jail_rP_gP_p50 (1)'!$A$1:$C$498,3,0)</f>
        <v>1.6299999999999999E-2</v>
      </c>
      <c r="H86">
        <f>VLOOKUP(A86,'[6]shown_tract_jail_rP_gP_p25 (2)'!$A$1:$C$498,3,0)</f>
        <v>4.5999999999999999E-2</v>
      </c>
    </row>
    <row r="87" spans="1:8" x14ac:dyDescent="0.2">
      <c r="A87">
        <v>11001009201</v>
      </c>
      <c r="B87" t="s">
        <v>44</v>
      </c>
      <c r="C87" t="s">
        <v>7</v>
      </c>
      <c r="D87" t="s">
        <v>8</v>
      </c>
      <c r="E87">
        <v>3.5499999999999997E-2</v>
      </c>
      <c r="F87">
        <f>VLOOKUP(A87,'[4]shown_tract_jail_rP_gP_p75 (2)'!$A$1:$C$512,3,0)</f>
        <v>3.5299999999999998E-2</v>
      </c>
      <c r="G87">
        <f>VLOOKUP(A87,'[5]shown_tract_jail_rP_gP_p50 (1)'!$A$1:$C$498,3,0)</f>
        <v>3.3300000000000003E-2</v>
      </c>
      <c r="H87">
        <f>VLOOKUP(A87,'[6]shown_tract_jail_rP_gP_p25 (2)'!$A$1:$C$498,3,0)</f>
        <v>2.9000000000000001E-2</v>
      </c>
    </row>
    <row r="88" spans="1:8" x14ac:dyDescent="0.2">
      <c r="A88">
        <v>11001011100</v>
      </c>
      <c r="B88" t="s">
        <v>21</v>
      </c>
      <c r="C88" t="s">
        <v>7</v>
      </c>
      <c r="D88" t="s">
        <v>8</v>
      </c>
      <c r="E88">
        <v>3.5299999999999998E-2</v>
      </c>
      <c r="F88">
        <f>VLOOKUP(A88,'[4]shown_tract_jail_rP_gP_p75 (2)'!$A$1:$C$512,3,0)</f>
        <v>1.89E-2</v>
      </c>
      <c r="G88">
        <f>VLOOKUP(A88,'[5]shown_tract_jail_rP_gP_p50 (1)'!$A$1:$C$498,3,0)</f>
        <v>2.8400000000000002E-2</v>
      </c>
      <c r="H88">
        <f>VLOOKUP(A88,'[6]shown_tract_jail_rP_gP_p25 (2)'!$A$1:$C$498,3,0)</f>
        <v>4.7899999999999998E-2</v>
      </c>
    </row>
    <row r="89" spans="1:8" x14ac:dyDescent="0.2">
      <c r="A89">
        <v>11001004600</v>
      </c>
      <c r="B89" t="s">
        <v>6</v>
      </c>
      <c r="C89" t="s">
        <v>7</v>
      </c>
      <c r="D89" t="s">
        <v>8</v>
      </c>
      <c r="E89">
        <v>3.5000000000000003E-2</v>
      </c>
      <c r="F89">
        <f>VLOOKUP(A89,'[4]shown_tract_jail_rP_gP_p75 (2)'!$A$1:$C$512,3,0)</f>
        <v>4.0399999999999998E-2</v>
      </c>
      <c r="G89">
        <f>VLOOKUP(A89,'[5]shown_tract_jail_rP_gP_p50 (1)'!$A$1:$C$498,3,0)</f>
        <v>3.8800000000000001E-2</v>
      </c>
      <c r="H89">
        <f>VLOOKUP(A89,'[6]shown_tract_jail_rP_gP_p25 (2)'!$A$1:$C$498,3,0)</f>
        <v>3.5400000000000001E-2</v>
      </c>
    </row>
    <row r="90" spans="1:8" x14ac:dyDescent="0.2">
      <c r="A90">
        <v>11001007707</v>
      </c>
      <c r="B90" t="s">
        <v>196</v>
      </c>
      <c r="C90" t="s">
        <v>7</v>
      </c>
      <c r="D90" t="s">
        <v>8</v>
      </c>
      <c r="E90">
        <v>3.4299999999999997E-2</v>
      </c>
      <c r="F90">
        <f>VLOOKUP(A90,'[4]shown_tract_jail_rP_gP_p75 (2)'!$A$1:$C$512,3,0)</f>
        <v>8.6999999999999994E-3</v>
      </c>
      <c r="G90">
        <f>VLOOKUP(A90,'[5]shown_tract_jail_rP_gP_p50 (1)'!$A$1:$C$498,3,0)</f>
        <v>2.1100000000000001E-2</v>
      </c>
      <c r="H90">
        <f>VLOOKUP(A90,'[6]shown_tract_jail_rP_gP_p25 (2)'!$A$1:$C$498,3,0)</f>
        <v>4.6600000000000003E-2</v>
      </c>
    </row>
    <row r="91" spans="1:8" x14ac:dyDescent="0.2">
      <c r="A91">
        <v>11001007403</v>
      </c>
      <c r="B91" t="s">
        <v>197</v>
      </c>
      <c r="C91" t="s">
        <v>7</v>
      </c>
      <c r="D91" t="s">
        <v>8</v>
      </c>
      <c r="E91">
        <v>3.4200000000000001E-2</v>
      </c>
      <c r="F91">
        <f>VLOOKUP(A91,'[4]shown_tract_jail_rP_gP_p75 (2)'!$A$1:$C$512,3,0)</f>
        <v>0</v>
      </c>
      <c r="G91">
        <f>VLOOKUP(A91,'[5]shown_tract_jail_rP_gP_p50 (1)'!$A$1:$C$498,3,0)</f>
        <v>7.9000000000000008E-3</v>
      </c>
      <c r="H91">
        <f>VLOOKUP(A91,'[6]shown_tract_jail_rP_gP_p25 (2)'!$A$1:$C$498,3,0)</f>
        <v>4.5900000000000003E-2</v>
      </c>
    </row>
    <row r="92" spans="1:8" x14ac:dyDescent="0.2">
      <c r="A92">
        <v>11001009807</v>
      </c>
      <c r="B92" t="s">
        <v>198</v>
      </c>
      <c r="C92" t="s">
        <v>7</v>
      </c>
      <c r="D92" t="s">
        <v>8</v>
      </c>
      <c r="E92">
        <v>3.3099999999999997E-2</v>
      </c>
      <c r="F92">
        <f>VLOOKUP(A92,'[4]shown_tract_jail_rP_gP_p75 (2)'!$A$1:$C$512,3,0)</f>
        <v>2.9399999999999999E-2</v>
      </c>
      <c r="G92">
        <f>VLOOKUP(A92,'[5]shown_tract_jail_rP_gP_p50 (1)'!$A$1:$C$498,3,0)</f>
        <v>3.04E-2</v>
      </c>
      <c r="H92">
        <f>VLOOKUP(A92,'[6]shown_tract_jail_rP_gP_p25 (2)'!$A$1:$C$498,3,0)</f>
        <v>3.2500000000000001E-2</v>
      </c>
    </row>
    <row r="93" spans="1:8" x14ac:dyDescent="0.2">
      <c r="A93">
        <v>11001001803</v>
      </c>
      <c r="B93" t="s">
        <v>114</v>
      </c>
      <c r="C93" t="s">
        <v>7</v>
      </c>
      <c r="D93" t="s">
        <v>8</v>
      </c>
      <c r="E93">
        <v>3.1199999999999999E-2</v>
      </c>
      <c r="F93">
        <f>VLOOKUP(A93,'[4]shown_tract_jail_rP_gP_p75 (2)'!$A$1:$C$512,3,0)</f>
        <v>3.7699999999999997E-2</v>
      </c>
      <c r="G93">
        <f>VLOOKUP(A93,'[5]shown_tract_jail_rP_gP_p50 (1)'!$A$1:$C$498,3,0)</f>
        <v>3.2800000000000003E-2</v>
      </c>
      <c r="H93">
        <f>VLOOKUP(A93,'[6]shown_tract_jail_rP_gP_p25 (2)'!$A$1:$C$498,3,0)</f>
        <v>2.2800000000000001E-2</v>
      </c>
    </row>
    <row r="94" spans="1:8" x14ac:dyDescent="0.2">
      <c r="A94">
        <v>11001010600</v>
      </c>
      <c r="B94" t="s">
        <v>117</v>
      </c>
      <c r="C94" t="s">
        <v>7</v>
      </c>
      <c r="D94" t="s">
        <v>8</v>
      </c>
      <c r="E94">
        <v>3.09E-2</v>
      </c>
      <c r="F94">
        <f>VLOOKUP(A94,'[4]shown_tract_jail_rP_gP_p75 (2)'!$A$1:$C$512,3,0)</f>
        <v>1.5699999999999999E-2</v>
      </c>
      <c r="G94">
        <f>VLOOKUP(A94,'[5]shown_tract_jail_rP_gP_p50 (1)'!$A$1:$C$498,3,0)</f>
        <v>2.1999999999999999E-2</v>
      </c>
      <c r="H94">
        <f>VLOOKUP(A94,'[6]shown_tract_jail_rP_gP_p25 (2)'!$A$1:$C$498,3,0)</f>
        <v>3.5099999999999999E-2</v>
      </c>
    </row>
    <row r="95" spans="1:8" x14ac:dyDescent="0.2">
      <c r="A95">
        <v>11001003800</v>
      </c>
      <c r="B95" t="s">
        <v>6</v>
      </c>
      <c r="C95" t="s">
        <v>7</v>
      </c>
      <c r="D95" t="s">
        <v>8</v>
      </c>
      <c r="E95">
        <v>3.0800000000000001E-2</v>
      </c>
      <c r="F95">
        <f>VLOOKUP(A95,'[4]shown_tract_jail_rP_gP_p75 (2)'!$A$1:$C$512,3,0)</f>
        <v>5.4999999999999997E-3</v>
      </c>
      <c r="G95">
        <f>VLOOKUP(A95,'[5]shown_tract_jail_rP_gP_p50 (1)'!$A$1:$C$498,3,0)</f>
        <v>1.23E-2</v>
      </c>
      <c r="H95">
        <f>VLOOKUP(A95,'[6]shown_tract_jail_rP_gP_p25 (2)'!$A$1:$C$498,3,0)</f>
        <v>2.6200000000000001E-2</v>
      </c>
    </row>
    <row r="96" spans="1:8" x14ac:dyDescent="0.2">
      <c r="A96">
        <v>11001003700</v>
      </c>
      <c r="B96" t="s">
        <v>6</v>
      </c>
      <c r="C96" t="s">
        <v>7</v>
      </c>
      <c r="D96" t="s">
        <v>8</v>
      </c>
      <c r="E96">
        <v>3.0800000000000001E-2</v>
      </c>
      <c r="F96">
        <f>VLOOKUP(A96,'[4]shown_tract_jail_rP_gP_p75 (2)'!$A$1:$C$512,3,0)</f>
        <v>0</v>
      </c>
      <c r="G96">
        <f>VLOOKUP(A96,'[5]shown_tract_jail_rP_gP_p50 (1)'!$A$1:$C$498,3,0)</f>
        <v>6.6E-3</v>
      </c>
      <c r="H96">
        <f>VLOOKUP(A96,'[6]shown_tract_jail_rP_gP_p25 (2)'!$A$1:$C$498,3,0)</f>
        <v>2.7300000000000001E-2</v>
      </c>
    </row>
    <row r="97" spans="1:18" x14ac:dyDescent="0.2">
      <c r="A97">
        <v>11001009505</v>
      </c>
      <c r="B97" t="s">
        <v>21</v>
      </c>
      <c r="C97" t="s">
        <v>7</v>
      </c>
      <c r="D97" t="s">
        <v>8</v>
      </c>
      <c r="E97">
        <v>2.98E-2</v>
      </c>
      <c r="F97">
        <f>VLOOKUP(A97,'[4]shown_tract_jail_rP_gP_p75 (2)'!$A$1:$C$512,3,0)</f>
        <v>1.2200000000000001E-2</v>
      </c>
      <c r="G97">
        <f>VLOOKUP(A97,'[5]shown_tract_jail_rP_gP_p50 (1)'!$A$1:$C$498,3,0)</f>
        <v>2.3900000000000001E-2</v>
      </c>
      <c r="H97">
        <f>VLOOKUP(A97,'[6]shown_tract_jail_rP_gP_p25 (2)'!$A$1:$C$498,3,0)</f>
        <v>4.7899999999999998E-2</v>
      </c>
      <c r="R97" s="5"/>
    </row>
    <row r="98" spans="1:18" x14ac:dyDescent="0.2">
      <c r="A98">
        <v>11001009508</v>
      </c>
      <c r="B98" t="s">
        <v>21</v>
      </c>
      <c r="C98" t="s">
        <v>7</v>
      </c>
      <c r="D98" t="s">
        <v>8</v>
      </c>
      <c r="E98">
        <v>2.9399999999999999E-2</v>
      </c>
      <c r="F98">
        <f>VLOOKUP(A98,'[4]shown_tract_jail_rP_gP_p75 (2)'!$A$1:$C$512,3,0)</f>
        <v>2.3699999999999999E-2</v>
      </c>
      <c r="G98">
        <f>VLOOKUP(A98,'[5]shown_tract_jail_rP_gP_p50 (1)'!$A$1:$C$498,3,0)</f>
        <v>2.7300000000000001E-2</v>
      </c>
      <c r="H98">
        <f>VLOOKUP(A98,'[6]shown_tract_jail_rP_gP_p25 (2)'!$A$1:$C$498,3,0)</f>
        <v>3.49E-2</v>
      </c>
    </row>
    <row r="99" spans="1:18" x14ac:dyDescent="0.2">
      <c r="A99">
        <v>11001007808</v>
      </c>
      <c r="B99" t="s">
        <v>122</v>
      </c>
      <c r="C99" t="s">
        <v>7</v>
      </c>
      <c r="D99" t="s">
        <v>8</v>
      </c>
      <c r="E99">
        <v>2.9000000000000001E-2</v>
      </c>
      <c r="F99">
        <f>VLOOKUP(A99,'[4]shown_tract_jail_rP_gP_p75 (2)'!$A$1:$C$512,3,0)</f>
        <v>1.2800000000000001E-2</v>
      </c>
      <c r="G99">
        <f>VLOOKUP(A99,'[5]shown_tract_jail_rP_gP_p50 (1)'!$A$1:$C$498,3,0)</f>
        <v>1.7999999999999999E-2</v>
      </c>
      <c r="H99">
        <f>VLOOKUP(A99,'[6]shown_tract_jail_rP_gP_p25 (2)'!$A$1:$C$498,3,0)</f>
        <v>2.8500000000000001E-2</v>
      </c>
    </row>
    <row r="100" spans="1:18" x14ac:dyDescent="0.2">
      <c r="A100">
        <v>11001009503</v>
      </c>
      <c r="B100" t="s">
        <v>21</v>
      </c>
      <c r="C100" t="s">
        <v>7</v>
      </c>
      <c r="D100" t="s">
        <v>8</v>
      </c>
      <c r="E100">
        <v>2.8400000000000002E-2</v>
      </c>
      <c r="F100">
        <f>VLOOKUP(A100,'[4]shown_tract_jail_rP_gP_p75 (2)'!$A$1:$C$512,3,0)</f>
        <v>3.39E-2</v>
      </c>
      <c r="G100">
        <f>VLOOKUP(A100,'[5]shown_tract_jail_rP_gP_p50 (1)'!$A$1:$C$498,3,0)</f>
        <v>3.1300000000000001E-2</v>
      </c>
      <c r="H100">
        <f>VLOOKUP(A100,'[6]shown_tract_jail_rP_gP_p25 (2)'!$A$1:$C$498,3,0)</f>
        <v>2.5999999999999999E-2</v>
      </c>
    </row>
    <row r="101" spans="1:18" x14ac:dyDescent="0.2">
      <c r="A101">
        <v>11001007807</v>
      </c>
      <c r="B101" t="s">
        <v>21</v>
      </c>
      <c r="C101" t="s">
        <v>7</v>
      </c>
      <c r="D101" t="s">
        <v>8</v>
      </c>
      <c r="E101">
        <v>2.8000000000000001E-2</v>
      </c>
      <c r="F101">
        <f>VLOOKUP(A101,'[4]shown_tract_jail_rP_gP_p75 (2)'!$A$1:$C$512,3,0)</f>
        <v>1.04E-2</v>
      </c>
      <c r="G101">
        <f>VLOOKUP(A101,'[5]shown_tract_jail_rP_gP_p50 (1)'!$A$1:$C$498,3,0)</f>
        <v>1.9400000000000001E-2</v>
      </c>
      <c r="H101">
        <f>VLOOKUP(A101,'[6]shown_tract_jail_rP_gP_p25 (2)'!$A$1:$C$498,3,0)</f>
        <v>3.7999999999999999E-2</v>
      </c>
    </row>
    <row r="102" spans="1:18" x14ac:dyDescent="0.2">
      <c r="A102">
        <v>11001011000</v>
      </c>
      <c r="B102" t="s">
        <v>185</v>
      </c>
      <c r="C102" t="s">
        <v>7</v>
      </c>
      <c r="D102" t="s">
        <v>8</v>
      </c>
      <c r="E102">
        <v>2.7300000000000001E-2</v>
      </c>
      <c r="F102">
        <f>VLOOKUP(A102,'[4]shown_tract_jail_rP_gP_p75 (2)'!$A$1:$C$512,3,0)</f>
        <v>1.4800000000000001E-2</v>
      </c>
      <c r="G102">
        <f>VLOOKUP(A102,'[5]shown_tract_jail_rP_gP_p50 (1)'!$A$1:$C$498,3,0)</f>
        <v>2.2200000000000001E-2</v>
      </c>
      <c r="H102">
        <f>VLOOKUP(A102,'[6]shown_tract_jail_rP_gP_p25 (2)'!$A$1:$C$498,3,0)</f>
        <v>3.7400000000000003E-2</v>
      </c>
    </row>
    <row r="103" spans="1:18" x14ac:dyDescent="0.2">
      <c r="A103">
        <v>11001008904</v>
      </c>
      <c r="B103" t="s">
        <v>57</v>
      </c>
      <c r="C103" t="s">
        <v>7</v>
      </c>
      <c r="D103" t="s">
        <v>8</v>
      </c>
      <c r="E103">
        <v>2.7099999999999999E-2</v>
      </c>
      <c r="F103">
        <f>VLOOKUP(A103,'[4]shown_tract_jail_rP_gP_p75 (2)'!$A$1:$C$512,3,0)</f>
        <v>1.3100000000000001E-2</v>
      </c>
      <c r="G103">
        <f>VLOOKUP(A103,'[5]shown_tract_jail_rP_gP_p50 (1)'!$A$1:$C$498,3,0)</f>
        <v>1.7299999999999999E-2</v>
      </c>
      <c r="H103">
        <f>VLOOKUP(A103,'[6]shown_tract_jail_rP_gP_p25 (2)'!$A$1:$C$498,3,0)</f>
        <v>2.58E-2</v>
      </c>
    </row>
    <row r="104" spans="1:18" x14ac:dyDescent="0.2">
      <c r="A104">
        <v>11001007603</v>
      </c>
      <c r="B104" t="s">
        <v>169</v>
      </c>
      <c r="C104" t="s">
        <v>7</v>
      </c>
      <c r="D104" t="s">
        <v>8</v>
      </c>
      <c r="E104">
        <v>2.69E-2</v>
      </c>
      <c r="F104">
        <f>VLOOKUP(A104,'[4]shown_tract_jail_rP_gP_p75 (2)'!$A$1:$C$512,3,0)</f>
        <v>1.5599999999999999E-2</v>
      </c>
      <c r="G104">
        <f>VLOOKUP(A104,'[5]shown_tract_jail_rP_gP_p50 (1)'!$A$1:$C$498,3,0)</f>
        <v>2.06E-2</v>
      </c>
      <c r="H104">
        <f>VLOOKUP(A104,'[6]shown_tract_jail_rP_gP_p25 (2)'!$A$1:$C$498,3,0)</f>
        <v>3.0800000000000001E-2</v>
      </c>
    </row>
    <row r="105" spans="1:18" x14ac:dyDescent="0.2">
      <c r="A105">
        <v>11001009504</v>
      </c>
      <c r="B105" t="s">
        <v>126</v>
      </c>
      <c r="C105" t="s">
        <v>7</v>
      </c>
      <c r="D105" t="s">
        <v>8</v>
      </c>
      <c r="E105">
        <v>2.69E-2</v>
      </c>
      <c r="F105">
        <f>VLOOKUP(A105,'[4]shown_tract_jail_rP_gP_p75 (2)'!$A$1:$C$512,3,0)</f>
        <v>1.6799999999999999E-2</v>
      </c>
      <c r="G105">
        <f>VLOOKUP(A105,'[5]shown_tract_jail_rP_gP_p50 (1)'!$A$1:$C$498,3,0)</f>
        <v>2.5600000000000001E-2</v>
      </c>
      <c r="H105">
        <f>VLOOKUP(A105,'[6]shown_tract_jail_rP_gP_p25 (2)'!$A$1:$C$498,3,0)</f>
        <v>4.36E-2</v>
      </c>
    </row>
    <row r="106" spans="1:18" x14ac:dyDescent="0.2">
      <c r="A106">
        <v>11001001902</v>
      </c>
      <c r="B106" t="s">
        <v>127</v>
      </c>
      <c r="C106" t="s">
        <v>7</v>
      </c>
      <c r="D106" t="s">
        <v>8</v>
      </c>
      <c r="E106">
        <v>2.6599999999999999E-2</v>
      </c>
      <c r="F106">
        <f>VLOOKUP(A106,'[4]shown_tract_jail_rP_gP_p75 (2)'!$A$1:$C$512,3,0)</f>
        <v>2.9399999999999999E-2</v>
      </c>
      <c r="G106">
        <f>VLOOKUP(A106,'[5]shown_tract_jail_rP_gP_p50 (1)'!$A$1:$C$498,3,0)</f>
        <v>2.4400000000000002E-2</v>
      </c>
      <c r="H106">
        <f>VLOOKUP(A106,'[6]shown_tract_jail_rP_gP_p25 (2)'!$A$1:$C$498,3,0)</f>
        <v>1.3899999999999999E-2</v>
      </c>
    </row>
    <row r="107" spans="1:18" x14ac:dyDescent="0.2">
      <c r="A107">
        <v>11001007604</v>
      </c>
      <c r="B107" t="s">
        <v>169</v>
      </c>
      <c r="C107" t="s">
        <v>7</v>
      </c>
      <c r="D107" t="s">
        <v>8</v>
      </c>
      <c r="E107">
        <v>2.64E-2</v>
      </c>
      <c r="F107">
        <f>VLOOKUP(A107,'[4]shown_tract_jail_rP_gP_p75 (2)'!$A$1:$C$512,3,0)</f>
        <v>4.4999999999999997E-3</v>
      </c>
      <c r="G107">
        <f>VLOOKUP(A107,'[5]shown_tract_jail_rP_gP_p50 (1)'!$A$1:$C$498,3,0)</f>
        <v>1.6400000000000001E-2</v>
      </c>
      <c r="H107">
        <f>VLOOKUP(A107,'[6]shown_tract_jail_rP_gP_p25 (2)'!$A$1:$C$498,3,0)</f>
        <v>4.1000000000000002E-2</v>
      </c>
    </row>
    <row r="108" spans="1:18" x14ac:dyDescent="0.2">
      <c r="A108">
        <v>11001001804</v>
      </c>
      <c r="B108" t="s">
        <v>114</v>
      </c>
      <c r="C108" t="s">
        <v>7</v>
      </c>
      <c r="D108" t="s">
        <v>8</v>
      </c>
      <c r="E108">
        <v>2.6200000000000001E-2</v>
      </c>
      <c r="F108">
        <f>VLOOKUP(A108,'[4]shown_tract_jail_rP_gP_p75 (2)'!$A$1:$C$512,3,0)</f>
        <v>4.5999999999999999E-3</v>
      </c>
      <c r="G108">
        <f>VLOOKUP(A108,'[5]shown_tract_jail_rP_gP_p50 (1)'!$A$1:$C$498,3,0)</f>
        <v>1.2500000000000001E-2</v>
      </c>
      <c r="H108">
        <f>VLOOKUP(A108,'[6]shown_tract_jail_rP_gP_p25 (2)'!$A$1:$C$498,3,0)</f>
        <v>2.86E-2</v>
      </c>
    </row>
    <row r="109" spans="1:18" x14ac:dyDescent="0.2">
      <c r="A109">
        <v>11001002900</v>
      </c>
      <c r="B109" t="s">
        <v>6</v>
      </c>
      <c r="C109" t="s">
        <v>7</v>
      </c>
      <c r="D109" t="s">
        <v>8</v>
      </c>
      <c r="E109">
        <v>2.5999999999999999E-2</v>
      </c>
      <c r="F109">
        <f>VLOOKUP(A109,'[4]shown_tract_jail_rP_gP_p75 (2)'!$A$1:$C$512,3,0)</f>
        <v>1.7999999999999999E-2</v>
      </c>
      <c r="G109">
        <f>VLOOKUP(A109,'[5]shown_tract_jail_rP_gP_p50 (1)'!$A$1:$C$498,3,0)</f>
        <v>2.1700000000000001E-2</v>
      </c>
      <c r="H109">
        <f>VLOOKUP(A109,'[6]shown_tract_jail_rP_gP_p25 (2)'!$A$1:$C$498,3,0)</f>
        <v>2.93E-2</v>
      </c>
    </row>
    <row r="110" spans="1:18" x14ac:dyDescent="0.2">
      <c r="A110">
        <v>11001007809</v>
      </c>
      <c r="B110" t="s">
        <v>21</v>
      </c>
      <c r="C110" t="s">
        <v>7</v>
      </c>
      <c r="D110" t="s">
        <v>8</v>
      </c>
      <c r="E110">
        <v>2.5000000000000001E-2</v>
      </c>
      <c r="F110">
        <f>VLOOKUP(A110,'[4]shown_tract_jail_rP_gP_p75 (2)'!$A$1:$C$512,3,0)</f>
        <v>5.5999999999999999E-3</v>
      </c>
      <c r="G110">
        <f>VLOOKUP(A110,'[5]shown_tract_jail_rP_gP_p50 (1)'!$A$1:$C$498,3,0)</f>
        <v>1.3899999999999999E-2</v>
      </c>
      <c r="H110">
        <f>VLOOKUP(A110,'[6]shown_tract_jail_rP_gP_p25 (2)'!$A$1:$C$498,3,0)</f>
        <v>3.1099999999999999E-2</v>
      </c>
    </row>
    <row r="111" spans="1:18" x14ac:dyDescent="0.2">
      <c r="A111">
        <v>11001009601</v>
      </c>
      <c r="B111" t="s">
        <v>131</v>
      </c>
      <c r="C111" t="s">
        <v>7</v>
      </c>
      <c r="D111" t="s">
        <v>8</v>
      </c>
      <c r="E111">
        <v>2.4799999999999999E-2</v>
      </c>
      <c r="F111">
        <f>VLOOKUP(A111,'[4]shown_tract_jail_rP_gP_p75 (2)'!$A$1:$C$512,3,0)</f>
        <v>2.1600000000000001E-2</v>
      </c>
      <c r="G111">
        <f>VLOOKUP(A111,'[5]shown_tract_jail_rP_gP_p50 (1)'!$A$1:$C$498,3,0)</f>
        <v>2.76E-2</v>
      </c>
      <c r="H111">
        <f>VLOOKUP(A111,'[6]shown_tract_jail_rP_gP_p25 (2)'!$A$1:$C$498,3,0)</f>
        <v>4.0099999999999997E-2</v>
      </c>
    </row>
    <row r="112" spans="1:18" x14ac:dyDescent="0.2">
      <c r="A112">
        <v>11001009301</v>
      </c>
      <c r="B112" t="s">
        <v>21</v>
      </c>
      <c r="C112" t="s">
        <v>7</v>
      </c>
      <c r="D112" t="s">
        <v>8</v>
      </c>
      <c r="E112">
        <v>2.4199999999999999E-2</v>
      </c>
      <c r="F112">
        <f>VLOOKUP(A112,'[4]shown_tract_jail_rP_gP_p75 (2)'!$A$1:$C$512,3,0)</f>
        <v>0</v>
      </c>
      <c r="G112">
        <f>VLOOKUP(A112,'[5]shown_tract_jail_rP_gP_p50 (1)'!$A$1:$C$498,3,0)</f>
        <v>1.43E-2</v>
      </c>
      <c r="H112">
        <f>VLOOKUP(A112,'[6]shown_tract_jail_rP_gP_p25 (2)'!$A$1:$C$498,3,0)</f>
        <v>6.9099999999999995E-2</v>
      </c>
    </row>
    <row r="113" spans="1:8" x14ac:dyDescent="0.2">
      <c r="A113">
        <v>11001010300</v>
      </c>
      <c r="B113" t="s">
        <v>6</v>
      </c>
      <c r="C113" t="s">
        <v>7</v>
      </c>
      <c r="D113" t="s">
        <v>8</v>
      </c>
      <c r="E113">
        <v>2.4E-2</v>
      </c>
      <c r="F113">
        <f>VLOOKUP(A113,'[4]shown_tract_jail_rP_gP_p75 (2)'!$A$1:$C$512,3,0)</f>
        <v>1.26E-2</v>
      </c>
      <c r="G113">
        <f>VLOOKUP(A113,'[5]shown_tract_jail_rP_gP_p50 (1)'!$A$1:$C$498,3,0)</f>
        <v>2.07E-2</v>
      </c>
      <c r="H113">
        <f>VLOOKUP(A113,'[6]shown_tract_jail_rP_gP_p25 (2)'!$A$1:$C$498,3,0)</f>
        <v>3.73E-2</v>
      </c>
    </row>
    <row r="114" spans="1:8" x14ac:dyDescent="0.2">
      <c r="A114">
        <v>11001001901</v>
      </c>
      <c r="B114" t="s">
        <v>114</v>
      </c>
      <c r="C114" t="s">
        <v>7</v>
      </c>
      <c r="D114" t="s">
        <v>8</v>
      </c>
      <c r="E114">
        <v>2.3800000000000002E-2</v>
      </c>
      <c r="F114">
        <f>VLOOKUP(A114,'[4]shown_tract_jail_rP_gP_p75 (2)'!$A$1:$C$512,3,0)</f>
        <v>9.4000000000000004E-3</v>
      </c>
      <c r="G114">
        <f>VLOOKUP(A114,'[5]shown_tract_jail_rP_gP_p50 (1)'!$A$1:$C$498,3,0)</f>
        <v>1.7100000000000001E-2</v>
      </c>
      <c r="H114">
        <f>VLOOKUP(A114,'[6]shown_tract_jail_rP_gP_p25 (2)'!$A$1:$C$498,3,0)</f>
        <v>3.3000000000000002E-2</v>
      </c>
    </row>
    <row r="115" spans="1:8" x14ac:dyDescent="0.2">
      <c r="A115">
        <v>11001005002</v>
      </c>
      <c r="B115" t="s">
        <v>28</v>
      </c>
      <c r="C115" t="s">
        <v>7</v>
      </c>
      <c r="D115" t="s">
        <v>8</v>
      </c>
      <c r="E115">
        <v>2.3699999999999999E-2</v>
      </c>
      <c r="F115">
        <f>VLOOKUP(A115,'[4]shown_tract_jail_rP_gP_p75 (2)'!$A$1:$C$512,3,0)</f>
        <v>2.1600000000000001E-2</v>
      </c>
      <c r="G115">
        <f>VLOOKUP(A115,'[5]shown_tract_jail_rP_gP_p50 (1)'!$A$1:$C$498,3,0)</f>
        <v>2.1899999999999999E-2</v>
      </c>
      <c r="H115">
        <f>VLOOKUP(A115,'[6]shown_tract_jail_rP_gP_p25 (2)'!$A$1:$C$498,3,0)</f>
        <v>2.2499999999999999E-2</v>
      </c>
    </row>
    <row r="116" spans="1:8" x14ac:dyDescent="0.2">
      <c r="A116">
        <v>11001009901</v>
      </c>
      <c r="B116" t="s">
        <v>199</v>
      </c>
      <c r="C116" t="s">
        <v>7</v>
      </c>
      <c r="D116" t="s">
        <v>8</v>
      </c>
      <c r="E116">
        <v>2.35E-2</v>
      </c>
      <c r="F116">
        <f>VLOOKUP(A116,'[4]shown_tract_jail_rP_gP_p75 (2)'!$A$1:$C$512,3,0)</f>
        <v>1.5100000000000001E-2</v>
      </c>
      <c r="G116">
        <f>VLOOKUP(A116,'[5]shown_tract_jail_rP_gP_p50 (1)'!$A$1:$C$498,3,0)</f>
        <v>2.53E-2</v>
      </c>
      <c r="H116">
        <f>VLOOKUP(A116,'[6]shown_tract_jail_rP_gP_p25 (2)'!$A$1:$C$498,3,0)</f>
        <v>4.6199999999999998E-2</v>
      </c>
    </row>
    <row r="117" spans="1:8" x14ac:dyDescent="0.2">
      <c r="A117">
        <v>11001002400</v>
      </c>
      <c r="B117" t="s">
        <v>6</v>
      </c>
      <c r="C117" t="s">
        <v>7</v>
      </c>
      <c r="D117" t="s">
        <v>8</v>
      </c>
      <c r="E117">
        <v>2.3E-2</v>
      </c>
      <c r="F117">
        <f>VLOOKUP(A117,'[4]shown_tract_jail_rP_gP_p75 (2)'!$A$1:$C$512,3,0)</f>
        <v>3.0300000000000001E-2</v>
      </c>
      <c r="G117">
        <f>VLOOKUP(A117,'[5]shown_tract_jail_rP_gP_p50 (1)'!$A$1:$C$498,3,0)</f>
        <v>2.6599999999999999E-2</v>
      </c>
      <c r="H117">
        <f>VLOOKUP(A117,'[6]shown_tract_jail_rP_gP_p25 (2)'!$A$1:$C$498,3,0)</f>
        <v>1.8800000000000001E-2</v>
      </c>
    </row>
    <row r="118" spans="1:8" x14ac:dyDescent="0.2">
      <c r="A118">
        <v>11001008302</v>
      </c>
      <c r="B118" t="s">
        <v>21</v>
      </c>
      <c r="C118" t="s">
        <v>7</v>
      </c>
      <c r="D118" t="s">
        <v>8</v>
      </c>
      <c r="E118">
        <v>2.29E-2</v>
      </c>
      <c r="F118">
        <f>VLOOKUP(A118,'[4]shown_tract_jail_rP_gP_p75 (2)'!$A$1:$C$512,3,0)</f>
        <v>5.4999999999999997E-3</v>
      </c>
      <c r="G118">
        <f>VLOOKUP(A118,'[5]shown_tract_jail_rP_gP_p50 (1)'!$A$1:$C$498,3,0)</f>
        <v>1.7999999999999999E-2</v>
      </c>
      <c r="H118">
        <f>VLOOKUP(A118,'[6]shown_tract_jail_rP_gP_p25 (2)'!$A$1:$C$498,3,0)</f>
        <v>4.3499999999999997E-2</v>
      </c>
    </row>
    <row r="119" spans="1:8" x14ac:dyDescent="0.2">
      <c r="A119">
        <v>11001005201</v>
      </c>
      <c r="B119" t="s">
        <v>28</v>
      </c>
      <c r="C119" t="s">
        <v>7</v>
      </c>
      <c r="D119" t="s">
        <v>8</v>
      </c>
      <c r="E119">
        <v>2.2599999999999999E-2</v>
      </c>
      <c r="F119">
        <f>VLOOKUP(A119,'[4]shown_tract_jail_rP_gP_p75 (2)'!$A$1:$C$512,3,0)</f>
        <v>2.0999999999999999E-3</v>
      </c>
      <c r="G119">
        <f>VLOOKUP(A119,'[5]shown_tract_jail_rP_gP_p50 (1)'!$A$1:$C$498,3,0)</f>
        <v>1.2E-2</v>
      </c>
      <c r="H119">
        <f>VLOOKUP(A119,'[6]shown_tract_jail_rP_gP_p25 (2)'!$A$1:$C$498,3,0)</f>
        <v>3.2099999999999997E-2</v>
      </c>
    </row>
    <row r="120" spans="1:8" x14ac:dyDescent="0.2">
      <c r="A120">
        <v>11001009509</v>
      </c>
      <c r="B120" t="s">
        <v>126</v>
      </c>
      <c r="C120" t="s">
        <v>7</v>
      </c>
      <c r="D120" t="s">
        <v>8</v>
      </c>
      <c r="E120">
        <v>2.1899999999999999E-2</v>
      </c>
      <c r="F120">
        <f>VLOOKUP(A120,'[4]shown_tract_jail_rP_gP_p75 (2)'!$A$1:$C$512,3,0)</f>
        <v>1.8599999999999998E-2</v>
      </c>
      <c r="G120">
        <f>VLOOKUP(A120,'[5]shown_tract_jail_rP_gP_p50 (1)'!$A$1:$C$498,3,0)</f>
        <v>2.18E-2</v>
      </c>
      <c r="H120">
        <f>VLOOKUP(A120,'[6]shown_tract_jail_rP_gP_p25 (2)'!$A$1:$C$498,3,0)</f>
        <v>2.86E-2</v>
      </c>
    </row>
    <row r="121" spans="1:8" x14ac:dyDescent="0.2">
      <c r="A121">
        <v>11001006700</v>
      </c>
      <c r="B121" t="s">
        <v>169</v>
      </c>
      <c r="C121" t="s">
        <v>7</v>
      </c>
      <c r="D121" t="s">
        <v>8</v>
      </c>
      <c r="E121">
        <v>2.0799999999999999E-2</v>
      </c>
      <c r="F121">
        <f>VLOOKUP(A121,'[4]shown_tract_jail_rP_gP_p75 (2)'!$A$1:$C$512,3,0)</f>
        <v>1.1900000000000001E-2</v>
      </c>
      <c r="G121">
        <f>VLOOKUP(A121,'[5]shown_tract_jail_rP_gP_p50 (1)'!$A$1:$C$498,3,0)</f>
        <v>3.7600000000000001E-2</v>
      </c>
      <c r="H121">
        <f>VLOOKUP(A121,'[6]shown_tract_jail_rP_gP_p25 (2)'!$A$1:$C$498,3,0)</f>
        <v>9.0399999999999994E-2</v>
      </c>
    </row>
    <row r="122" spans="1:8" x14ac:dyDescent="0.2">
      <c r="A122">
        <v>11001002302</v>
      </c>
      <c r="B122" t="s">
        <v>6</v>
      </c>
      <c r="C122" t="s">
        <v>7</v>
      </c>
      <c r="D122" t="s">
        <v>8</v>
      </c>
      <c r="E122">
        <v>2.0299999999999999E-2</v>
      </c>
      <c r="F122">
        <f>VLOOKUP(A122,'[4]shown_tract_jail_rP_gP_p75 (2)'!$A$1:$C$512,3,0)</f>
        <v>0.01</v>
      </c>
      <c r="G122">
        <f>VLOOKUP(A122,'[5]shown_tract_jail_rP_gP_p50 (1)'!$A$1:$C$498,3,0)</f>
        <v>2.63E-2</v>
      </c>
      <c r="H122">
        <f>VLOOKUP(A122,'[6]shown_tract_jail_rP_gP_p25 (2)'!$A$1:$C$498,3,0)</f>
        <v>5.9799999999999999E-2</v>
      </c>
    </row>
    <row r="123" spans="1:8" x14ac:dyDescent="0.2">
      <c r="A123">
        <v>11001002002</v>
      </c>
      <c r="B123" t="s">
        <v>83</v>
      </c>
      <c r="C123" t="s">
        <v>7</v>
      </c>
      <c r="D123" t="s">
        <v>8</v>
      </c>
      <c r="E123">
        <v>2.01E-2</v>
      </c>
      <c r="F123">
        <f>VLOOKUP(A123,'[4]shown_tract_jail_rP_gP_p75 (2)'!$A$1:$C$512,3,0)</f>
        <v>0</v>
      </c>
      <c r="G123">
        <f>VLOOKUP(A123,'[5]shown_tract_jail_rP_gP_p50 (1)'!$A$1:$C$498,3,0)</f>
        <v>6.4000000000000003E-3</v>
      </c>
      <c r="H123">
        <f>VLOOKUP(A123,'[6]shown_tract_jail_rP_gP_p25 (2)'!$A$1:$C$498,3,0)</f>
        <v>0.03</v>
      </c>
    </row>
    <row r="124" spans="1:8" x14ac:dyDescent="0.2">
      <c r="A124">
        <v>11001004902</v>
      </c>
      <c r="B124" t="s">
        <v>28</v>
      </c>
      <c r="C124" t="s">
        <v>7</v>
      </c>
      <c r="D124" t="s">
        <v>8</v>
      </c>
      <c r="E124">
        <v>1.9E-2</v>
      </c>
      <c r="F124">
        <f>VLOOKUP(A124,'[4]shown_tract_jail_rP_gP_p75 (2)'!$A$1:$C$512,3,0)</f>
        <v>0</v>
      </c>
      <c r="G124">
        <f>VLOOKUP(A124,'[5]shown_tract_jail_rP_gP_p50 (1)'!$A$1:$C$498,3,0)</f>
        <v>0</v>
      </c>
      <c r="H124">
        <f>VLOOKUP(A124,'[6]shown_tract_jail_rP_gP_p25 (2)'!$A$1:$C$498,3,0)</f>
        <v>1.3599999999999999E-2</v>
      </c>
    </row>
    <row r="125" spans="1:8" x14ac:dyDescent="0.2">
      <c r="A125">
        <v>11001009507</v>
      </c>
      <c r="B125" t="s">
        <v>21</v>
      </c>
      <c r="C125" t="s">
        <v>7</v>
      </c>
      <c r="D125" t="s">
        <v>8</v>
      </c>
      <c r="E125">
        <v>1.8800000000000001E-2</v>
      </c>
      <c r="F125">
        <f>VLOOKUP(A125,'[4]shown_tract_jail_rP_gP_p75 (2)'!$A$1:$C$512,3,0)</f>
        <v>7.1000000000000004E-3</v>
      </c>
      <c r="G125">
        <f>VLOOKUP(A125,'[5]shown_tract_jail_rP_gP_p50 (1)'!$A$1:$C$498,3,0)</f>
        <v>1.6199999999999999E-2</v>
      </c>
      <c r="H125">
        <f>VLOOKUP(A125,'[6]shown_tract_jail_rP_gP_p25 (2)'!$A$1:$C$498,3,0)</f>
        <v>3.5099999999999999E-2</v>
      </c>
    </row>
    <row r="126" spans="1:8" x14ac:dyDescent="0.2">
      <c r="A126">
        <v>11001008100</v>
      </c>
      <c r="B126" t="s">
        <v>21</v>
      </c>
      <c r="C126" t="s">
        <v>7</v>
      </c>
      <c r="D126" t="s">
        <v>8</v>
      </c>
      <c r="E126">
        <v>1.8100000000000002E-2</v>
      </c>
      <c r="F126">
        <f>VLOOKUP(A126,'[4]shown_tract_jail_rP_gP_p75 (2)'!$A$1:$C$512,3,0)</f>
        <v>1.2200000000000001E-2</v>
      </c>
      <c r="G126">
        <f>VLOOKUP(A126,'[5]shown_tract_jail_rP_gP_p50 (1)'!$A$1:$C$498,3,0)</f>
        <v>2.2700000000000001E-2</v>
      </c>
      <c r="H126">
        <f>VLOOKUP(A126,'[6]shown_tract_jail_rP_gP_p25 (2)'!$A$1:$C$498,3,0)</f>
        <v>4.4200000000000003E-2</v>
      </c>
    </row>
    <row r="127" spans="1:8" x14ac:dyDescent="0.2">
      <c r="A127">
        <v>11001000802</v>
      </c>
      <c r="B127" t="s">
        <v>6</v>
      </c>
      <c r="C127" t="s">
        <v>7</v>
      </c>
      <c r="D127" t="s">
        <v>8</v>
      </c>
      <c r="E127">
        <v>1.8100000000000002E-2</v>
      </c>
      <c r="F127">
        <f>VLOOKUP(A127,'[4]shown_tract_jail_rP_gP_p75 (2)'!$A$1:$C$512,3,0)</f>
        <v>1.14E-2</v>
      </c>
      <c r="G127">
        <f>VLOOKUP(A127,'[5]shown_tract_jail_rP_gP_p50 (1)'!$A$1:$C$498,3,0)</f>
        <v>6.4999999999999997E-3</v>
      </c>
      <c r="H127">
        <f>VLOOKUP(A127,'[6]shown_tract_jail_rP_gP_p25 (2)'!$A$1:$C$498,3,0)</f>
        <v>0</v>
      </c>
    </row>
    <row r="128" spans="1:8" x14ac:dyDescent="0.2">
      <c r="A128">
        <v>11001002001</v>
      </c>
      <c r="B128" t="s">
        <v>83</v>
      </c>
      <c r="C128" t="s">
        <v>7</v>
      </c>
      <c r="D128" t="s">
        <v>8</v>
      </c>
      <c r="E128">
        <v>1.7000000000000001E-2</v>
      </c>
      <c r="F128">
        <f>VLOOKUP(A128,'[4]shown_tract_jail_rP_gP_p75 (2)'!$A$1:$C$512,3,0)</f>
        <v>9.2999999999999992E-3</v>
      </c>
      <c r="G128">
        <f>VLOOKUP(A128,'[5]shown_tract_jail_rP_gP_p50 (1)'!$A$1:$C$498,3,0)</f>
        <v>1.1599999999999999E-2</v>
      </c>
      <c r="H128">
        <f>VLOOKUP(A128,'[6]shown_tract_jail_rP_gP_p25 (2)'!$A$1:$C$498,3,0)</f>
        <v>1.61E-2</v>
      </c>
    </row>
    <row r="129" spans="1:8" x14ac:dyDescent="0.2">
      <c r="A129">
        <v>11001002702</v>
      </c>
      <c r="B129" t="s">
        <v>141</v>
      </c>
      <c r="C129" t="s">
        <v>7</v>
      </c>
      <c r="D129" t="s">
        <v>8</v>
      </c>
      <c r="E129">
        <v>1.67E-2</v>
      </c>
      <c r="F129">
        <f>VLOOKUP(A129,'[4]shown_tract_jail_rP_gP_p75 (2)'!$A$1:$C$512,3,0)</f>
        <v>5.0000000000000001E-4</v>
      </c>
      <c r="G129">
        <f>VLOOKUP(A129,'[5]shown_tract_jail_rP_gP_p50 (1)'!$A$1:$C$498,3,0)</f>
        <v>5.8999999999999999E-3</v>
      </c>
      <c r="H129">
        <f>VLOOKUP(A129,'[6]shown_tract_jail_rP_gP_p25 (2)'!$A$1:$C$498,3,0)</f>
        <v>1.7000000000000001E-2</v>
      </c>
    </row>
    <row r="130" spans="1:8" x14ac:dyDescent="0.2">
      <c r="A130">
        <v>11001002801</v>
      </c>
      <c r="B130" t="s">
        <v>77</v>
      </c>
      <c r="C130" t="s">
        <v>7</v>
      </c>
      <c r="D130" t="s">
        <v>8</v>
      </c>
      <c r="E130">
        <v>1.5599999999999999E-2</v>
      </c>
      <c r="F130">
        <f>VLOOKUP(A130,'[4]shown_tract_jail_rP_gP_p75 (2)'!$A$1:$C$512,3,0)</f>
        <v>0</v>
      </c>
      <c r="G130">
        <f>VLOOKUP(A130,'[5]shown_tract_jail_rP_gP_p50 (1)'!$A$1:$C$498,3,0)</f>
        <v>3.3999999999999998E-3</v>
      </c>
      <c r="H130">
        <f>VLOOKUP(A130,'[6]shown_tract_jail_rP_gP_p25 (2)'!$A$1:$C$498,3,0)</f>
        <v>1.3899999999999999E-2</v>
      </c>
    </row>
    <row r="131" spans="1:8" x14ac:dyDescent="0.2">
      <c r="A131">
        <v>11001002201</v>
      </c>
      <c r="B131" t="s">
        <v>6</v>
      </c>
      <c r="C131" t="s">
        <v>7</v>
      </c>
      <c r="D131" t="s">
        <v>8</v>
      </c>
      <c r="E131">
        <v>1.5299999999999999E-2</v>
      </c>
      <c r="F131">
        <f>VLOOKUP(A131,'[4]shown_tract_jail_rP_gP_p75 (2)'!$A$1:$C$512,3,0)</f>
        <v>1.5599999999999999E-2</v>
      </c>
      <c r="G131">
        <f>VLOOKUP(A131,'[5]shown_tract_jail_rP_gP_p50 (1)'!$A$1:$C$498,3,0)</f>
        <v>1.47E-2</v>
      </c>
      <c r="H131">
        <f>VLOOKUP(A131,'[6]shown_tract_jail_rP_gP_p25 (2)'!$A$1:$C$498,3,0)</f>
        <v>1.29E-2</v>
      </c>
    </row>
    <row r="132" spans="1:8" x14ac:dyDescent="0.2">
      <c r="A132">
        <v>11001009302</v>
      </c>
      <c r="B132" t="s">
        <v>144</v>
      </c>
      <c r="C132" t="s">
        <v>7</v>
      </c>
      <c r="D132" t="s">
        <v>8</v>
      </c>
      <c r="E132">
        <v>1.3899999999999999E-2</v>
      </c>
      <c r="F132">
        <f>VLOOKUP(A132,'[4]shown_tract_jail_rP_gP_p75 (2)'!$A$1:$C$512,3,0)</f>
        <v>7.0000000000000001E-3</v>
      </c>
      <c r="G132">
        <f>VLOOKUP(A132,'[5]shown_tract_jail_rP_gP_p50 (1)'!$A$1:$C$498,3,0)</f>
        <v>1.17E-2</v>
      </c>
      <c r="H132">
        <f>VLOOKUP(A132,'[6]shown_tract_jail_rP_gP_p25 (2)'!$A$1:$C$498,3,0)</f>
        <v>2.1399999999999999E-2</v>
      </c>
    </row>
    <row r="133" spans="1:8" x14ac:dyDescent="0.2">
      <c r="A133">
        <v>11001004202</v>
      </c>
      <c r="B133" t="s">
        <v>6</v>
      </c>
      <c r="C133" t="s">
        <v>7</v>
      </c>
      <c r="D133" t="s">
        <v>8</v>
      </c>
      <c r="E133">
        <v>1.26E-2</v>
      </c>
      <c r="F133">
        <f>VLOOKUP(A133,'[4]shown_tract_jail_rP_gP_p75 (2)'!$A$1:$C$512,3,0)</f>
        <v>2.9100000000000001E-2</v>
      </c>
      <c r="G133">
        <f>VLOOKUP(A133,'[5]shown_tract_jail_rP_gP_p50 (1)'!$A$1:$C$498,3,0)</f>
        <v>2.5899999999999999E-2</v>
      </c>
      <c r="H133">
        <f>VLOOKUP(A133,'[6]shown_tract_jail_rP_gP_p25 (2)'!$A$1:$C$498,3,0)</f>
        <v>1.95E-2</v>
      </c>
    </row>
    <row r="134" spans="1:8" x14ac:dyDescent="0.2">
      <c r="A134">
        <v>11001010700</v>
      </c>
      <c r="B134" t="s">
        <v>28</v>
      </c>
      <c r="C134" t="s">
        <v>7</v>
      </c>
      <c r="D134" t="s">
        <v>8</v>
      </c>
      <c r="E134">
        <v>1.1900000000000001E-2</v>
      </c>
      <c r="F134">
        <f>VLOOKUP(A134,'[4]shown_tract_jail_rP_gP_p75 (2)'!$A$1:$C$512,3,0)</f>
        <v>1.0699999999999999E-2</v>
      </c>
      <c r="G134">
        <f>VLOOKUP(A134,'[5]shown_tract_jail_rP_gP_p50 (1)'!$A$1:$C$498,3,0)</f>
        <v>1.0999999999999999E-2</v>
      </c>
      <c r="H134">
        <f>VLOOKUP(A134,'[6]shown_tract_jail_rP_gP_p25 (2)'!$A$1:$C$498,3,0)</f>
        <v>0</v>
      </c>
    </row>
    <row r="135" spans="1:8" x14ac:dyDescent="0.2">
      <c r="A135">
        <v>11001000902</v>
      </c>
      <c r="B135" t="s">
        <v>6</v>
      </c>
      <c r="C135" t="s">
        <v>7</v>
      </c>
      <c r="D135" t="s">
        <v>8</v>
      </c>
      <c r="E135">
        <v>1.18E-2</v>
      </c>
      <c r="F135">
        <f>VLOOKUP(A135,'[4]shown_tract_jail_rP_gP_p75 (2)'!$A$1:$C$512,3,0)</f>
        <v>1.6400000000000001E-2</v>
      </c>
      <c r="G135">
        <f>VLOOKUP(A135,'[5]shown_tract_jail_rP_gP_p50 (1)'!$A$1:$C$498,3,0)</f>
        <v>2.9000000000000001E-2</v>
      </c>
      <c r="H135">
        <f>VLOOKUP(A135,'[6]shown_tract_jail_rP_gP_p25 (2)'!$A$1:$C$498,3,0)</f>
        <v>5.4800000000000001E-2</v>
      </c>
    </row>
    <row r="136" spans="1:8" x14ac:dyDescent="0.2">
      <c r="A136">
        <v>11001010200</v>
      </c>
      <c r="B136" t="s">
        <v>185</v>
      </c>
      <c r="C136" t="s">
        <v>7</v>
      </c>
      <c r="D136" t="s">
        <v>8</v>
      </c>
      <c r="E136">
        <v>1.12E-2</v>
      </c>
      <c r="F136">
        <f>VLOOKUP(A136,'[4]shown_tract_jail_rP_gP_p75 (2)'!$A$1:$C$512,3,0)</f>
        <v>5.0000000000000001E-3</v>
      </c>
      <c r="G136">
        <f>VLOOKUP(A136,'[5]shown_tract_jail_rP_gP_p50 (1)'!$A$1:$C$498,3,0)</f>
        <v>1.17E-2</v>
      </c>
      <c r="H136">
        <f>VLOOKUP(A136,'[6]shown_tract_jail_rP_gP_p25 (2)'!$A$1:$C$498,3,0)</f>
        <v>2.53E-2</v>
      </c>
    </row>
    <row r="137" spans="1:8" x14ac:dyDescent="0.2">
      <c r="A137">
        <v>11001002802</v>
      </c>
      <c r="B137" t="s">
        <v>77</v>
      </c>
      <c r="C137" t="s">
        <v>7</v>
      </c>
      <c r="D137" t="s">
        <v>8</v>
      </c>
      <c r="E137">
        <v>1.01E-2</v>
      </c>
      <c r="F137">
        <f>VLOOKUP(A137,'[4]shown_tract_jail_rP_gP_p75 (2)'!$A$1:$C$512,3,0)</f>
        <v>1.26E-2</v>
      </c>
      <c r="G137">
        <f>VLOOKUP(A137,'[5]shown_tract_jail_rP_gP_p50 (1)'!$A$1:$C$498,3,0)</f>
        <v>1.26E-2</v>
      </c>
      <c r="H137">
        <f>VLOOKUP(A137,'[6]shown_tract_jail_rP_gP_p25 (2)'!$A$1:$C$498,3,0)</f>
        <v>1.26E-2</v>
      </c>
    </row>
    <row r="138" spans="1:8" x14ac:dyDescent="0.2">
      <c r="A138">
        <v>11001005600</v>
      </c>
      <c r="B138" t="s">
        <v>6</v>
      </c>
      <c r="C138" t="s">
        <v>7</v>
      </c>
      <c r="D138" t="s">
        <v>8</v>
      </c>
      <c r="E138">
        <v>9.2999999999999992E-3</v>
      </c>
      <c r="F138">
        <f>VLOOKUP(A138,'[4]shown_tract_jail_rP_gP_p75 (2)'!$A$1:$C$512,3,0)</f>
        <v>3.8E-3</v>
      </c>
      <c r="G138">
        <f>VLOOKUP(A138,'[5]shown_tract_jail_rP_gP_p50 (1)'!$A$1:$C$498,3,0)</f>
        <v>1.54E-2</v>
      </c>
      <c r="H138">
        <f>VLOOKUP(A138,'[6]shown_tract_jail_rP_gP_p25 (2)'!$A$1:$C$498,3,0)</f>
        <v>3.9199999999999999E-2</v>
      </c>
    </row>
    <row r="139" spans="1:8" x14ac:dyDescent="0.2">
      <c r="A139">
        <v>11001005001</v>
      </c>
      <c r="B139" t="s">
        <v>150</v>
      </c>
      <c r="C139" t="s">
        <v>7</v>
      </c>
      <c r="D139" t="s">
        <v>8</v>
      </c>
      <c r="E139">
        <v>9.1999999999999998E-3</v>
      </c>
      <c r="F139">
        <f>VLOOKUP(A139,'[4]shown_tract_jail_rP_gP_p75 (2)'!$A$1:$C$512,3,0)</f>
        <v>1.7000000000000001E-2</v>
      </c>
      <c r="G139">
        <f>VLOOKUP(A139,'[5]shown_tract_jail_rP_gP_p50 (1)'!$A$1:$C$498,3,0)</f>
        <v>1.6400000000000001E-2</v>
      </c>
      <c r="H139">
        <f>VLOOKUP(A139,'[6]shown_tract_jail_rP_gP_p25 (2)'!$A$1:$C$498,3,0)</f>
        <v>1.5299999999999999E-2</v>
      </c>
    </row>
    <row r="140" spans="1:8" x14ac:dyDescent="0.2">
      <c r="A140">
        <v>11001006600</v>
      </c>
      <c r="B140" t="s">
        <v>200</v>
      </c>
      <c r="C140" t="s">
        <v>7</v>
      </c>
      <c r="D140" t="s">
        <v>8</v>
      </c>
      <c r="E140">
        <v>8.3999999999999995E-3</v>
      </c>
      <c r="F140">
        <f>VLOOKUP(A140,'[4]shown_tract_jail_rP_gP_p75 (2)'!$A$1:$C$512,3,0)</f>
        <v>1.7600000000000001E-2</v>
      </c>
      <c r="G140">
        <f>VLOOKUP(A140,'[5]shown_tract_jail_rP_gP_p50 (1)'!$A$1:$C$498,3,0)</f>
        <v>5.2499999999999998E-2</v>
      </c>
      <c r="H140">
        <f>VLOOKUP(A140,'[6]shown_tract_jail_rP_gP_p25 (2)'!$A$1:$C$498,3,0)</f>
        <v>0.1244</v>
      </c>
    </row>
    <row r="141" spans="1:8" x14ac:dyDescent="0.2">
      <c r="A141">
        <v>11001001600</v>
      </c>
      <c r="B141" t="s">
        <v>6</v>
      </c>
      <c r="C141" t="s">
        <v>7</v>
      </c>
      <c r="D141" t="s">
        <v>8</v>
      </c>
      <c r="E141">
        <v>7.7000000000000002E-3</v>
      </c>
      <c r="F141">
        <f>VLOOKUP(A141,'[4]shown_tract_jail_rP_gP_p75 (2)'!$A$1:$C$512,3,0)</f>
        <v>1.12E-2</v>
      </c>
      <c r="G141">
        <f>VLOOKUP(A141,'[5]shown_tract_jail_rP_gP_p50 (1)'!$A$1:$C$498,3,0)</f>
        <v>1.0200000000000001E-2</v>
      </c>
      <c r="H141">
        <f>VLOOKUP(A141,'[6]shown_tract_jail_rP_gP_p25 (2)'!$A$1:$C$498,3,0)</f>
        <v>8.2000000000000007E-3</v>
      </c>
    </row>
    <row r="142" spans="1:8" x14ac:dyDescent="0.2">
      <c r="A142">
        <v>11001008301</v>
      </c>
      <c r="B142" t="s">
        <v>21</v>
      </c>
      <c r="C142" t="s">
        <v>7</v>
      </c>
      <c r="D142" t="s">
        <v>8</v>
      </c>
      <c r="E142">
        <v>7.4000000000000003E-3</v>
      </c>
      <c r="F142">
        <f>VLOOKUP(A142,'[4]shown_tract_jail_rP_gP_p75 (2)'!$A$1:$C$512,3,0)</f>
        <v>0</v>
      </c>
      <c r="G142">
        <f>VLOOKUP(A142,'[5]shown_tract_jail_rP_gP_p50 (1)'!$A$1:$C$498,3,0)</f>
        <v>1.1999999999999999E-3</v>
      </c>
      <c r="H142">
        <f>VLOOKUP(A142,'[6]shown_tract_jail_rP_gP_p25 (2)'!$A$1:$C$498,3,0)</f>
        <v>2.1299999999999999E-2</v>
      </c>
    </row>
    <row r="143" spans="1:8" x14ac:dyDescent="0.2">
      <c r="A143">
        <v>11001000501</v>
      </c>
      <c r="B143" t="s">
        <v>6</v>
      </c>
      <c r="C143" t="s">
        <v>7</v>
      </c>
      <c r="D143" t="s">
        <v>8</v>
      </c>
      <c r="E143">
        <v>7.1999999999999998E-3</v>
      </c>
      <c r="F143">
        <f>VLOOKUP(A143,'[4]shown_tract_jail_rP_gP_p75 (2)'!$A$1:$C$512,3,0)</f>
        <v>1.0500000000000001E-2</v>
      </c>
      <c r="G143">
        <f>VLOOKUP(A143,'[5]shown_tract_jail_rP_gP_p50 (1)'!$A$1:$C$498,3,0)</f>
        <v>1.7000000000000001E-2</v>
      </c>
      <c r="H143">
        <f>VLOOKUP(A143,'[6]shown_tract_jail_rP_gP_p25 (2)'!$A$1:$C$498,3,0)</f>
        <v>3.0300000000000001E-2</v>
      </c>
    </row>
    <row r="144" spans="1:8" x14ac:dyDescent="0.2">
      <c r="A144">
        <v>11001006500</v>
      </c>
      <c r="B144" t="s">
        <v>169</v>
      </c>
      <c r="C144" t="s">
        <v>7</v>
      </c>
      <c r="D144" t="s">
        <v>8</v>
      </c>
      <c r="E144">
        <v>6.8999999999999999E-3</v>
      </c>
      <c r="F144">
        <f>VLOOKUP(A144,'[4]shown_tract_jail_rP_gP_p75 (2)'!$A$1:$C$512,3,0)</f>
        <v>1.2200000000000001E-2</v>
      </c>
      <c r="G144">
        <f>VLOOKUP(A144,'[5]shown_tract_jail_rP_gP_p50 (1)'!$A$1:$C$498,3,0)</f>
        <v>1.6799999999999999E-2</v>
      </c>
      <c r="H144">
        <f>VLOOKUP(A144,'[6]shown_tract_jail_rP_gP_p25 (2)'!$A$1:$C$498,3,0)</f>
        <v>2.6100000000000002E-2</v>
      </c>
    </row>
    <row r="145" spans="1:8" x14ac:dyDescent="0.2">
      <c r="A145">
        <v>11001001401</v>
      </c>
      <c r="B145" t="s">
        <v>6</v>
      </c>
      <c r="C145" t="s">
        <v>7</v>
      </c>
      <c r="D145" t="s">
        <v>8</v>
      </c>
      <c r="E145">
        <v>6.7000000000000002E-3</v>
      </c>
      <c r="F145">
        <f>VLOOKUP(A145,'[4]shown_tract_jail_rP_gP_p75 (2)'!$A$1:$C$512,3,0)</f>
        <v>4.8999999999999998E-3</v>
      </c>
      <c r="G145">
        <f>VLOOKUP(A145,'[5]shown_tract_jail_rP_gP_p50 (1)'!$A$1:$C$498,3,0)</f>
        <v>4.4999999999999997E-3</v>
      </c>
      <c r="H145">
        <f>VLOOKUP(A145,'[6]shown_tract_jail_rP_gP_p25 (2)'!$A$1:$C$498,3,0)</f>
        <v>3.7000000000000002E-3</v>
      </c>
    </row>
    <row r="146" spans="1:8" x14ac:dyDescent="0.2">
      <c r="A146">
        <v>11001001302</v>
      </c>
      <c r="B146" t="s">
        <v>151</v>
      </c>
      <c r="C146" t="s">
        <v>7</v>
      </c>
      <c r="D146" t="s">
        <v>8</v>
      </c>
      <c r="E146">
        <v>6.7000000000000002E-3</v>
      </c>
      <c r="F146">
        <f>VLOOKUP(A146,'[4]shown_tract_jail_rP_gP_p75 (2)'!$A$1:$C$512,3,0)</f>
        <v>1.0800000000000001E-2</v>
      </c>
      <c r="G146">
        <f>VLOOKUP(A146,'[5]shown_tract_jail_rP_gP_p50 (1)'!$A$1:$C$498,3,0)</f>
        <v>1.4200000000000001E-2</v>
      </c>
      <c r="H146">
        <f>VLOOKUP(A146,'[6]shown_tract_jail_rP_gP_p25 (2)'!$A$1:$C$498,3,0)</f>
        <v>2.1100000000000001E-2</v>
      </c>
    </row>
    <row r="147" spans="1:8" x14ac:dyDescent="0.2">
      <c r="A147">
        <v>11001001402</v>
      </c>
      <c r="B147" t="s">
        <v>6</v>
      </c>
      <c r="C147" t="s">
        <v>7</v>
      </c>
      <c r="D147" t="s">
        <v>8</v>
      </c>
      <c r="E147">
        <v>6.7000000000000002E-3</v>
      </c>
      <c r="F147">
        <f>VLOOKUP(A147,'[4]shown_tract_jail_rP_gP_p75 (2)'!$A$1:$C$512,3,0)</f>
        <v>9.9000000000000008E-3</v>
      </c>
      <c r="G147">
        <f>VLOOKUP(A147,'[5]shown_tract_jail_rP_gP_p50 (1)'!$A$1:$C$498,3,0)</f>
        <v>3.78E-2</v>
      </c>
      <c r="H147">
        <f>VLOOKUP(A147,'[6]shown_tract_jail_rP_gP_p25 (2)'!$A$1:$C$498,3,0)</f>
        <v>9.5000000000000001E-2</v>
      </c>
    </row>
    <row r="148" spans="1:8" x14ac:dyDescent="0.2">
      <c r="A148">
        <v>11001007301</v>
      </c>
      <c r="B148" t="s">
        <v>185</v>
      </c>
      <c r="C148" t="s">
        <v>7</v>
      </c>
      <c r="D148" t="s">
        <v>8</v>
      </c>
      <c r="E148">
        <v>6.3E-3</v>
      </c>
      <c r="F148">
        <f>VLOOKUP(A148,'[4]shown_tract_jail_rP_gP_p75 (2)'!$A$1:$C$512,3,0)</f>
        <v>1.1000000000000001E-3</v>
      </c>
      <c r="G148">
        <f>VLOOKUP(A148,'[5]shown_tract_jail_rP_gP_p50 (1)'!$A$1:$C$498,3,0)</f>
        <v>7.4000000000000003E-3</v>
      </c>
      <c r="H148">
        <f>VLOOKUP(A148,'[6]shown_tract_jail_rP_gP_p25 (2)'!$A$1:$C$498,3,0)</f>
        <v>2.0299999999999999E-2</v>
      </c>
    </row>
    <row r="149" spans="1:8" x14ac:dyDescent="0.2">
      <c r="A149">
        <v>11001000100</v>
      </c>
      <c r="B149" t="s">
        <v>153</v>
      </c>
      <c r="C149" t="s">
        <v>7</v>
      </c>
      <c r="D149" t="s">
        <v>8</v>
      </c>
      <c r="E149">
        <v>5.1999999999999998E-3</v>
      </c>
      <c r="F149">
        <f>VLOOKUP(A149,'[4]shown_tract_jail_rP_gP_p75 (2)'!$A$1:$C$512,3,0)</f>
        <v>5.7999999999999996E-3</v>
      </c>
      <c r="G149">
        <f>VLOOKUP(A149,'[5]shown_tract_jail_rP_gP_p50 (1)'!$A$1:$C$498,3,0)</f>
        <v>6.1999999999999998E-3</v>
      </c>
      <c r="H149">
        <f>VLOOKUP(A149,'[6]shown_tract_jail_rP_gP_p25 (2)'!$A$1:$C$498,3,0)</f>
        <v>7.1999999999999998E-3</v>
      </c>
    </row>
    <row r="150" spans="1:8" x14ac:dyDescent="0.2">
      <c r="A150">
        <v>11001002600</v>
      </c>
      <c r="B150" t="s">
        <v>6</v>
      </c>
      <c r="C150" t="s">
        <v>7</v>
      </c>
      <c r="D150" t="s">
        <v>8</v>
      </c>
      <c r="E150">
        <v>5.0000000000000001E-3</v>
      </c>
      <c r="F150">
        <f>VLOOKUP(A150,'[4]shown_tract_jail_rP_gP_p75 (2)'!$A$1:$C$512,3,0)</f>
        <v>5.4000000000000003E-3</v>
      </c>
      <c r="G150">
        <f>VLOOKUP(A150,'[5]shown_tract_jail_rP_gP_p50 (1)'!$A$1:$C$498,3,0)</f>
        <v>1.32E-2</v>
      </c>
      <c r="H150">
        <f>VLOOKUP(A150,'[6]shown_tract_jail_rP_gP_p25 (2)'!$A$1:$C$498,3,0)</f>
        <v>2.93E-2</v>
      </c>
    </row>
    <row r="151" spans="1:8" x14ac:dyDescent="0.2">
      <c r="A151">
        <v>11001010100</v>
      </c>
      <c r="B151" t="s">
        <v>28</v>
      </c>
      <c r="C151" t="s">
        <v>7</v>
      </c>
      <c r="D151" t="s">
        <v>8</v>
      </c>
      <c r="E151">
        <v>4.0000000000000001E-3</v>
      </c>
      <c r="F151">
        <f>VLOOKUP(A151,'[4]shown_tract_jail_rP_gP_p75 (2)'!$A$1:$C$512,3,0)</f>
        <v>2.0999999999999999E-3</v>
      </c>
      <c r="G151">
        <f>VLOOKUP(A151,'[5]shown_tract_jail_rP_gP_p50 (1)'!$A$1:$C$498,3,0)</f>
        <v>4.8999999999999998E-3</v>
      </c>
      <c r="H151">
        <f>VLOOKUP(A151,'[6]shown_tract_jail_rP_gP_p25 (2)'!$A$1:$C$498,3,0)</f>
        <v>1.09E-2</v>
      </c>
    </row>
    <row r="152" spans="1:8" x14ac:dyDescent="0.2">
      <c r="A152">
        <v>11001000400</v>
      </c>
      <c r="B152" t="s">
        <v>157</v>
      </c>
      <c r="C152" t="s">
        <v>7</v>
      </c>
      <c r="D152" t="s">
        <v>8</v>
      </c>
      <c r="E152">
        <v>3.8999999999999998E-3</v>
      </c>
      <c r="F152">
        <f>VLOOKUP(A152,'[4]shown_tract_jail_rP_gP_p75 (2)'!$A$1:$C$512,3,0)</f>
        <v>1.4999999999999999E-2</v>
      </c>
      <c r="G152">
        <f>VLOOKUP(A152,'[5]shown_tract_jail_rP_gP_p50 (1)'!$A$1:$C$498,3,0)</f>
        <v>1.6400000000000001E-2</v>
      </c>
      <c r="H152">
        <f>VLOOKUP(A152,'[6]shown_tract_jail_rP_gP_p25 (2)'!$A$1:$C$498,3,0)</f>
        <v>1.9300000000000001E-2</v>
      </c>
    </row>
    <row r="153" spans="1:8" x14ac:dyDescent="0.2">
      <c r="A153">
        <v>11001005301</v>
      </c>
      <c r="B153" t="s">
        <v>6</v>
      </c>
      <c r="C153" t="s">
        <v>7</v>
      </c>
      <c r="D153" t="s">
        <v>8</v>
      </c>
      <c r="E153">
        <v>3.8999999999999998E-3</v>
      </c>
      <c r="F153">
        <f>VLOOKUP(A153,'[4]shown_tract_jail_rP_gP_p75 (2)'!$A$1:$C$512,3,0)</f>
        <v>1.6000000000000001E-3</v>
      </c>
      <c r="G153">
        <f>VLOOKUP(A153,'[5]shown_tract_jail_rP_gP_p50 (1)'!$A$1:$C$498,3,0)</f>
        <v>1.5E-3</v>
      </c>
      <c r="H153">
        <f>VLOOKUP(A153,'[6]shown_tract_jail_rP_gP_p25 (2)'!$A$1:$C$498,3,0)</f>
        <v>1.2999999999999999E-3</v>
      </c>
    </row>
    <row r="154" spans="1:8" x14ac:dyDescent="0.2">
      <c r="A154">
        <v>11001000502</v>
      </c>
      <c r="B154" t="s">
        <v>6</v>
      </c>
      <c r="C154" t="s">
        <v>7</v>
      </c>
      <c r="D154" t="s">
        <v>8</v>
      </c>
      <c r="E154">
        <v>3.7000000000000002E-3</v>
      </c>
      <c r="F154">
        <f>VLOOKUP(A154,'[4]shown_tract_jail_rP_gP_p75 (2)'!$A$1:$C$512,3,0)</f>
        <v>3.8999999999999998E-3</v>
      </c>
      <c r="G154">
        <f>VLOOKUP(A154,'[5]shown_tract_jail_rP_gP_p50 (1)'!$A$1:$C$498,3,0)</f>
        <v>5.7999999999999996E-3</v>
      </c>
      <c r="H154">
        <f>VLOOKUP(A154,'[6]shown_tract_jail_rP_gP_p25 (2)'!$A$1:$C$498,3,0)</f>
        <v>9.7000000000000003E-3</v>
      </c>
    </row>
    <row r="155" spans="1:8" x14ac:dyDescent="0.2">
      <c r="A155">
        <v>11001000702</v>
      </c>
      <c r="B155" t="s">
        <v>6</v>
      </c>
      <c r="C155" t="s">
        <v>7</v>
      </c>
      <c r="D155" t="s">
        <v>8</v>
      </c>
      <c r="E155">
        <v>3.0000000000000001E-3</v>
      </c>
      <c r="F155">
        <f>VLOOKUP(A155,'[4]shown_tract_jail_rP_gP_p75 (2)'!$A$1:$C$512,3,0)</f>
        <v>1.04E-2</v>
      </c>
      <c r="G155">
        <f>VLOOKUP(A155,'[5]shown_tract_jail_rP_gP_p50 (1)'!$A$1:$C$498,3,0)</f>
        <v>1.17E-2</v>
      </c>
      <c r="H155">
        <f>VLOOKUP(A155,'[6]shown_tract_jail_rP_gP_p25 (2)'!$A$1:$C$498,3,0)</f>
        <v>1.4200000000000001E-2</v>
      </c>
    </row>
    <row r="156" spans="1:8" x14ac:dyDescent="0.2">
      <c r="A156">
        <v>11001004001</v>
      </c>
      <c r="B156" t="s">
        <v>159</v>
      </c>
      <c r="C156" t="s">
        <v>7</v>
      </c>
      <c r="D156" t="s">
        <v>8</v>
      </c>
      <c r="E156">
        <v>2.5000000000000001E-3</v>
      </c>
      <c r="F156">
        <f>VLOOKUP(A156,'[4]shown_tract_jail_rP_gP_p75 (2)'!$A$1:$C$512,3,0)</f>
        <v>0</v>
      </c>
      <c r="G156">
        <f>VLOOKUP(A156,'[5]shown_tract_jail_rP_gP_p50 (1)'!$A$1:$C$498,3,0)</f>
        <v>0</v>
      </c>
      <c r="H156">
        <f>VLOOKUP(A156,'[6]shown_tract_jail_rP_gP_p25 (2)'!$A$1:$C$498,3,0)</f>
        <v>0</v>
      </c>
    </row>
    <row r="157" spans="1:8" x14ac:dyDescent="0.2">
      <c r="A157">
        <v>11001004100</v>
      </c>
      <c r="B157" t="s">
        <v>6</v>
      </c>
      <c r="C157" t="s">
        <v>7</v>
      </c>
      <c r="D157" t="s">
        <v>8</v>
      </c>
      <c r="E157">
        <v>2.5000000000000001E-3</v>
      </c>
      <c r="F157">
        <f>VLOOKUP(A157,'[4]shown_tract_jail_rP_gP_p75 (2)'!$A$1:$C$512,3,0)</f>
        <v>3.5000000000000001E-3</v>
      </c>
      <c r="G157">
        <f>VLOOKUP(A157,'[5]shown_tract_jail_rP_gP_p50 (1)'!$A$1:$C$498,3,0)</f>
        <v>3.2000000000000002E-3</v>
      </c>
      <c r="H157">
        <f>VLOOKUP(A157,'[6]shown_tract_jail_rP_gP_p25 (2)'!$A$1:$C$498,3,0)</f>
        <v>2.5999999999999999E-3</v>
      </c>
    </row>
    <row r="158" spans="1:8" x14ac:dyDescent="0.2">
      <c r="A158">
        <v>11001001002</v>
      </c>
      <c r="B158" t="s">
        <v>160</v>
      </c>
      <c r="C158" t="s">
        <v>7</v>
      </c>
      <c r="D158" t="s">
        <v>8</v>
      </c>
      <c r="E158">
        <v>2.3999999999999998E-3</v>
      </c>
      <c r="F158">
        <f>VLOOKUP(A158,'[4]shown_tract_jail_rP_gP_p75 (2)'!$A$1:$C$512,3,0)</f>
        <v>2.0000000000000001E-4</v>
      </c>
      <c r="G158">
        <f>VLOOKUP(A158,'[5]shown_tract_jail_rP_gP_p50 (1)'!$A$1:$C$498,3,0)</f>
        <v>2.7000000000000001E-3</v>
      </c>
      <c r="H158">
        <f>VLOOKUP(A158,'[6]shown_tract_jail_rP_gP_p25 (2)'!$A$1:$C$498,3,0)</f>
        <v>7.7999999999999996E-3</v>
      </c>
    </row>
    <row r="159" spans="1:8" x14ac:dyDescent="0.2">
      <c r="A159">
        <v>11001002701</v>
      </c>
      <c r="B159" t="s">
        <v>6</v>
      </c>
      <c r="C159" t="s">
        <v>7</v>
      </c>
      <c r="D159" t="s">
        <v>8</v>
      </c>
      <c r="E159">
        <v>2.3E-3</v>
      </c>
      <c r="F159">
        <f>VLOOKUP(A159,'[4]shown_tract_jail_rP_gP_p75 (2)'!$A$1:$C$512,3,0)</f>
        <v>0</v>
      </c>
      <c r="G159">
        <f>VLOOKUP(A159,'[5]shown_tract_jail_rP_gP_p50 (1)'!$A$1:$C$498,3,0)</f>
        <v>2.3999999999999998E-3</v>
      </c>
      <c r="H159">
        <f>VLOOKUP(A159,'[6]shown_tract_jail_rP_gP_p25 (2)'!$A$1:$C$498,3,0)</f>
        <v>8.3000000000000001E-3</v>
      </c>
    </row>
    <row r="160" spans="1:8" x14ac:dyDescent="0.2">
      <c r="A160">
        <v>11001005500</v>
      </c>
      <c r="B160" t="s">
        <v>6</v>
      </c>
      <c r="C160" t="s">
        <v>7</v>
      </c>
      <c r="D160" t="s">
        <v>8</v>
      </c>
      <c r="E160">
        <v>2.2000000000000001E-3</v>
      </c>
      <c r="F160">
        <f>VLOOKUP(A160,'[4]shown_tract_jail_rP_gP_p75 (2)'!$A$1:$C$512,3,0)</f>
        <v>5.1000000000000004E-3</v>
      </c>
      <c r="G160">
        <f>VLOOKUP(A160,'[5]shown_tract_jail_rP_gP_p50 (1)'!$A$1:$C$498,3,0)</f>
        <v>3.3E-3</v>
      </c>
      <c r="H160">
        <f>VLOOKUP(A160,'[6]shown_tract_jail_rP_gP_p25 (2)'!$A$1:$C$498,3,0)</f>
        <v>0</v>
      </c>
    </row>
    <row r="161" spans="1:8" x14ac:dyDescent="0.2">
      <c r="A161">
        <v>11001003900</v>
      </c>
      <c r="B161" t="s">
        <v>162</v>
      </c>
      <c r="C161" t="s">
        <v>7</v>
      </c>
      <c r="D161" t="s">
        <v>8</v>
      </c>
      <c r="E161">
        <v>1.1000000000000001E-3</v>
      </c>
      <c r="F161">
        <f>VLOOKUP(A161,'[4]shown_tract_jail_rP_gP_p75 (2)'!$A$1:$C$512,3,0)</f>
        <v>0</v>
      </c>
      <c r="G161">
        <f>VLOOKUP(A161,'[5]shown_tract_jail_rP_gP_p50 (1)'!$A$1:$C$498,3,0)</f>
        <v>1E-4</v>
      </c>
      <c r="H161">
        <f>VLOOKUP(A161,'[6]shown_tract_jail_rP_gP_p25 (2)'!$A$1:$C$498,3,0)</f>
        <v>7.3000000000000001E-3</v>
      </c>
    </row>
    <row r="162" spans="1:8" x14ac:dyDescent="0.2">
      <c r="A162">
        <v>11001000202</v>
      </c>
      <c r="B162" t="s">
        <v>153</v>
      </c>
      <c r="C162" t="s">
        <v>7</v>
      </c>
      <c r="D162" t="s">
        <v>8</v>
      </c>
      <c r="E162">
        <v>6.9999999999999999E-4</v>
      </c>
      <c r="F162">
        <f>VLOOKUP(A162,'[4]shown_tract_jail_rP_gP_p75 (2)'!$A$1:$C$512,3,0)</f>
        <v>0</v>
      </c>
      <c r="G162">
        <f>VLOOKUP(A162,'[5]shown_tract_jail_rP_gP_p50 (1)'!$A$1:$C$498,3,0)</f>
        <v>0</v>
      </c>
      <c r="H162">
        <f>VLOOKUP(A162,'[6]shown_tract_jail_rP_gP_p25 (2)'!$A$1:$C$498,3,0)</f>
        <v>5.0000000000000001E-4</v>
      </c>
    </row>
    <row r="163" spans="1:8" x14ac:dyDescent="0.2">
      <c r="A163">
        <v>11001001100</v>
      </c>
      <c r="B163" t="s">
        <v>6</v>
      </c>
      <c r="C163" t="s">
        <v>7</v>
      </c>
      <c r="D163" t="s">
        <v>8</v>
      </c>
      <c r="E163">
        <v>5.9999999999999995E-4</v>
      </c>
      <c r="F163">
        <f>VLOOKUP(A163,'[4]shown_tract_jail_rP_gP_p75 (2)'!$A$1:$C$512,3,0)</f>
        <v>5.9999999999999995E-4</v>
      </c>
      <c r="G163">
        <f>VLOOKUP(A163,'[5]shown_tract_jail_rP_gP_p50 (1)'!$A$1:$C$498,3,0)</f>
        <v>5.3E-3</v>
      </c>
      <c r="H163">
        <f>VLOOKUP(A163,'[6]shown_tract_jail_rP_gP_p25 (2)'!$A$1:$C$498,3,0)</f>
        <v>1.4999999999999999E-2</v>
      </c>
    </row>
    <row r="164" spans="1:8" x14ac:dyDescent="0.2">
      <c r="A164">
        <v>11001007000</v>
      </c>
      <c r="B164" t="s">
        <v>169</v>
      </c>
      <c r="C164" t="s">
        <v>7</v>
      </c>
      <c r="D164" t="s">
        <v>8</v>
      </c>
      <c r="E164">
        <v>5.0000000000000001E-4</v>
      </c>
      <c r="F164">
        <f>VLOOKUP(A164,'[4]shown_tract_jail_rP_gP_p75 (2)'!$A$1:$C$512,3,0)</f>
        <v>1.6999999999999999E-3</v>
      </c>
      <c r="G164">
        <f>VLOOKUP(A164,'[5]shown_tract_jail_rP_gP_p50 (1)'!$A$1:$C$498,3,0)</f>
        <v>0</v>
      </c>
      <c r="H164">
        <f>VLOOKUP(A164,'[6]shown_tract_jail_rP_gP_p25 (2)'!$A$1:$C$498,3,0)</f>
        <v>0</v>
      </c>
    </row>
    <row r="165" spans="1:8" x14ac:dyDescent="0.2">
      <c r="A165">
        <v>11001001001</v>
      </c>
      <c r="B165" t="s">
        <v>164</v>
      </c>
      <c r="C165" t="s">
        <v>7</v>
      </c>
      <c r="D165" t="s">
        <v>8</v>
      </c>
      <c r="E165">
        <v>5.0000000000000001E-4</v>
      </c>
      <c r="F165">
        <f>VLOOKUP(A165,'[4]shown_tract_jail_rP_gP_p75 (2)'!$A$1:$C$512,3,0)</f>
        <v>4.0000000000000002E-4</v>
      </c>
      <c r="G165">
        <f>VLOOKUP(A165,'[5]shown_tract_jail_rP_gP_p50 (1)'!$A$1:$C$498,3,0)</f>
        <v>1.1999999999999999E-3</v>
      </c>
      <c r="H165">
        <f>VLOOKUP(A165,'[6]shown_tract_jail_rP_gP_p25 (2)'!$A$1:$C$498,3,0)</f>
        <v>2.8999999999999998E-3</v>
      </c>
    </row>
    <row r="166" spans="1:8" x14ac:dyDescent="0.2">
      <c r="A166">
        <v>11001000901</v>
      </c>
      <c r="B166" t="s">
        <v>6</v>
      </c>
      <c r="C166" t="s">
        <v>7</v>
      </c>
      <c r="D166" t="s">
        <v>8</v>
      </c>
      <c r="E166">
        <v>5.0000000000000001E-4</v>
      </c>
      <c r="F166">
        <f>VLOOKUP(A166,'[4]shown_tract_jail_rP_gP_p75 (2)'!$A$1:$C$512,3,0)</f>
        <v>2.5999999999999999E-3</v>
      </c>
      <c r="G166">
        <f>VLOOKUP(A166,'[5]shown_tract_jail_rP_gP_p50 (1)'!$A$1:$C$498,3,0)</f>
        <v>5.5999999999999999E-3</v>
      </c>
      <c r="H166">
        <f>VLOOKUP(A166,'[6]shown_tract_jail_rP_gP_p25 (2)'!$A$1:$C$498,3,0)</f>
        <v>1.1900000000000001E-2</v>
      </c>
    </row>
    <row r="167" spans="1:8" x14ac:dyDescent="0.2">
      <c r="A167">
        <v>11001000801</v>
      </c>
      <c r="B167" t="s">
        <v>6</v>
      </c>
      <c r="C167" t="s">
        <v>7</v>
      </c>
      <c r="D167" t="s">
        <v>8</v>
      </c>
      <c r="E167">
        <v>4.0000000000000002E-4</v>
      </c>
      <c r="F167">
        <f>VLOOKUP(A167,'[4]shown_tract_jail_rP_gP_p75 (2)'!$A$1:$C$512,3,0)</f>
        <v>0</v>
      </c>
      <c r="G167">
        <f>VLOOKUP(A167,'[5]shown_tract_jail_rP_gP_p50 (1)'!$A$1:$C$498,3,0)</f>
        <v>1.1999999999999999E-3</v>
      </c>
      <c r="H167">
        <f>VLOOKUP(A167,'[6]shown_tract_jail_rP_gP_p25 (2)'!$A$1:$C$498,3,0)</f>
        <v>5.1000000000000004E-3</v>
      </c>
    </row>
    <row r="168" spans="1:8" x14ac:dyDescent="0.2">
      <c r="A168">
        <v>11001001301</v>
      </c>
      <c r="B168" t="s">
        <v>6</v>
      </c>
      <c r="C168" t="s">
        <v>7</v>
      </c>
      <c r="D168" t="s">
        <v>8</v>
      </c>
      <c r="E168">
        <v>4.0000000000000002E-4</v>
      </c>
      <c r="F168">
        <f>VLOOKUP(A168,'[4]shown_tract_jail_rP_gP_p75 (2)'!$A$1:$C$512,3,0)</f>
        <v>1.6400000000000001E-2</v>
      </c>
      <c r="G168">
        <f>VLOOKUP(A168,'[5]shown_tract_jail_rP_gP_p50 (1)'!$A$1:$C$498,3,0)</f>
        <v>3.0599999999999999E-2</v>
      </c>
      <c r="H168">
        <f>VLOOKUP(A168,'[6]shown_tract_jail_rP_gP_p25 (2)'!$A$1:$C$498,3,0)</f>
        <v>0.06</v>
      </c>
    </row>
    <row r="169" spans="1:8" x14ac:dyDescent="0.2">
      <c r="A169">
        <v>11001000600</v>
      </c>
      <c r="B169" t="s">
        <v>6</v>
      </c>
      <c r="C169" t="s">
        <v>7</v>
      </c>
      <c r="D169" t="s">
        <v>8</v>
      </c>
      <c r="E169">
        <v>2.9999999999999997E-4</v>
      </c>
      <c r="F169">
        <f>VLOOKUP(A169,'[4]shown_tract_jail_rP_gP_p75 (2)'!$A$1:$C$512,3,0)</f>
        <v>1.4E-3</v>
      </c>
      <c r="G169">
        <f>VLOOKUP(A169,'[5]shown_tract_jail_rP_gP_p50 (1)'!$A$1:$C$498,3,0)</f>
        <v>2.2000000000000001E-3</v>
      </c>
      <c r="H169">
        <f>VLOOKUP(A169,'[6]shown_tract_jail_rP_gP_p25 (2)'!$A$1:$C$498,3,0)</f>
        <v>3.8E-3</v>
      </c>
    </row>
    <row r="170" spans="1:8" x14ac:dyDescent="0.2">
      <c r="A170">
        <v>11001010800</v>
      </c>
      <c r="B170" t="s">
        <v>6</v>
      </c>
      <c r="C170" t="s">
        <v>7</v>
      </c>
      <c r="D170" t="s">
        <v>8</v>
      </c>
      <c r="E170">
        <v>2.0000000000000001E-4</v>
      </c>
      <c r="F170">
        <f>VLOOKUP(A170,'[4]shown_tract_jail_rP_gP_p75 (2)'!$A$1:$C$512,3,0)</f>
        <v>0</v>
      </c>
      <c r="G170">
        <f>VLOOKUP(A170,'[5]shown_tract_jail_rP_gP_p50 (1)'!$A$1:$C$498,3,0)</f>
        <v>0</v>
      </c>
      <c r="H170">
        <f>VLOOKUP(A170,'[6]shown_tract_jail_rP_gP_p25 (2)'!$A$1:$C$498,3,0)</f>
        <v>1.7500000000000002E-2</v>
      </c>
    </row>
    <row r="171" spans="1:8" x14ac:dyDescent="0.2">
      <c r="A171">
        <v>11001008200</v>
      </c>
      <c r="B171" t="s">
        <v>21</v>
      </c>
      <c r="C171" t="s">
        <v>7</v>
      </c>
      <c r="D171" t="s">
        <v>8</v>
      </c>
      <c r="E171">
        <v>1E-4</v>
      </c>
      <c r="F171">
        <f>VLOOKUP(A171,'[4]shown_tract_jail_rP_gP_p75 (2)'!$A$1:$C$512,3,0)</f>
        <v>0</v>
      </c>
      <c r="G171">
        <f>VLOOKUP(A171,'[5]shown_tract_jail_rP_gP_p50 (1)'!$A$1:$C$498,3,0)</f>
        <v>0</v>
      </c>
      <c r="H171">
        <f>VLOOKUP(A171,'[6]shown_tract_jail_rP_gP_p25 (2)'!$A$1:$C$498,3,0)</f>
        <v>0</v>
      </c>
    </row>
    <row r="172" spans="1:8" x14ac:dyDescent="0.2">
      <c r="A172">
        <v>11001001200</v>
      </c>
      <c r="B172" t="s">
        <v>6</v>
      </c>
      <c r="C172" t="s">
        <v>7</v>
      </c>
      <c r="D172" t="s">
        <v>8</v>
      </c>
      <c r="E172">
        <v>0</v>
      </c>
      <c r="F172">
        <f>VLOOKUP(A172,'[4]shown_tract_jail_rP_gP_p75 (2)'!$A$1:$C$512,3,0)</f>
        <v>5.9999999999999995E-4</v>
      </c>
      <c r="G172">
        <f>VLOOKUP(A172,'[5]shown_tract_jail_rP_gP_p50 (1)'!$A$1:$C$498,3,0)</f>
        <v>0</v>
      </c>
      <c r="H172">
        <f>VLOOKUP(A172,'[6]shown_tract_jail_rP_gP_p25 (2)'!$A$1:$C$498,3,0)</f>
        <v>0</v>
      </c>
    </row>
    <row r="173" spans="1:8" x14ac:dyDescent="0.2">
      <c r="A173">
        <v>11001000300</v>
      </c>
      <c r="B173" t="s">
        <v>6</v>
      </c>
      <c r="C173" t="s">
        <v>7</v>
      </c>
      <c r="D173" t="s">
        <v>8</v>
      </c>
      <c r="E173">
        <v>0</v>
      </c>
      <c r="F173">
        <f>VLOOKUP(A173,'[4]shown_tract_jail_rP_gP_p75 (2)'!$A$1:$C$512,3,0)</f>
        <v>4.5999999999999999E-3</v>
      </c>
      <c r="G173">
        <f>VLOOKUP(A173,'[5]shown_tract_jail_rP_gP_p50 (1)'!$A$1:$C$498,3,0)</f>
        <v>4.4000000000000003E-3</v>
      </c>
      <c r="H173">
        <f>VLOOKUP(A173,'[6]shown_tract_jail_rP_gP_p25 (2)'!$A$1:$C$498,3,0)</f>
        <v>4.0000000000000001E-3</v>
      </c>
    </row>
    <row r="174" spans="1:8" x14ac:dyDescent="0.2">
      <c r="A174">
        <v>11001005800</v>
      </c>
      <c r="B174" t="s">
        <v>6</v>
      </c>
      <c r="C174" t="s">
        <v>7</v>
      </c>
      <c r="D174" t="s">
        <v>8</v>
      </c>
      <c r="E174">
        <v>0</v>
      </c>
      <c r="F174">
        <f>VLOOKUP(A174,'[4]shown_tract_jail_rP_gP_p75 (2)'!$A$1:$C$512,3,0)</f>
        <v>4.1000000000000003E-3</v>
      </c>
      <c r="G174">
        <f>VLOOKUP(A174,'[5]shown_tract_jail_rP_gP_p50 (1)'!$A$1:$C$498,3,0)</f>
        <v>3.5000000000000001E-3</v>
      </c>
      <c r="H174">
        <f>VLOOKUP(A174,'[6]shown_tract_jail_rP_gP_p25 (2)'!$A$1:$C$498,3,0)</f>
        <v>2.3999999999999998E-3</v>
      </c>
    </row>
    <row r="175" spans="1:8" x14ac:dyDescent="0.2">
      <c r="A175">
        <v>11001001500</v>
      </c>
      <c r="B175" t="s">
        <v>6</v>
      </c>
      <c r="C175" t="s">
        <v>7</v>
      </c>
      <c r="D175" t="s">
        <v>8</v>
      </c>
      <c r="E175">
        <v>0</v>
      </c>
      <c r="F175">
        <f>VLOOKUP(A175,'[4]shown_tract_jail_rP_gP_p75 (2)'!$A$1:$C$512,3,0)</f>
        <v>0</v>
      </c>
      <c r="G175">
        <f>VLOOKUP(A175,'[5]shown_tract_jail_rP_gP_p50 (1)'!$A$1:$C$498,3,0)</f>
        <v>0</v>
      </c>
      <c r="H175">
        <f>VLOOKUP(A175,'[6]shown_tract_jail_rP_gP_p25 (2)'!$A$1:$C$498,3,0)</f>
        <v>4.0000000000000002E-4</v>
      </c>
    </row>
    <row r="176" spans="1:8" x14ac:dyDescent="0.2">
      <c r="A176">
        <v>11001000701</v>
      </c>
      <c r="B176" t="s">
        <v>160</v>
      </c>
      <c r="C176" t="s">
        <v>7</v>
      </c>
      <c r="D176" t="s">
        <v>8</v>
      </c>
      <c r="E176">
        <v>0</v>
      </c>
      <c r="F176">
        <f>VLOOKUP(A176,'[4]shown_tract_jail_rP_gP_p75 (2)'!$A$1:$C$512,3,0)</f>
        <v>3.0999999999999999E-3</v>
      </c>
      <c r="G176">
        <f>VLOOKUP(A176,'[5]shown_tract_jail_rP_gP_p50 (1)'!$A$1:$C$498,3,0)</f>
        <v>6.8999999999999999E-3</v>
      </c>
      <c r="H176">
        <f>VLOOKUP(A176,'[6]shown_tract_jail_rP_gP_p25 (2)'!$A$1:$C$498,3,0)</f>
        <v>1.4800000000000001E-2</v>
      </c>
    </row>
    <row r="177" spans="1:8" x14ac:dyDescent="0.2">
      <c r="A177">
        <v>11001004002</v>
      </c>
      <c r="B177" t="s">
        <v>159</v>
      </c>
      <c r="C177" t="s">
        <v>7</v>
      </c>
      <c r="D177" t="s">
        <v>8</v>
      </c>
      <c r="E177">
        <v>0</v>
      </c>
      <c r="F177">
        <f>VLOOKUP(A177,'[4]shown_tract_jail_rP_gP_p75 (2)'!$A$1:$C$512,3,0)</f>
        <v>0</v>
      </c>
      <c r="G177">
        <f>VLOOKUP(A177,'[5]shown_tract_jail_rP_gP_p50 (1)'!$A$1:$C$498,3,0)</f>
        <v>0</v>
      </c>
      <c r="H177">
        <f>VLOOKUP(A177,'[6]shown_tract_jail_rP_gP_p25 (2)'!$A$1:$C$498,3,0)</f>
        <v>0</v>
      </c>
    </row>
    <row r="178" spans="1:8" x14ac:dyDescent="0.2">
      <c r="A178">
        <v>11001006202</v>
      </c>
      <c r="B178" t="s">
        <v>6</v>
      </c>
      <c r="C178" t="s">
        <v>7</v>
      </c>
      <c r="D178" t="s">
        <v>8</v>
      </c>
      <c r="F178">
        <f>VLOOKUP(A178,'[4]shown_tract_jail_rP_gP_p75 (2)'!$A$1:$C$512,3,0)</f>
        <v>0</v>
      </c>
      <c r="G178">
        <f>VLOOKUP(A178,'[5]shown_tract_jail_rP_gP_p50 (1)'!$A$1:$C$498,3,0)</f>
        <v>0</v>
      </c>
      <c r="H178">
        <f>VLOOKUP(A178,'[6]shown_tract_jail_rP_gP_p25 (2)'!$A$1:$C$498,3,0)</f>
        <v>0</v>
      </c>
    </row>
    <row r="179" spans="1:8" x14ac:dyDescent="0.2">
      <c r="A179">
        <v>11001006804</v>
      </c>
      <c r="B179" t="s">
        <v>169</v>
      </c>
      <c r="C179" t="s">
        <v>7</v>
      </c>
      <c r="D179" t="s">
        <v>8</v>
      </c>
      <c r="F179">
        <f>VLOOKUP(A179,'[4]shown_tract_jail_rP_gP_p75 (2)'!$A$1:$C$512,3,0)</f>
        <v>0</v>
      </c>
      <c r="G179">
        <f>VLOOKUP(A179,'[5]shown_tract_jail_rP_gP_p50 (1)'!$A$1:$C$498,3,0)</f>
        <v>0</v>
      </c>
      <c r="H179">
        <f>VLOOKUP(A179,'[6]shown_tract_jail_rP_gP_p25 (2)'!$A$1:$C$498,3,0)</f>
        <v>0</v>
      </c>
    </row>
    <row r="180" spans="1:8" x14ac:dyDescent="0.2">
      <c r="A180">
        <v>11001000201</v>
      </c>
      <c r="B180" t="s">
        <v>153</v>
      </c>
      <c r="C180" t="s">
        <v>7</v>
      </c>
      <c r="D180" t="s">
        <v>8</v>
      </c>
      <c r="F180">
        <f>VLOOKUP(A180,'[4]shown_tract_jail_rP_gP_p75 (2)'!$A$1:$C$512,3,0)</f>
        <v>0</v>
      </c>
      <c r="G180">
        <f>VLOOKUP(A180,'[5]shown_tract_jail_rP_gP_p50 (1)'!$A$1:$C$498,3,0)</f>
        <v>0</v>
      </c>
      <c r="H180">
        <f>VLOOKUP(A180,'[6]shown_tract_jail_rP_gP_p25 (2)'!$A$1:$C$498,3,0)</f>
        <v>0</v>
      </c>
    </row>
  </sheetData>
  <autoFilter ref="A1:E1" xr:uid="{00000000-0009-0000-0000-000007000000}">
    <sortState xmlns:xlrd2="http://schemas.microsoft.com/office/spreadsheetml/2017/richdata2" ref="A2:E180">
      <sortCondition descending="1" ref="E1:E180"/>
    </sortState>
  </autoFilter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1866-6198-9043-BAF6-6D99D94E0B6E}">
  <dimension ref="A1:G18"/>
  <sheetViews>
    <sheetView workbookViewId="0">
      <selection activeCell="E11" sqref="E11"/>
    </sheetView>
  </sheetViews>
  <sheetFormatPr baseColWidth="10" defaultRowHeight="16" x14ac:dyDescent="0.2"/>
  <sheetData>
    <row r="1" spans="1:7" x14ac:dyDescent="0.2">
      <c r="A1">
        <v>0</v>
      </c>
      <c r="B1">
        <v>32</v>
      </c>
      <c r="C1">
        <v>13</v>
      </c>
      <c r="D1">
        <v>10</v>
      </c>
      <c r="E1">
        <v>25</v>
      </c>
      <c r="F1">
        <v>13</v>
      </c>
      <c r="G1">
        <v>11</v>
      </c>
    </row>
    <row r="2" spans="1:7" x14ac:dyDescent="0.2">
      <c r="A2">
        <v>0.01</v>
      </c>
      <c r="B2">
        <v>46</v>
      </c>
      <c r="C2">
        <v>20</v>
      </c>
      <c r="D2">
        <v>6</v>
      </c>
      <c r="E2">
        <v>44</v>
      </c>
      <c r="F2">
        <v>29</v>
      </c>
      <c r="G2">
        <v>16</v>
      </c>
    </row>
    <row r="3" spans="1:7" x14ac:dyDescent="0.2">
      <c r="A3">
        <v>0.02</v>
      </c>
      <c r="B3">
        <v>27</v>
      </c>
      <c r="C3">
        <v>38</v>
      </c>
      <c r="D3">
        <v>11</v>
      </c>
      <c r="E3">
        <v>43</v>
      </c>
      <c r="F3">
        <v>33</v>
      </c>
      <c r="G3">
        <v>17</v>
      </c>
    </row>
    <row r="4" spans="1:7" x14ac:dyDescent="0.2">
      <c r="A4">
        <v>0.03</v>
      </c>
      <c r="B4">
        <v>31</v>
      </c>
      <c r="C4">
        <v>36</v>
      </c>
      <c r="D4">
        <v>17</v>
      </c>
      <c r="E4">
        <v>25</v>
      </c>
      <c r="F4">
        <v>37</v>
      </c>
      <c r="G4">
        <v>19</v>
      </c>
    </row>
    <row r="5" spans="1:7" x14ac:dyDescent="0.2">
      <c r="A5">
        <v>0.04</v>
      </c>
      <c r="B5">
        <v>25</v>
      </c>
      <c r="C5">
        <v>32</v>
      </c>
      <c r="D5">
        <v>24</v>
      </c>
      <c r="E5">
        <v>17</v>
      </c>
      <c r="F5">
        <v>30</v>
      </c>
      <c r="G5">
        <v>24</v>
      </c>
    </row>
    <row r="6" spans="1:7" x14ac:dyDescent="0.2">
      <c r="A6">
        <v>0.05</v>
      </c>
      <c r="B6">
        <v>12</v>
      </c>
      <c r="C6">
        <v>26</v>
      </c>
      <c r="D6">
        <v>27</v>
      </c>
      <c r="E6">
        <v>10</v>
      </c>
      <c r="F6">
        <v>15</v>
      </c>
      <c r="G6">
        <v>29</v>
      </c>
    </row>
    <row r="7" spans="1:7" x14ac:dyDescent="0.2">
      <c r="A7">
        <v>0.06</v>
      </c>
      <c r="B7">
        <v>8</v>
      </c>
      <c r="C7">
        <v>14</v>
      </c>
      <c r="D7">
        <v>45</v>
      </c>
      <c r="E7">
        <v>2</v>
      </c>
      <c r="F7">
        <v>10</v>
      </c>
      <c r="G7">
        <v>24</v>
      </c>
    </row>
    <row r="8" spans="1:7" x14ac:dyDescent="0.2">
      <c r="A8">
        <v>7.0000000000000007E-2</v>
      </c>
      <c r="B8">
        <v>4</v>
      </c>
      <c r="C8">
        <v>6</v>
      </c>
      <c r="D8">
        <v>19</v>
      </c>
      <c r="E8">
        <v>8</v>
      </c>
      <c r="F8">
        <v>5</v>
      </c>
      <c r="G8">
        <v>16</v>
      </c>
    </row>
    <row r="9" spans="1:7" x14ac:dyDescent="0.2">
      <c r="A9">
        <v>0.08</v>
      </c>
      <c r="B9">
        <v>3</v>
      </c>
      <c r="C9">
        <v>3</v>
      </c>
      <c r="D9">
        <v>19</v>
      </c>
      <c r="E9">
        <v>4</v>
      </c>
      <c r="F9">
        <v>6</v>
      </c>
      <c r="G9">
        <v>8</v>
      </c>
    </row>
    <row r="10" spans="1:7" x14ac:dyDescent="0.2">
      <c r="A10">
        <v>0.09</v>
      </c>
      <c r="B10">
        <v>3</v>
      </c>
      <c r="C10">
        <v>3</v>
      </c>
      <c r="D10">
        <v>6</v>
      </c>
      <c r="E10">
        <v>1</v>
      </c>
      <c r="F10">
        <v>1</v>
      </c>
      <c r="G10">
        <v>8</v>
      </c>
    </row>
    <row r="11" spans="1:7" x14ac:dyDescent="0.2">
      <c r="A11">
        <v>0.1</v>
      </c>
      <c r="B11">
        <v>2</v>
      </c>
      <c r="C11">
        <v>3</v>
      </c>
      <c r="D11">
        <v>6</v>
      </c>
      <c r="E11">
        <v>0</v>
      </c>
      <c r="F11">
        <v>0</v>
      </c>
      <c r="G11">
        <v>2</v>
      </c>
    </row>
    <row r="12" spans="1:7" x14ac:dyDescent="0.2">
      <c r="A12">
        <v>0.11</v>
      </c>
      <c r="B12">
        <v>2</v>
      </c>
      <c r="C12">
        <v>1</v>
      </c>
      <c r="D12">
        <v>4</v>
      </c>
      <c r="E12">
        <v>0</v>
      </c>
      <c r="F12">
        <v>0</v>
      </c>
      <c r="G12">
        <v>3</v>
      </c>
    </row>
    <row r="13" spans="1:7" x14ac:dyDescent="0.2">
      <c r="A13">
        <v>0.12</v>
      </c>
      <c r="B13">
        <v>0</v>
      </c>
      <c r="C13">
        <v>1</v>
      </c>
      <c r="D13">
        <v>2</v>
      </c>
      <c r="E13">
        <v>0</v>
      </c>
      <c r="F13">
        <v>0</v>
      </c>
      <c r="G13">
        <v>1</v>
      </c>
    </row>
    <row r="14" spans="1:7" x14ac:dyDescent="0.2">
      <c r="A14">
        <v>0.13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">
      <c r="A15">
        <v>0.14000000000000001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2">
      <c r="A16">
        <v>0.15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181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142"/>
  <sheetViews>
    <sheetView tabSelected="1" topLeftCell="D47" zoomScale="75" zoomScaleNormal="75" workbookViewId="0">
      <selection activeCell="J91" sqref="J91"/>
    </sheetView>
  </sheetViews>
  <sheetFormatPr baseColWidth="10" defaultRowHeight="16" x14ac:dyDescent="0.2"/>
  <cols>
    <col min="1" max="1" width="33.1640625" bestFit="1" customWidth="1"/>
    <col min="2" max="2" width="24.83203125" bestFit="1" customWidth="1"/>
    <col min="3" max="5" width="24.33203125" bestFit="1" customWidth="1"/>
    <col min="6" max="6" width="12.83203125" bestFit="1" customWidth="1"/>
    <col min="7" max="7" width="34.6640625" bestFit="1" customWidth="1"/>
    <col min="8" max="8" width="39.1640625" bestFit="1" customWidth="1"/>
    <col min="9" max="11" width="25.6640625" bestFit="1" customWidth="1"/>
  </cols>
  <sheetData>
    <row r="3" spans="1:11" x14ac:dyDescent="0.2">
      <c r="A3" s="1" t="s">
        <v>173</v>
      </c>
      <c r="B3" t="s">
        <v>201</v>
      </c>
      <c r="C3" t="s">
        <v>175</v>
      </c>
      <c r="D3" t="s">
        <v>176</v>
      </c>
      <c r="E3" t="s">
        <v>177</v>
      </c>
      <c r="G3" s="1" t="s">
        <v>173</v>
      </c>
      <c r="H3" t="s">
        <v>202</v>
      </c>
      <c r="I3" t="s">
        <v>175</v>
      </c>
      <c r="J3" t="s">
        <v>176</v>
      </c>
      <c r="K3" t="s">
        <v>177</v>
      </c>
    </row>
    <row r="4" spans="1:11" x14ac:dyDescent="0.2">
      <c r="A4" s="2" t="s">
        <v>134</v>
      </c>
      <c r="B4" s="3">
        <v>2.4299999999999999E-2</v>
      </c>
      <c r="C4" s="3">
        <v>0</v>
      </c>
      <c r="D4" s="3">
        <v>0</v>
      </c>
      <c r="E4" s="3">
        <v>2.41E-2</v>
      </c>
      <c r="G4" s="2" t="s">
        <v>83</v>
      </c>
      <c r="H4" s="3">
        <v>2.6966666666666667E-2</v>
      </c>
      <c r="I4" s="3">
        <v>5.5666666666666668E-3</v>
      </c>
      <c r="J4" s="3">
        <v>1.2533333333333332E-2</v>
      </c>
      <c r="K4" s="3">
        <v>3.0233333333333334E-2</v>
      </c>
    </row>
    <row r="5" spans="1:11" x14ac:dyDescent="0.2">
      <c r="A5" s="2" t="s">
        <v>132</v>
      </c>
      <c r="B5" s="3">
        <v>2.47E-2</v>
      </c>
      <c r="C5" s="3">
        <v>1.2999999999999999E-3</v>
      </c>
      <c r="D5" s="3">
        <v>1.9599999999999999E-2</v>
      </c>
      <c r="E5" s="3">
        <v>5.74E-2</v>
      </c>
      <c r="G5" s="2" t="s">
        <v>159</v>
      </c>
      <c r="H5" s="3">
        <v>1.25E-3</v>
      </c>
      <c r="I5" s="3">
        <v>0</v>
      </c>
      <c r="J5" s="3">
        <v>0</v>
      </c>
      <c r="K5" s="3">
        <v>0</v>
      </c>
    </row>
    <row r="6" spans="1:11" x14ac:dyDescent="0.2">
      <c r="A6" s="2" t="s">
        <v>59</v>
      </c>
      <c r="B6" s="3">
        <v>5.6000000000000001E-2</v>
      </c>
      <c r="C6" s="3">
        <v>2.92E-2</v>
      </c>
      <c r="D6" s="3">
        <v>4.0800000000000003E-2</v>
      </c>
      <c r="E6" s="3">
        <v>6.4600000000000005E-2</v>
      </c>
      <c r="G6" s="2" t="s">
        <v>164</v>
      </c>
      <c r="H6" s="3">
        <v>5.0000000000000001E-4</v>
      </c>
      <c r="I6" s="3">
        <v>4.0000000000000002E-4</v>
      </c>
      <c r="J6" s="3">
        <v>1.1999999999999999E-3</v>
      </c>
      <c r="K6" s="3">
        <v>2.8999999999999998E-3</v>
      </c>
    </row>
    <row r="7" spans="1:11" x14ac:dyDescent="0.2">
      <c r="A7" s="2" t="s">
        <v>124</v>
      </c>
      <c r="B7" s="3">
        <v>2.87E-2</v>
      </c>
      <c r="C7" s="3">
        <v>0</v>
      </c>
      <c r="D7" s="3">
        <v>8.3000000000000001E-3</v>
      </c>
      <c r="E7" s="3">
        <v>3.7400000000000003E-2</v>
      </c>
      <c r="G7" s="2" t="s">
        <v>190</v>
      </c>
      <c r="H7" s="3">
        <v>4.9799999999999997E-2</v>
      </c>
      <c r="I7" s="3">
        <v>4.5100000000000001E-2</v>
      </c>
      <c r="J7" s="3">
        <v>4.8300000000000003E-2</v>
      </c>
      <c r="K7" s="3">
        <v>5.4699999999999999E-2</v>
      </c>
    </row>
    <row r="8" spans="1:11" x14ac:dyDescent="0.2">
      <c r="A8" s="2" t="s">
        <v>94</v>
      </c>
      <c r="B8" s="3">
        <v>3.3250000000000002E-2</v>
      </c>
      <c r="C8" s="3">
        <v>1.26E-2</v>
      </c>
      <c r="D8" s="3">
        <v>1.235E-2</v>
      </c>
      <c r="E8" s="3">
        <v>3.3000000000000002E-2</v>
      </c>
      <c r="G8" s="2" t="s">
        <v>186</v>
      </c>
      <c r="H8" s="3">
        <v>8.6850000000000011E-2</v>
      </c>
      <c r="I8" s="3">
        <v>7.7449999999999991E-2</v>
      </c>
      <c r="J8" s="3">
        <v>8.0399999999999999E-2</v>
      </c>
      <c r="K8" s="3">
        <v>8.6400000000000005E-2</v>
      </c>
    </row>
    <row r="9" spans="1:11" x14ac:dyDescent="0.2">
      <c r="A9" s="2" t="s">
        <v>26</v>
      </c>
      <c r="B9" s="3">
        <v>7.4300000000000005E-2</v>
      </c>
      <c r="C9" s="3">
        <v>2.9399999999999999E-2</v>
      </c>
      <c r="D9" s="3">
        <v>4.3400000000000001E-2</v>
      </c>
      <c r="E9" s="3">
        <v>7.1999999999999995E-2</v>
      </c>
      <c r="G9" s="2" t="s">
        <v>198</v>
      </c>
      <c r="H9" s="3">
        <v>3.3099999999999997E-2</v>
      </c>
      <c r="I9" s="3">
        <v>2.9399999999999999E-2</v>
      </c>
      <c r="J9" s="3">
        <v>3.04E-2</v>
      </c>
      <c r="K9" s="3">
        <v>3.2500000000000001E-2</v>
      </c>
    </row>
    <row r="10" spans="1:11" x14ac:dyDescent="0.2">
      <c r="A10" s="2" t="s">
        <v>88</v>
      </c>
      <c r="B10" s="3">
        <v>4.1500000000000002E-2</v>
      </c>
      <c r="C10" s="3">
        <v>1.6199999999999999E-2</v>
      </c>
      <c r="D10" s="3">
        <v>2.8299999999999999E-2</v>
      </c>
      <c r="E10" s="3">
        <v>5.3199999999999997E-2</v>
      </c>
      <c r="G10" s="2" t="s">
        <v>196</v>
      </c>
      <c r="H10" s="3">
        <v>3.4299999999999997E-2</v>
      </c>
      <c r="I10" s="3">
        <v>8.6999999999999994E-3</v>
      </c>
      <c r="J10" s="3">
        <v>2.1100000000000001E-2</v>
      </c>
      <c r="K10" s="3">
        <v>4.6600000000000003E-2</v>
      </c>
    </row>
    <row r="11" spans="1:11" x14ac:dyDescent="0.2">
      <c r="A11" s="2" t="s">
        <v>49</v>
      </c>
      <c r="B11" s="3">
        <v>4.7300000000000002E-2</v>
      </c>
      <c r="C11" s="3">
        <v>2.0449999999999996E-2</v>
      </c>
      <c r="D11" s="3">
        <v>3.3424999999999996E-2</v>
      </c>
      <c r="E11" s="3">
        <v>6.0174999999999999E-2</v>
      </c>
      <c r="G11" s="2" t="s">
        <v>20</v>
      </c>
      <c r="H11" s="3">
        <v>7.7700000000000005E-2</v>
      </c>
      <c r="I11" s="3">
        <v>2.9400000000000003E-2</v>
      </c>
      <c r="J11" s="3">
        <v>5.45E-2</v>
      </c>
      <c r="K11" s="3">
        <v>0.10600000000000001</v>
      </c>
    </row>
    <row r="12" spans="1:11" x14ac:dyDescent="0.2">
      <c r="A12" s="2" t="s">
        <v>60</v>
      </c>
      <c r="B12" s="3">
        <v>5.57E-2</v>
      </c>
      <c r="C12" s="3">
        <v>4.7199999999999999E-2</v>
      </c>
      <c r="D12" s="3">
        <v>5.0900000000000001E-2</v>
      </c>
      <c r="E12" s="3">
        <v>5.8500000000000003E-2</v>
      </c>
      <c r="G12" s="2" t="s">
        <v>87</v>
      </c>
      <c r="H12" s="3">
        <v>4.2900000000000001E-2</v>
      </c>
      <c r="I12" s="3">
        <v>5.4000000000000003E-3</v>
      </c>
      <c r="J12" s="3">
        <v>2.2200000000000001E-2</v>
      </c>
      <c r="K12" s="3">
        <v>5.67E-2</v>
      </c>
    </row>
    <row r="13" spans="1:11" x14ac:dyDescent="0.2">
      <c r="A13" s="2" t="s">
        <v>23</v>
      </c>
      <c r="B13" s="3">
        <v>6.6549999999999998E-2</v>
      </c>
      <c r="C13" s="3">
        <v>3.0350000000000002E-2</v>
      </c>
      <c r="D13" s="3">
        <v>4.4350000000000001E-2</v>
      </c>
      <c r="E13" s="3">
        <v>7.3149999999999993E-2</v>
      </c>
      <c r="G13" s="2" t="s">
        <v>114</v>
      </c>
      <c r="H13" s="3">
        <v>2.7066666666666666E-2</v>
      </c>
      <c r="I13" s="3">
        <v>1.7233333333333333E-2</v>
      </c>
      <c r="J13" s="3">
        <v>2.0800000000000003E-2</v>
      </c>
      <c r="K13" s="3">
        <v>2.8133333333333333E-2</v>
      </c>
    </row>
    <row r="14" spans="1:11" x14ac:dyDescent="0.2">
      <c r="A14" s="2" t="s">
        <v>80</v>
      </c>
      <c r="B14" s="3">
        <v>4.0899999999999999E-2</v>
      </c>
      <c r="C14" s="3">
        <v>3.1449999999999999E-2</v>
      </c>
      <c r="D14" s="3">
        <v>3.2349999999999997E-2</v>
      </c>
      <c r="E14" s="3">
        <v>3.4200000000000001E-2</v>
      </c>
      <c r="G14" s="2" t="s">
        <v>105</v>
      </c>
      <c r="H14" s="3">
        <v>3.56E-2</v>
      </c>
      <c r="I14" s="3">
        <v>1.8E-3</v>
      </c>
      <c r="J14" s="3">
        <v>1.6299999999999999E-2</v>
      </c>
      <c r="K14" s="3">
        <v>4.5999999999999999E-2</v>
      </c>
    </row>
    <row r="15" spans="1:11" x14ac:dyDescent="0.2">
      <c r="A15" s="2" t="s">
        <v>68</v>
      </c>
      <c r="B15" s="3">
        <v>5.11E-2</v>
      </c>
      <c r="C15" s="3">
        <v>8.5000000000000006E-3</v>
      </c>
      <c r="D15" s="3">
        <v>3.32E-2</v>
      </c>
      <c r="E15" s="3">
        <v>8.3799999999999999E-2</v>
      </c>
      <c r="G15" s="2" t="s">
        <v>144</v>
      </c>
      <c r="H15" s="3">
        <v>1.3899999999999999E-2</v>
      </c>
      <c r="I15" s="3">
        <v>7.0000000000000001E-3</v>
      </c>
      <c r="J15" s="3">
        <v>1.17E-2</v>
      </c>
      <c r="K15" s="3">
        <v>2.1399999999999999E-2</v>
      </c>
    </row>
    <row r="16" spans="1:11" x14ac:dyDescent="0.2">
      <c r="A16" s="2" t="s">
        <v>75</v>
      </c>
      <c r="B16" s="3">
        <v>4.8899999999999999E-2</v>
      </c>
      <c r="C16" s="3">
        <v>1.7399999999999999E-2</v>
      </c>
      <c r="D16" s="3">
        <v>2.81E-2</v>
      </c>
      <c r="E16" s="3">
        <v>0.05</v>
      </c>
      <c r="G16" s="2" t="s">
        <v>200</v>
      </c>
      <c r="H16" s="3">
        <v>8.3999999999999995E-3</v>
      </c>
      <c r="I16" s="3">
        <v>1.7600000000000001E-2</v>
      </c>
      <c r="J16" s="3">
        <v>5.2499999999999998E-2</v>
      </c>
      <c r="K16" s="3">
        <v>0.1244</v>
      </c>
    </row>
    <row r="17" spans="1:11" x14ac:dyDescent="0.2">
      <c r="A17" s="2" t="s">
        <v>5</v>
      </c>
      <c r="B17" s="3">
        <v>8.4680000000000005E-2</v>
      </c>
      <c r="C17" s="3">
        <v>4.8399999999999999E-2</v>
      </c>
      <c r="D17" s="3">
        <v>5.9539999999999996E-2</v>
      </c>
      <c r="E17" s="3">
        <v>8.2539999999999988E-2</v>
      </c>
      <c r="G17" s="2" t="s">
        <v>187</v>
      </c>
      <c r="H17" s="3">
        <v>7.4700000000000003E-2</v>
      </c>
      <c r="I17" s="3">
        <v>2.6800000000000001E-2</v>
      </c>
      <c r="J17" s="3">
        <v>4.02E-2</v>
      </c>
      <c r="K17" s="3">
        <v>6.7900000000000002E-2</v>
      </c>
    </row>
    <row r="18" spans="1:11" x14ac:dyDescent="0.2">
      <c r="A18" s="2" t="s">
        <v>79</v>
      </c>
      <c r="B18" s="3">
        <v>3.1449999999999999E-2</v>
      </c>
      <c r="C18" s="3">
        <v>2.6749999999999999E-3</v>
      </c>
      <c r="D18" s="3">
        <v>1.1675E-2</v>
      </c>
      <c r="E18" s="3">
        <v>4.02E-2</v>
      </c>
      <c r="G18" s="2" t="s">
        <v>57</v>
      </c>
      <c r="H18" s="3">
        <v>4.1800000000000004E-2</v>
      </c>
      <c r="I18" s="3">
        <v>2.6100000000000002E-2</v>
      </c>
      <c r="J18" s="3">
        <v>3.0350000000000002E-2</v>
      </c>
      <c r="K18" s="3">
        <v>3.9050000000000001E-2</v>
      </c>
    </row>
    <row r="19" spans="1:11" x14ac:dyDescent="0.2">
      <c r="A19" s="2" t="s">
        <v>130</v>
      </c>
      <c r="B19" s="3">
        <v>2.52E-2</v>
      </c>
      <c r="C19" s="3">
        <v>5.1999999999999998E-3</v>
      </c>
      <c r="D19" s="3">
        <v>1.1900000000000001E-2</v>
      </c>
      <c r="E19" s="3">
        <v>2.58E-2</v>
      </c>
      <c r="G19" s="2" t="s">
        <v>160</v>
      </c>
      <c r="H19" s="3">
        <v>1.1999999999999999E-3</v>
      </c>
      <c r="I19" s="3">
        <v>1.65E-3</v>
      </c>
      <c r="J19" s="3">
        <v>4.8000000000000004E-3</v>
      </c>
      <c r="K19" s="3">
        <v>1.1300000000000001E-2</v>
      </c>
    </row>
    <row r="20" spans="1:11" x14ac:dyDescent="0.2">
      <c r="A20" s="2" t="s">
        <v>47</v>
      </c>
      <c r="B20" s="3">
        <v>6.08E-2</v>
      </c>
      <c r="C20" s="3">
        <v>4.7800000000000002E-2</v>
      </c>
      <c r="D20" s="3">
        <v>5.1299999999999998E-2</v>
      </c>
      <c r="E20" s="3">
        <v>5.8700000000000002E-2</v>
      </c>
      <c r="G20" s="2" t="s">
        <v>77</v>
      </c>
      <c r="H20" s="3">
        <v>2.9049999999999999E-2</v>
      </c>
      <c r="I20" s="3">
        <v>2.6099999999999998E-2</v>
      </c>
      <c r="J20" s="3">
        <v>2.7100000000000003E-2</v>
      </c>
      <c r="K20" s="3">
        <v>0.03</v>
      </c>
    </row>
    <row r="21" spans="1:11" x14ac:dyDescent="0.2">
      <c r="A21" s="2" t="s">
        <v>111</v>
      </c>
      <c r="B21" s="3">
        <v>2.1824999999999997E-2</v>
      </c>
      <c r="C21" s="3">
        <v>1.44E-2</v>
      </c>
      <c r="D21" s="3">
        <v>1.7575E-2</v>
      </c>
      <c r="E21" s="3">
        <v>2.6375000000000003E-2</v>
      </c>
      <c r="G21" s="2" t="s">
        <v>189</v>
      </c>
      <c r="H21" s="3">
        <v>4.5149999999999996E-2</v>
      </c>
      <c r="I21" s="3">
        <v>2.58E-2</v>
      </c>
      <c r="J21" s="3">
        <v>3.1899999999999998E-2</v>
      </c>
      <c r="K21" s="3">
        <v>4.4399999999999995E-2</v>
      </c>
    </row>
    <row r="22" spans="1:11" x14ac:dyDescent="0.2">
      <c r="A22" s="2" t="s">
        <v>112</v>
      </c>
      <c r="B22" s="3">
        <v>3.2000000000000001E-2</v>
      </c>
      <c r="C22" s="3">
        <v>7.1999999999999998E-3</v>
      </c>
      <c r="D22" s="3">
        <v>2.12E-2</v>
      </c>
      <c r="E22" s="3">
        <v>5.0099999999999999E-2</v>
      </c>
      <c r="G22" s="2" t="s">
        <v>195</v>
      </c>
      <c r="H22" s="3">
        <v>4.1300000000000003E-2</v>
      </c>
      <c r="I22" s="3">
        <v>1.1599999999999999E-2</v>
      </c>
      <c r="J22" s="3">
        <v>2.0799999999999999E-2</v>
      </c>
      <c r="K22" s="3">
        <v>3.9899999999999998E-2</v>
      </c>
    </row>
    <row r="23" spans="1:11" x14ac:dyDescent="0.2">
      <c r="A23" s="2" t="s">
        <v>51</v>
      </c>
      <c r="B23" s="3">
        <v>5.8400000000000001E-2</v>
      </c>
      <c r="C23" s="3">
        <v>3.0099999999999998E-2</v>
      </c>
      <c r="D23" s="3">
        <v>3.7699999999999997E-2</v>
      </c>
      <c r="E23" s="3">
        <v>5.3199999999999997E-2</v>
      </c>
      <c r="G23" s="2" t="s">
        <v>28</v>
      </c>
      <c r="H23" s="3">
        <v>1.6239999999999997E-2</v>
      </c>
      <c r="I23" s="3">
        <v>7.2999999999999992E-3</v>
      </c>
      <c r="J23" s="3">
        <v>9.9600000000000001E-3</v>
      </c>
      <c r="K23" s="3">
        <v>1.5820000000000001E-2</v>
      </c>
    </row>
    <row r="24" spans="1:11" x14ac:dyDescent="0.2">
      <c r="A24" s="2" t="s">
        <v>64</v>
      </c>
      <c r="B24" s="3">
        <v>5.3699999999999998E-2</v>
      </c>
      <c r="C24" s="3">
        <v>4.8899999999999999E-2</v>
      </c>
      <c r="D24" s="3">
        <v>5.0799999999999998E-2</v>
      </c>
      <c r="E24" s="3">
        <v>5.4699999999999999E-2</v>
      </c>
      <c r="G24" s="2" t="s">
        <v>45</v>
      </c>
      <c r="H24" s="3">
        <v>5.3400000000000003E-2</v>
      </c>
      <c r="I24" s="3">
        <v>3.9049999999999994E-2</v>
      </c>
      <c r="J24" s="3">
        <v>4.2499999999999996E-2</v>
      </c>
      <c r="K24" s="3">
        <v>4.9599999999999998E-2</v>
      </c>
    </row>
    <row r="25" spans="1:11" x14ac:dyDescent="0.2">
      <c r="A25" s="2" t="s">
        <v>13</v>
      </c>
      <c r="B25" s="3">
        <v>7.2499999999999995E-2</v>
      </c>
      <c r="C25" s="3">
        <v>2.4666666666666665E-3</v>
      </c>
      <c r="D25" s="3">
        <v>2.0933333333333332E-2</v>
      </c>
      <c r="E25" s="3">
        <v>7.0166666666666669E-2</v>
      </c>
      <c r="G25" s="2" t="s">
        <v>44</v>
      </c>
      <c r="H25" s="3">
        <v>4.9350000000000005E-2</v>
      </c>
      <c r="I25" s="3">
        <v>1.7649999999999999E-2</v>
      </c>
      <c r="J25" s="3">
        <v>2.6950000000000002E-2</v>
      </c>
      <c r="K25" s="3">
        <v>4.9749999999999996E-2</v>
      </c>
    </row>
    <row r="26" spans="1:11" x14ac:dyDescent="0.2">
      <c r="A26" s="2" t="s">
        <v>154</v>
      </c>
      <c r="B26" s="3">
        <v>5.1999999999999998E-3</v>
      </c>
      <c r="C26" s="3">
        <v>0</v>
      </c>
      <c r="D26" s="3">
        <v>1.41E-2</v>
      </c>
      <c r="E26" s="3">
        <v>5.7500000000000002E-2</v>
      </c>
      <c r="G26" s="2" t="s">
        <v>191</v>
      </c>
      <c r="H26" s="3">
        <v>4.2550000000000004E-2</v>
      </c>
      <c r="I26" s="3">
        <v>1.545E-2</v>
      </c>
      <c r="J26" s="3">
        <v>2.605E-2</v>
      </c>
      <c r="K26" s="3">
        <v>4.7899999999999998E-2</v>
      </c>
    </row>
    <row r="27" spans="1:11" x14ac:dyDescent="0.2">
      <c r="A27" s="2" t="s">
        <v>101</v>
      </c>
      <c r="B27" s="3">
        <v>3.6200000000000003E-2</v>
      </c>
      <c r="C27" s="3">
        <v>0</v>
      </c>
      <c r="D27" s="3">
        <v>0</v>
      </c>
      <c r="E27" s="3">
        <v>0</v>
      </c>
      <c r="G27" s="2" t="s">
        <v>151</v>
      </c>
      <c r="H27" s="3">
        <v>6.7000000000000002E-3</v>
      </c>
      <c r="I27" s="3">
        <v>1.0800000000000001E-2</v>
      </c>
      <c r="J27" s="3">
        <v>1.4200000000000001E-2</v>
      </c>
      <c r="K27" s="3">
        <v>2.1100000000000001E-2</v>
      </c>
    </row>
    <row r="28" spans="1:11" x14ac:dyDescent="0.2">
      <c r="A28" s="2" t="s">
        <v>168</v>
      </c>
      <c r="B28" s="3">
        <v>0</v>
      </c>
      <c r="C28" s="3">
        <v>1.0200000000000001E-2</v>
      </c>
      <c r="D28" s="3">
        <v>0</v>
      </c>
      <c r="E28" s="3">
        <v>0</v>
      </c>
      <c r="G28" s="2" t="s">
        <v>194</v>
      </c>
      <c r="H28" s="3">
        <v>4.4200000000000003E-2</v>
      </c>
      <c r="I28" s="3">
        <v>2.6700000000000002E-2</v>
      </c>
      <c r="J28" s="3">
        <v>3.3599999999999998E-2</v>
      </c>
      <c r="K28" s="3">
        <v>4.7800000000000002E-2</v>
      </c>
    </row>
    <row r="29" spans="1:11" x14ac:dyDescent="0.2">
      <c r="A29" s="2" t="s">
        <v>48</v>
      </c>
      <c r="B29" s="3">
        <v>5.7099999999999998E-2</v>
      </c>
      <c r="C29" s="3">
        <v>3.3950000000000001E-2</v>
      </c>
      <c r="D29" s="3">
        <v>4.2799999999999998E-2</v>
      </c>
      <c r="E29" s="3">
        <v>6.0999999999999999E-2</v>
      </c>
      <c r="G29" s="2" t="s">
        <v>102</v>
      </c>
      <c r="H29" s="3">
        <v>3.61E-2</v>
      </c>
      <c r="I29" s="3">
        <v>0</v>
      </c>
      <c r="J29" s="3">
        <v>1.38E-2</v>
      </c>
      <c r="K29" s="3">
        <v>7.85E-2</v>
      </c>
    </row>
    <row r="30" spans="1:11" x14ac:dyDescent="0.2">
      <c r="A30" s="2" t="s">
        <v>53</v>
      </c>
      <c r="B30" s="3">
        <v>5.79E-2</v>
      </c>
      <c r="C30" s="3">
        <v>6.9099999999999995E-2</v>
      </c>
      <c r="D30" s="3">
        <v>6.5799999999999997E-2</v>
      </c>
      <c r="E30" s="3">
        <v>5.91E-2</v>
      </c>
      <c r="G30" s="2" t="s">
        <v>153</v>
      </c>
      <c r="H30" s="3">
        <v>2.9499999999999999E-3</v>
      </c>
      <c r="I30" s="3">
        <v>1.9333333333333331E-3</v>
      </c>
      <c r="J30" s="3">
        <v>2.0666666666666667E-3</v>
      </c>
      <c r="K30" s="3">
        <v>2.5666666666666667E-3</v>
      </c>
    </row>
    <row r="31" spans="1:11" x14ac:dyDescent="0.2">
      <c r="A31" s="2" t="s">
        <v>163</v>
      </c>
      <c r="B31" s="3">
        <v>1.1000000000000001E-3</v>
      </c>
      <c r="C31" s="3">
        <v>1.5E-3</v>
      </c>
      <c r="D31" s="3">
        <v>4.1999999999999997E-3</v>
      </c>
      <c r="E31" s="3">
        <v>9.7999999999999997E-3</v>
      </c>
      <c r="G31" s="2" t="s">
        <v>122</v>
      </c>
      <c r="H31" s="3">
        <v>2.9000000000000001E-2</v>
      </c>
      <c r="I31" s="3">
        <v>1.2800000000000001E-2</v>
      </c>
      <c r="J31" s="3">
        <v>1.7999999999999999E-2</v>
      </c>
      <c r="K31" s="3">
        <v>2.8500000000000001E-2</v>
      </c>
    </row>
    <row r="32" spans="1:11" x14ac:dyDescent="0.2">
      <c r="A32" s="2" t="s">
        <v>166</v>
      </c>
      <c r="B32" s="3">
        <v>1E-4</v>
      </c>
      <c r="C32" s="3">
        <v>0</v>
      </c>
      <c r="D32" s="3">
        <v>3.8999999999999998E-3</v>
      </c>
      <c r="E32" s="3">
        <v>0</v>
      </c>
      <c r="G32" s="2" t="s">
        <v>193</v>
      </c>
      <c r="H32" s="3">
        <v>4.5100000000000001E-2</v>
      </c>
      <c r="I32" s="3">
        <v>5.7000000000000002E-3</v>
      </c>
      <c r="J32" s="3">
        <v>2.7799999999999998E-2</v>
      </c>
      <c r="K32" s="3">
        <v>7.3200000000000001E-2</v>
      </c>
    </row>
    <row r="33" spans="1:11" x14ac:dyDescent="0.2">
      <c r="A33" s="2" t="s">
        <v>89</v>
      </c>
      <c r="B33" s="3">
        <v>4.1300000000000003E-2</v>
      </c>
      <c r="C33" s="3">
        <v>2.5899999999999999E-2</v>
      </c>
      <c r="D33" s="3">
        <v>3.09E-2</v>
      </c>
      <c r="E33" s="3">
        <v>4.1200000000000001E-2</v>
      </c>
      <c r="G33" s="2" t="s">
        <v>192</v>
      </c>
      <c r="H33" s="3">
        <v>4.2200000000000001E-2</v>
      </c>
      <c r="I33" s="3">
        <v>1.01E-2</v>
      </c>
      <c r="J33" s="3">
        <v>1.485E-2</v>
      </c>
      <c r="K33" s="3">
        <v>4.4899999999999995E-2</v>
      </c>
    </row>
    <row r="34" spans="1:11" x14ac:dyDescent="0.2">
      <c r="A34" s="2" t="s">
        <v>46</v>
      </c>
      <c r="B34" s="3">
        <v>6.13E-2</v>
      </c>
      <c r="C34" s="3">
        <v>6.3E-3</v>
      </c>
      <c r="D34" s="3">
        <v>2.6800000000000001E-2</v>
      </c>
      <c r="E34" s="3">
        <v>6.8900000000000003E-2</v>
      </c>
      <c r="G34" s="2" t="s">
        <v>93</v>
      </c>
      <c r="H34" s="3">
        <v>3.95E-2</v>
      </c>
      <c r="I34" s="3">
        <v>2.7699999999999999E-2</v>
      </c>
      <c r="J34" s="3">
        <v>3.4799999999999998E-2</v>
      </c>
      <c r="K34" s="3">
        <v>4.9599999999999998E-2</v>
      </c>
    </row>
    <row r="35" spans="1:11" x14ac:dyDescent="0.2">
      <c r="A35" s="2" t="s">
        <v>90</v>
      </c>
      <c r="B35" s="3">
        <v>4.0399999999999998E-2</v>
      </c>
      <c r="C35" s="3">
        <v>3.1E-2</v>
      </c>
      <c r="D35" s="3">
        <v>3.6299999999999999E-2</v>
      </c>
      <c r="E35" s="3">
        <v>4.7399999999999998E-2</v>
      </c>
      <c r="G35" s="2" t="s">
        <v>131</v>
      </c>
      <c r="H35" s="3">
        <v>2.4799999999999999E-2</v>
      </c>
      <c r="I35" s="3">
        <v>2.1600000000000001E-2</v>
      </c>
      <c r="J35" s="3">
        <v>2.76E-2</v>
      </c>
      <c r="K35" s="3">
        <v>4.0099999999999997E-2</v>
      </c>
    </row>
    <row r="36" spans="1:11" x14ac:dyDescent="0.2">
      <c r="A36" s="2" t="s">
        <v>28</v>
      </c>
      <c r="B36" s="3">
        <v>3.7859999999999998E-2</v>
      </c>
      <c r="C36" s="3">
        <v>2.044E-2</v>
      </c>
      <c r="D36" s="3">
        <v>2.342E-2</v>
      </c>
      <c r="E36" s="3">
        <v>3.3960000000000004E-2</v>
      </c>
      <c r="G36" s="2" t="s">
        <v>100</v>
      </c>
      <c r="H36" s="3">
        <v>3.7499999999999999E-2</v>
      </c>
      <c r="I36" s="3">
        <v>4.4900000000000002E-2</v>
      </c>
      <c r="J36" s="3">
        <v>4.0399999999999998E-2</v>
      </c>
      <c r="K36" s="3">
        <v>3.09E-2</v>
      </c>
    </row>
    <row r="37" spans="1:11" x14ac:dyDescent="0.2">
      <c r="A37" s="2" t="s">
        <v>24</v>
      </c>
      <c r="B37" s="3">
        <v>7.6899999999999996E-2</v>
      </c>
      <c r="C37" s="3">
        <v>5.0999999999999997E-2</v>
      </c>
      <c r="D37" s="3">
        <v>5.8000000000000003E-2</v>
      </c>
      <c r="E37" s="3">
        <v>7.2300000000000003E-2</v>
      </c>
      <c r="G37" s="2" t="s">
        <v>162</v>
      </c>
      <c r="H37" s="3">
        <v>1.1000000000000001E-3</v>
      </c>
      <c r="I37" s="3">
        <v>0</v>
      </c>
      <c r="J37" s="3">
        <v>1E-4</v>
      </c>
      <c r="K37" s="3">
        <v>7.3000000000000001E-3</v>
      </c>
    </row>
    <row r="38" spans="1:11" x14ac:dyDescent="0.2">
      <c r="A38" s="2" t="s">
        <v>115</v>
      </c>
      <c r="B38" s="3">
        <v>3.1199999999999999E-2</v>
      </c>
      <c r="C38" s="3">
        <v>1.0200000000000001E-2</v>
      </c>
      <c r="D38" s="3">
        <v>2.0400000000000001E-2</v>
      </c>
      <c r="E38" s="3">
        <v>4.1300000000000003E-2</v>
      </c>
      <c r="G38" s="2" t="s">
        <v>76</v>
      </c>
      <c r="H38" s="3">
        <v>4.8800000000000003E-2</v>
      </c>
      <c r="I38" s="3">
        <v>1.8800000000000001E-2</v>
      </c>
      <c r="J38" s="3">
        <v>3.1600000000000003E-2</v>
      </c>
      <c r="K38" s="3">
        <v>5.7799999999999997E-2</v>
      </c>
    </row>
    <row r="39" spans="1:11" x14ac:dyDescent="0.2">
      <c r="A39" s="2" t="s">
        <v>43</v>
      </c>
      <c r="B39" s="3">
        <v>6.3399999999999998E-2</v>
      </c>
      <c r="C39" s="3">
        <v>5.4899999999999997E-2</v>
      </c>
      <c r="D39" s="3">
        <v>5.5399999999999998E-2</v>
      </c>
      <c r="E39" s="3">
        <v>5.6300000000000003E-2</v>
      </c>
      <c r="G39" s="2" t="s">
        <v>150</v>
      </c>
      <c r="H39" s="3">
        <v>9.1999999999999998E-3</v>
      </c>
      <c r="I39" s="3">
        <v>1.7000000000000001E-2</v>
      </c>
      <c r="J39" s="3">
        <v>1.6400000000000001E-2</v>
      </c>
      <c r="K39" s="3">
        <v>1.5299999999999999E-2</v>
      </c>
    </row>
    <row r="40" spans="1:11" x14ac:dyDescent="0.2">
      <c r="A40" s="2" t="s">
        <v>40</v>
      </c>
      <c r="B40" s="3">
        <v>6.4899999999999999E-2</v>
      </c>
      <c r="C40" s="3">
        <v>2.8899999999999999E-2</v>
      </c>
      <c r="D40" s="3">
        <v>4.1700000000000001E-2</v>
      </c>
      <c r="E40" s="3">
        <v>6.7900000000000002E-2</v>
      </c>
      <c r="G40" s="2" t="s">
        <v>82</v>
      </c>
      <c r="H40" s="3">
        <v>4.3999999999999997E-2</v>
      </c>
      <c r="I40" s="3">
        <v>2.7E-2</v>
      </c>
      <c r="J40" s="3">
        <v>3.49E-2</v>
      </c>
      <c r="K40" s="3">
        <v>5.1299999999999998E-2</v>
      </c>
    </row>
    <row r="41" spans="1:11" x14ac:dyDescent="0.2">
      <c r="A41" s="2" t="s">
        <v>37</v>
      </c>
      <c r="B41" s="3">
        <v>6.0900000000000003E-2</v>
      </c>
      <c r="C41" s="3">
        <v>6.2549999999999994E-2</v>
      </c>
      <c r="D41" s="3">
        <v>6.1700000000000005E-2</v>
      </c>
      <c r="E41" s="3">
        <v>5.985E-2</v>
      </c>
      <c r="G41" s="2" t="s">
        <v>127</v>
      </c>
      <c r="H41" s="3">
        <v>2.6599999999999999E-2</v>
      </c>
      <c r="I41" s="3">
        <v>2.9399999999999999E-2</v>
      </c>
      <c r="J41" s="3">
        <v>2.4400000000000002E-2</v>
      </c>
      <c r="K41" s="3">
        <v>1.3899999999999999E-2</v>
      </c>
    </row>
    <row r="42" spans="1:11" x14ac:dyDescent="0.2">
      <c r="A42" s="2" t="s">
        <v>78</v>
      </c>
      <c r="B42" s="3">
        <v>3.506666666666667E-2</v>
      </c>
      <c r="C42" s="3">
        <v>2.4033333333333334E-2</v>
      </c>
      <c r="D42" s="3">
        <v>2.9133333333333334E-2</v>
      </c>
      <c r="E42" s="3">
        <v>3.9733333333333336E-2</v>
      </c>
      <c r="G42" s="2" t="s">
        <v>188</v>
      </c>
      <c r="H42" s="3">
        <v>4.7899999999999998E-2</v>
      </c>
      <c r="I42" s="3">
        <v>2.9033333333333331E-2</v>
      </c>
      <c r="J42" s="3">
        <v>3.5400000000000001E-2</v>
      </c>
      <c r="K42" s="3">
        <v>4.8499999999999995E-2</v>
      </c>
    </row>
    <row r="43" spans="1:11" x14ac:dyDescent="0.2">
      <c r="A43" s="2" t="s">
        <v>152</v>
      </c>
      <c r="B43" s="3">
        <v>6.4000000000000003E-3</v>
      </c>
      <c r="C43" s="3">
        <v>1.1900000000000001E-2</v>
      </c>
      <c r="D43" s="3">
        <v>4.3700000000000003E-2</v>
      </c>
      <c r="E43" s="3">
        <v>0.1091</v>
      </c>
      <c r="G43" s="2" t="s">
        <v>86</v>
      </c>
      <c r="H43" s="3">
        <v>4.3099999999999999E-2</v>
      </c>
      <c r="I43" s="3">
        <v>4.4600000000000001E-2</v>
      </c>
      <c r="J43" s="3">
        <v>4.4400000000000002E-2</v>
      </c>
      <c r="K43" s="3">
        <v>4.3900000000000002E-2</v>
      </c>
    </row>
    <row r="44" spans="1:11" x14ac:dyDescent="0.2">
      <c r="A44" s="2" t="s">
        <v>143</v>
      </c>
      <c r="B44" s="3">
        <v>1.61E-2</v>
      </c>
      <c r="C44" s="3">
        <v>6.7999999999999996E-3</v>
      </c>
      <c r="D44" s="3">
        <v>1.1900000000000001E-2</v>
      </c>
      <c r="E44" s="3">
        <v>2.2599999999999999E-2</v>
      </c>
      <c r="G44" s="2" t="s">
        <v>126</v>
      </c>
      <c r="H44" s="3">
        <v>2.4399999999999998E-2</v>
      </c>
      <c r="I44" s="3">
        <v>1.77E-2</v>
      </c>
      <c r="J44" s="3">
        <v>2.3699999999999999E-2</v>
      </c>
      <c r="K44" s="3">
        <v>3.61E-2</v>
      </c>
    </row>
    <row r="45" spans="1:11" x14ac:dyDescent="0.2">
      <c r="A45" s="2" t="s">
        <v>158</v>
      </c>
      <c r="B45" s="3">
        <v>3.3999999999999998E-3</v>
      </c>
      <c r="C45" s="3">
        <v>0</v>
      </c>
      <c r="D45" s="3">
        <v>0</v>
      </c>
      <c r="E45" s="3">
        <v>0</v>
      </c>
      <c r="G45" s="2" t="s">
        <v>141</v>
      </c>
      <c r="H45" s="3">
        <v>1.67E-2</v>
      </c>
      <c r="I45" s="3">
        <v>5.0000000000000001E-4</v>
      </c>
      <c r="J45" s="3">
        <v>5.8999999999999999E-3</v>
      </c>
      <c r="K45" s="3">
        <v>1.7000000000000001E-2</v>
      </c>
    </row>
    <row r="46" spans="1:11" x14ac:dyDescent="0.2">
      <c r="A46" s="2" t="s">
        <v>123</v>
      </c>
      <c r="B46" s="3">
        <v>2.8799999999999999E-2</v>
      </c>
      <c r="C46" s="3">
        <v>3.2300000000000002E-2</v>
      </c>
      <c r="D46" s="3">
        <v>3.49E-2</v>
      </c>
      <c r="E46" s="3">
        <v>4.02E-2</v>
      </c>
      <c r="G46" s="2" t="s">
        <v>157</v>
      </c>
      <c r="H46" s="3">
        <v>3.8999999999999998E-3</v>
      </c>
      <c r="I46" s="3">
        <v>1.4999999999999999E-2</v>
      </c>
      <c r="J46" s="3">
        <v>1.6400000000000001E-2</v>
      </c>
      <c r="K46" s="3">
        <v>1.9300000000000001E-2</v>
      </c>
    </row>
    <row r="47" spans="1:11" x14ac:dyDescent="0.2">
      <c r="A47" s="2" t="s">
        <v>38</v>
      </c>
      <c r="B47" s="3">
        <v>4.4600000000000008E-2</v>
      </c>
      <c r="C47" s="3">
        <v>3.3024999999999999E-2</v>
      </c>
      <c r="D47" s="3">
        <v>4.1099999999999998E-2</v>
      </c>
      <c r="E47" s="3">
        <v>5.7650000000000007E-2</v>
      </c>
      <c r="G47" s="2" t="s">
        <v>117</v>
      </c>
      <c r="H47" s="3">
        <v>3.09E-2</v>
      </c>
      <c r="I47" s="3">
        <v>1.5699999999999999E-2</v>
      </c>
      <c r="J47" s="3">
        <v>2.1999999999999999E-2</v>
      </c>
      <c r="K47" s="3">
        <v>3.5099999999999999E-2</v>
      </c>
    </row>
    <row r="48" spans="1:11" x14ac:dyDescent="0.2">
      <c r="A48" s="2" t="s">
        <v>17</v>
      </c>
      <c r="B48" s="3">
        <v>8.43E-2</v>
      </c>
      <c r="C48" s="3">
        <v>6.5299999999999997E-2</v>
      </c>
      <c r="D48" s="3">
        <v>6.9400000000000003E-2</v>
      </c>
      <c r="E48" s="3">
        <v>7.7899999999999997E-2</v>
      </c>
      <c r="G48" s="2" t="s">
        <v>21</v>
      </c>
      <c r="H48" s="3">
        <v>3.9080769230769231E-2</v>
      </c>
      <c r="I48" s="3">
        <v>1.9880769230769233E-2</v>
      </c>
      <c r="J48" s="3">
        <v>2.8753846153846154E-2</v>
      </c>
      <c r="K48" s="3">
        <v>4.9703846153846161E-2</v>
      </c>
    </row>
    <row r="49" spans="1:11" x14ac:dyDescent="0.2">
      <c r="A49" s="2" t="s">
        <v>109</v>
      </c>
      <c r="B49" s="3">
        <v>3.49E-2</v>
      </c>
      <c r="C49" s="3">
        <v>0</v>
      </c>
      <c r="D49" s="3">
        <v>8.0000000000000002E-3</v>
      </c>
      <c r="E49" s="3">
        <v>4.99E-2</v>
      </c>
      <c r="G49" s="2" t="s">
        <v>6</v>
      </c>
      <c r="H49" s="3">
        <v>2.458999999999999E-2</v>
      </c>
      <c r="I49" s="3">
        <v>1.7531372549019604E-2</v>
      </c>
      <c r="J49" s="3">
        <v>2.1643137254901971E-2</v>
      </c>
      <c r="K49" s="3">
        <v>3.2694117647058832E-2</v>
      </c>
    </row>
    <row r="50" spans="1:11" x14ac:dyDescent="0.2">
      <c r="A50" s="2" t="s">
        <v>19</v>
      </c>
      <c r="B50" s="3">
        <v>8.2500000000000004E-2</v>
      </c>
      <c r="C50" s="3">
        <v>0.1066</v>
      </c>
      <c r="D50" s="3">
        <v>0.10390000000000001</v>
      </c>
      <c r="E50" s="3">
        <v>9.8199999999999996E-2</v>
      </c>
      <c r="G50" s="2" t="s">
        <v>199</v>
      </c>
      <c r="H50" s="3">
        <v>2.35E-2</v>
      </c>
      <c r="I50" s="3">
        <v>1.5100000000000001E-2</v>
      </c>
      <c r="J50" s="3">
        <v>2.53E-2</v>
      </c>
      <c r="K50" s="3">
        <v>4.6199999999999998E-2</v>
      </c>
    </row>
    <row r="51" spans="1:11" x14ac:dyDescent="0.2">
      <c r="A51" s="2" t="s">
        <v>91</v>
      </c>
      <c r="B51" s="3">
        <v>2.5700000000000001E-2</v>
      </c>
      <c r="C51" s="3">
        <v>1.375E-2</v>
      </c>
      <c r="D51" s="3">
        <v>1.67E-2</v>
      </c>
      <c r="E51" s="3">
        <v>2.6700000000000002E-2</v>
      </c>
      <c r="G51" s="2" t="s">
        <v>197</v>
      </c>
      <c r="H51" s="3">
        <v>3.4200000000000001E-2</v>
      </c>
      <c r="I51" s="3">
        <v>0</v>
      </c>
      <c r="J51" s="3">
        <v>7.9000000000000008E-3</v>
      </c>
      <c r="K51" s="3">
        <v>4.5900000000000003E-2</v>
      </c>
    </row>
    <row r="52" spans="1:11" x14ac:dyDescent="0.2">
      <c r="A52" s="2" t="s">
        <v>129</v>
      </c>
      <c r="B52" s="3">
        <v>1.9949999999999999E-2</v>
      </c>
      <c r="C52" s="3">
        <v>1.34E-2</v>
      </c>
      <c r="D52" s="3">
        <v>1.5800000000000002E-2</v>
      </c>
      <c r="E52" s="3">
        <v>2.07E-2</v>
      </c>
      <c r="G52" s="2" t="s">
        <v>169</v>
      </c>
      <c r="H52" s="3">
        <v>4.9904347826086944E-2</v>
      </c>
      <c r="I52" s="3">
        <v>2.583333333333333E-2</v>
      </c>
      <c r="J52" s="3">
        <v>3.5379166666666656E-2</v>
      </c>
      <c r="K52" s="3">
        <v>5.5120833333333334E-2</v>
      </c>
    </row>
    <row r="53" spans="1:11" x14ac:dyDescent="0.2">
      <c r="A53" s="2" t="s">
        <v>2</v>
      </c>
      <c r="B53" s="3">
        <v>0.1268</v>
      </c>
      <c r="C53" s="3">
        <v>0.14860000000000001</v>
      </c>
      <c r="D53" s="3">
        <v>0.1426</v>
      </c>
      <c r="E53" s="3">
        <v>0.1305</v>
      </c>
      <c r="G53" s="2" t="s">
        <v>185</v>
      </c>
      <c r="H53" s="3">
        <v>4.2399999999999993E-2</v>
      </c>
      <c r="I53" s="3">
        <v>2.2449999999999998E-2</v>
      </c>
      <c r="J53" s="3">
        <v>3.1366666666666661E-2</v>
      </c>
      <c r="K53" s="3">
        <v>4.9599999999999998E-2</v>
      </c>
    </row>
    <row r="54" spans="1:11" x14ac:dyDescent="0.2">
      <c r="A54" s="2" t="s">
        <v>63</v>
      </c>
      <c r="B54" s="3">
        <v>3.43375E-2</v>
      </c>
      <c r="C54" s="3">
        <v>1.9625E-2</v>
      </c>
      <c r="D54" s="3">
        <v>2.8837500000000002E-2</v>
      </c>
      <c r="E54" s="3">
        <v>4.8037499999999997E-2</v>
      </c>
      <c r="G54" s="2" t="s">
        <v>174</v>
      </c>
      <c r="H54" s="3">
        <v>3.3909090909090916E-2</v>
      </c>
      <c r="I54" s="3">
        <v>1.9417318435754193E-2</v>
      </c>
      <c r="J54" s="3">
        <v>2.589664804469273E-2</v>
      </c>
      <c r="K54" s="3">
        <v>4.1084357541899416E-2</v>
      </c>
    </row>
    <row r="55" spans="1:11" x14ac:dyDescent="0.2">
      <c r="A55" s="2" t="s">
        <v>128</v>
      </c>
      <c r="B55" s="3">
        <v>1.5900000000000001E-2</v>
      </c>
      <c r="C55" s="3">
        <v>6.7666666666666665E-3</v>
      </c>
      <c r="D55" s="3">
        <v>6.6666666666666671E-3</v>
      </c>
      <c r="E55" s="3">
        <v>9.8999999999999991E-3</v>
      </c>
    </row>
    <row r="56" spans="1:11" x14ac:dyDescent="0.2">
      <c r="A56" s="2" t="s">
        <v>70</v>
      </c>
      <c r="B56" s="3">
        <v>4.9700000000000001E-2</v>
      </c>
      <c r="C56" s="3">
        <v>2.0999999999999999E-3</v>
      </c>
      <c r="D56" s="3">
        <v>2.23E-2</v>
      </c>
      <c r="E56" s="3">
        <v>6.3799999999999996E-2</v>
      </c>
    </row>
    <row r="57" spans="1:11" x14ac:dyDescent="0.2">
      <c r="A57" s="2" t="s">
        <v>39</v>
      </c>
      <c r="B57" s="3">
        <v>3.6199999999999996E-2</v>
      </c>
      <c r="C57" s="3">
        <v>1.0133333333333333E-2</v>
      </c>
      <c r="D57" s="3">
        <v>1.66E-2</v>
      </c>
      <c r="E57" s="3">
        <v>3.1566666666666666E-2</v>
      </c>
    </row>
    <row r="58" spans="1:11" x14ac:dyDescent="0.2">
      <c r="A58" s="2" t="s">
        <v>65</v>
      </c>
      <c r="B58" s="3">
        <v>5.3499999999999999E-2</v>
      </c>
      <c r="C58" s="3">
        <v>8.4099999999999994E-2</v>
      </c>
      <c r="D58" s="3">
        <v>7.2999999999999995E-2</v>
      </c>
      <c r="E58" s="3">
        <v>5.0299999999999997E-2</v>
      </c>
      <c r="J58" s="6"/>
    </row>
    <row r="59" spans="1:11" x14ac:dyDescent="0.2">
      <c r="A59" s="2" t="s">
        <v>42</v>
      </c>
      <c r="B59" s="3">
        <v>6.4399999999999999E-2</v>
      </c>
      <c r="C59" s="3">
        <v>0</v>
      </c>
      <c r="D59" s="3">
        <v>2.0199999999999999E-2</v>
      </c>
      <c r="E59" s="3">
        <v>6.3E-2</v>
      </c>
      <c r="G59" s="20" t="s">
        <v>220</v>
      </c>
      <c r="H59" t="s">
        <v>203</v>
      </c>
      <c r="I59" t="s">
        <v>204</v>
      </c>
      <c r="J59" t="s">
        <v>205</v>
      </c>
    </row>
    <row r="60" spans="1:11" x14ac:dyDescent="0.2">
      <c r="A60" s="2" t="s">
        <v>99</v>
      </c>
      <c r="B60" s="3">
        <v>3.7699999999999997E-2</v>
      </c>
      <c r="C60" s="3">
        <v>3.6600000000000001E-2</v>
      </c>
      <c r="D60" s="3">
        <v>4.5999999999999999E-2</v>
      </c>
      <c r="E60" s="3">
        <v>6.5299999999999997E-2</v>
      </c>
      <c r="G60" s="20" t="s">
        <v>221</v>
      </c>
      <c r="H60" s="8">
        <v>1.9417318435754193E-2</v>
      </c>
      <c r="I60" s="8">
        <v>2.589664804469273E-2</v>
      </c>
      <c r="J60" s="8">
        <v>4.1084357541899416E-2</v>
      </c>
    </row>
    <row r="61" spans="1:11" x14ac:dyDescent="0.2">
      <c r="A61" s="2" t="s">
        <v>56</v>
      </c>
      <c r="B61" s="3">
        <v>5.7000000000000002E-2</v>
      </c>
      <c r="C61" s="3">
        <v>1.77E-2</v>
      </c>
      <c r="D61" s="3">
        <v>2.3400000000000001E-2</v>
      </c>
      <c r="E61" s="3">
        <v>3.5200000000000002E-2</v>
      </c>
    </row>
    <row r="62" spans="1:11" x14ac:dyDescent="0.2">
      <c r="A62" s="2" t="s">
        <v>156</v>
      </c>
      <c r="B62" s="3">
        <v>4.0000000000000001E-3</v>
      </c>
      <c r="C62" s="3">
        <v>4.1999999999999997E-3</v>
      </c>
      <c r="D62" s="3">
        <v>2.8999999999999998E-3</v>
      </c>
      <c r="E62" s="3">
        <v>4.0000000000000002E-4</v>
      </c>
    </row>
    <row r="63" spans="1:11" x14ac:dyDescent="0.2">
      <c r="A63" s="2" t="s">
        <v>136</v>
      </c>
      <c r="B63" s="3">
        <v>2.2800000000000001E-2</v>
      </c>
      <c r="C63" s="3">
        <v>5.9999999999999995E-4</v>
      </c>
      <c r="D63" s="3">
        <v>1.3599999999999999E-2</v>
      </c>
      <c r="E63" s="3">
        <v>4.0300000000000002E-2</v>
      </c>
      <c r="G63" s="21" t="s">
        <v>220</v>
      </c>
      <c r="H63" t="s">
        <v>203</v>
      </c>
      <c r="I63" t="s">
        <v>204</v>
      </c>
      <c r="J63" t="s">
        <v>205</v>
      </c>
    </row>
    <row r="64" spans="1:11" x14ac:dyDescent="0.2">
      <c r="A64" s="2" t="s">
        <v>72</v>
      </c>
      <c r="B64" s="3">
        <v>4.2599999999999999E-2</v>
      </c>
      <c r="C64" s="3">
        <v>3.635E-2</v>
      </c>
      <c r="D64" s="3">
        <v>3.8149999999999996E-2</v>
      </c>
      <c r="E64" s="3">
        <v>4.1799999999999997E-2</v>
      </c>
      <c r="G64" s="21" t="s">
        <v>222</v>
      </c>
      <c r="H64" s="8">
        <v>2.3412183E-2</v>
      </c>
      <c r="I64" s="8">
        <v>3.1005075999999999E-2</v>
      </c>
      <c r="J64" s="8">
        <v>4.8942131999999999E-2</v>
      </c>
    </row>
    <row r="65" spans="1:5" x14ac:dyDescent="0.2">
      <c r="A65" s="2" t="s">
        <v>14</v>
      </c>
      <c r="B65" s="3">
        <v>8.9700000000000002E-2</v>
      </c>
      <c r="C65" s="3">
        <v>4.2900000000000001E-2</v>
      </c>
      <c r="D65" s="3">
        <v>5.9200000000000003E-2</v>
      </c>
      <c r="E65" s="3">
        <v>9.2700000000000005E-2</v>
      </c>
    </row>
    <row r="66" spans="1:5" x14ac:dyDescent="0.2">
      <c r="A66" s="2" t="s">
        <v>125</v>
      </c>
      <c r="B66" s="3">
        <v>2.75E-2</v>
      </c>
      <c r="C66" s="3">
        <v>1.15E-2</v>
      </c>
      <c r="D66" s="3">
        <v>1.84E-2</v>
      </c>
      <c r="E66" s="3">
        <v>3.2599999999999997E-2</v>
      </c>
    </row>
    <row r="67" spans="1:5" x14ac:dyDescent="0.2">
      <c r="A67" s="2" t="s">
        <v>137</v>
      </c>
      <c r="B67" s="3">
        <v>2.18E-2</v>
      </c>
      <c r="C67" s="3">
        <v>6.1000000000000004E-3</v>
      </c>
      <c r="D67" s="3">
        <v>1.9099999999999999E-2</v>
      </c>
      <c r="E67" s="3">
        <v>4.5900000000000003E-2</v>
      </c>
    </row>
    <row r="68" spans="1:5" x14ac:dyDescent="0.2">
      <c r="A68" s="2" t="s">
        <v>106</v>
      </c>
      <c r="B68" s="3">
        <v>3.5499999999999997E-2</v>
      </c>
      <c r="C68" s="3">
        <v>1.3899999999999999E-2</v>
      </c>
      <c r="D68" s="3">
        <v>2.63E-2</v>
      </c>
      <c r="E68" s="3">
        <v>5.1700000000000003E-2</v>
      </c>
    </row>
    <row r="69" spans="1:5" x14ac:dyDescent="0.2">
      <c r="A69" s="2" t="s">
        <v>108</v>
      </c>
      <c r="B69" s="3">
        <v>3.5299999999999998E-2</v>
      </c>
      <c r="C69" s="3">
        <v>6.9999999999999999E-4</v>
      </c>
      <c r="D69" s="3">
        <v>1.0800000000000001E-2</v>
      </c>
      <c r="E69" s="3">
        <v>3.1600000000000003E-2</v>
      </c>
    </row>
    <row r="70" spans="1:5" x14ac:dyDescent="0.2">
      <c r="A70" s="2" t="s">
        <v>135</v>
      </c>
      <c r="B70" s="3">
        <v>2.07E-2</v>
      </c>
      <c r="C70" s="3">
        <v>7.6E-3</v>
      </c>
      <c r="D70" s="3">
        <v>1.8950000000000002E-2</v>
      </c>
      <c r="E70" s="3">
        <v>4.2200000000000001E-2</v>
      </c>
    </row>
    <row r="71" spans="1:5" x14ac:dyDescent="0.2">
      <c r="A71" s="2" t="s">
        <v>15</v>
      </c>
      <c r="B71" s="3">
        <v>8.0250000000000002E-2</v>
      </c>
      <c r="C71" s="3">
        <v>3.4999999999999996E-2</v>
      </c>
      <c r="D71" s="3">
        <v>4.9250000000000002E-2</v>
      </c>
      <c r="E71" s="3">
        <v>7.8550000000000009E-2</v>
      </c>
    </row>
    <row r="72" spans="1:5" x14ac:dyDescent="0.2">
      <c r="A72" s="2" t="s">
        <v>119</v>
      </c>
      <c r="B72" s="3">
        <v>2.9700000000000001E-2</v>
      </c>
      <c r="C72" s="3">
        <v>3.0300000000000001E-2</v>
      </c>
      <c r="D72" s="3">
        <v>2.4E-2</v>
      </c>
      <c r="E72" s="3">
        <v>1.11E-2</v>
      </c>
    </row>
    <row r="73" spans="1:5" x14ac:dyDescent="0.2">
      <c r="A73" s="2" t="s">
        <v>121</v>
      </c>
      <c r="B73" s="3">
        <v>2.9000000000000001E-2</v>
      </c>
      <c r="C73" s="3">
        <v>2.98E-2</v>
      </c>
      <c r="D73" s="3">
        <v>2.7099999999999999E-2</v>
      </c>
      <c r="E73" s="3">
        <v>2.1700000000000001E-2</v>
      </c>
    </row>
    <row r="74" spans="1:5" x14ac:dyDescent="0.2">
      <c r="A74" s="2" t="s">
        <v>118</v>
      </c>
      <c r="B74" s="3">
        <v>3.0499999999999999E-2</v>
      </c>
      <c r="C74" s="3">
        <v>2.47E-2</v>
      </c>
      <c r="D74" s="3">
        <v>2.8799999999999999E-2</v>
      </c>
      <c r="E74" s="3">
        <v>3.7199999999999997E-2</v>
      </c>
    </row>
    <row r="75" spans="1:5" x14ac:dyDescent="0.2">
      <c r="A75" s="2" t="s">
        <v>16</v>
      </c>
      <c r="B75" s="3">
        <v>8.6499999999999994E-2</v>
      </c>
      <c r="C75" s="3">
        <v>0.1028</v>
      </c>
      <c r="D75" s="3">
        <v>9.8699999999999996E-2</v>
      </c>
      <c r="E75" s="3">
        <v>9.01E-2</v>
      </c>
    </row>
    <row r="76" spans="1:5" x14ac:dyDescent="0.2">
      <c r="A76" s="2" t="s">
        <v>50</v>
      </c>
      <c r="B76" s="3">
        <v>5.9400000000000001E-2</v>
      </c>
      <c r="C76" s="3">
        <v>4.0899999999999999E-2</v>
      </c>
      <c r="D76" s="3">
        <v>4.4699999999999997E-2</v>
      </c>
      <c r="E76" s="3">
        <v>5.2499999999999998E-2</v>
      </c>
    </row>
    <row r="77" spans="1:5" x14ac:dyDescent="0.2">
      <c r="A77" s="2" t="s">
        <v>149</v>
      </c>
      <c r="B77" s="3">
        <v>1.01E-2</v>
      </c>
      <c r="C77" s="3">
        <v>0</v>
      </c>
      <c r="D77" s="3">
        <v>5.5999999999999999E-3</v>
      </c>
      <c r="E77" s="3">
        <v>2.7400000000000001E-2</v>
      </c>
    </row>
    <row r="78" spans="1:5" x14ac:dyDescent="0.2">
      <c r="A78" s="2" t="s">
        <v>140</v>
      </c>
      <c r="B78" s="3">
        <v>1.8599999999999998E-2</v>
      </c>
      <c r="C78" s="3">
        <v>0</v>
      </c>
      <c r="D78" s="3">
        <v>7.3000000000000001E-3</v>
      </c>
      <c r="E78" s="3">
        <v>2.6200000000000001E-2</v>
      </c>
    </row>
    <row r="79" spans="1:5" x14ac:dyDescent="0.2">
      <c r="A79" s="2" t="s">
        <v>155</v>
      </c>
      <c r="B79" s="3">
        <v>4.7000000000000002E-3</v>
      </c>
      <c r="C79" s="3">
        <v>6.7999999999999996E-3</v>
      </c>
      <c r="D79" s="3">
        <v>0</v>
      </c>
      <c r="E79" s="3">
        <v>0</v>
      </c>
    </row>
    <row r="80" spans="1:5" x14ac:dyDescent="0.2">
      <c r="A80" s="2" t="s">
        <v>103</v>
      </c>
      <c r="B80" s="3">
        <v>3.5999999999999997E-2</v>
      </c>
      <c r="C80" s="3">
        <v>3.4700000000000002E-2</v>
      </c>
      <c r="D80" s="3">
        <v>3.3500000000000002E-2</v>
      </c>
      <c r="E80" s="3">
        <v>3.1099999999999999E-2</v>
      </c>
    </row>
    <row r="81" spans="1:5" x14ac:dyDescent="0.2">
      <c r="A81" s="2" t="s">
        <v>66</v>
      </c>
      <c r="B81" s="3">
        <v>5.3400000000000003E-2</v>
      </c>
      <c r="C81" s="3">
        <v>0</v>
      </c>
      <c r="D81" s="3">
        <v>1.11E-2</v>
      </c>
      <c r="E81" s="3">
        <v>4.4999999999999998E-2</v>
      </c>
    </row>
    <row r="82" spans="1:5" x14ac:dyDescent="0.2">
      <c r="A82" s="2" t="s">
        <v>71</v>
      </c>
      <c r="B82" s="3">
        <v>4.9599999999999998E-2</v>
      </c>
      <c r="C82" s="3">
        <v>2.6100000000000002E-2</v>
      </c>
      <c r="D82" s="3">
        <v>3.6900000000000002E-2</v>
      </c>
      <c r="E82" s="3">
        <v>5.8900000000000001E-2</v>
      </c>
    </row>
    <row r="83" spans="1:5" x14ac:dyDescent="0.2">
      <c r="A83" s="2" t="s">
        <v>58</v>
      </c>
      <c r="B83" s="3">
        <v>5.6300000000000003E-2</v>
      </c>
      <c r="C83" s="3">
        <v>0</v>
      </c>
      <c r="D83" s="3">
        <v>7.3000000000000001E-3</v>
      </c>
      <c r="E83" s="3">
        <v>5.6500000000000002E-2</v>
      </c>
    </row>
    <row r="84" spans="1:5" x14ac:dyDescent="0.2">
      <c r="A84" s="2" t="s">
        <v>85</v>
      </c>
      <c r="B84" s="3">
        <v>4.36E-2</v>
      </c>
      <c r="C84" s="3">
        <v>5.0000000000000001E-3</v>
      </c>
      <c r="D84" s="3">
        <v>1.6E-2</v>
      </c>
      <c r="E84" s="3">
        <v>3.85E-2</v>
      </c>
    </row>
    <row r="85" spans="1:5" x14ac:dyDescent="0.2">
      <c r="A85" s="2" t="s">
        <v>120</v>
      </c>
      <c r="B85" s="3">
        <v>2.2699999999999998E-2</v>
      </c>
      <c r="C85" s="3">
        <v>8.6499999999999997E-3</v>
      </c>
      <c r="D85" s="3">
        <v>1.7899999999999999E-2</v>
      </c>
      <c r="E85" s="3">
        <v>3.6850000000000001E-2</v>
      </c>
    </row>
    <row r="86" spans="1:5" x14ac:dyDescent="0.2">
      <c r="A86" s="2" t="s">
        <v>98</v>
      </c>
      <c r="B86" s="3">
        <v>3.7900000000000003E-2</v>
      </c>
      <c r="C86" s="3">
        <v>1.0699999999999999E-2</v>
      </c>
      <c r="D86" s="3">
        <v>2.2200000000000001E-2</v>
      </c>
      <c r="E86" s="3">
        <v>4.5900000000000003E-2</v>
      </c>
    </row>
    <row r="87" spans="1:5" x14ac:dyDescent="0.2">
      <c r="A87" s="2" t="s">
        <v>34</v>
      </c>
      <c r="B87" s="3">
        <v>6.7500000000000004E-2</v>
      </c>
      <c r="C87" s="3">
        <v>7.6E-3</v>
      </c>
      <c r="D87" s="3">
        <v>2.2800000000000001E-2</v>
      </c>
      <c r="E87" s="3">
        <v>5.4100000000000002E-2</v>
      </c>
    </row>
    <row r="88" spans="1:5" x14ac:dyDescent="0.2">
      <c r="A88" s="2" t="s">
        <v>167</v>
      </c>
      <c r="B88" s="3">
        <v>0</v>
      </c>
      <c r="C88" s="3">
        <v>4.1000000000000003E-3</v>
      </c>
      <c r="D88" s="3">
        <v>0</v>
      </c>
      <c r="E88" s="3">
        <v>0</v>
      </c>
    </row>
    <row r="89" spans="1:5" x14ac:dyDescent="0.2">
      <c r="A89" s="2" t="s">
        <v>92</v>
      </c>
      <c r="B89" s="3">
        <v>3.9899999999999998E-2</v>
      </c>
      <c r="C89" s="3">
        <v>2.3900000000000001E-2</v>
      </c>
      <c r="D89" s="3">
        <v>2.9899999999999999E-2</v>
      </c>
      <c r="E89" s="3">
        <v>4.2200000000000001E-2</v>
      </c>
    </row>
    <row r="90" spans="1:5" x14ac:dyDescent="0.2">
      <c r="A90" s="2" t="s">
        <v>148</v>
      </c>
      <c r="B90" s="3">
        <v>7.9000000000000008E-3</v>
      </c>
      <c r="C90" s="3">
        <v>9.6499999999999989E-3</v>
      </c>
      <c r="D90" s="3">
        <v>1.2449999999999999E-2</v>
      </c>
      <c r="E90" s="3">
        <v>1.8249999999999999E-2</v>
      </c>
    </row>
    <row r="91" spans="1:5" x14ac:dyDescent="0.2">
      <c r="A91" s="2" t="s">
        <v>52</v>
      </c>
      <c r="B91" s="3">
        <v>5.8200000000000002E-2</v>
      </c>
      <c r="C91" s="3">
        <v>3.4599999999999999E-2</v>
      </c>
      <c r="D91" s="3">
        <v>4.6699999999999998E-2</v>
      </c>
      <c r="E91" s="3">
        <v>7.17E-2</v>
      </c>
    </row>
    <row r="92" spans="1:5" x14ac:dyDescent="0.2">
      <c r="A92" s="2" t="s">
        <v>35</v>
      </c>
      <c r="B92" s="3">
        <v>6.7000000000000004E-2</v>
      </c>
      <c r="C92" s="3">
        <v>5.7799999999999997E-2</v>
      </c>
      <c r="D92" s="3">
        <v>6.3799999999999996E-2</v>
      </c>
      <c r="E92" s="3">
        <v>7.6200000000000004E-2</v>
      </c>
    </row>
    <row r="93" spans="1:5" x14ac:dyDescent="0.2">
      <c r="A93" s="2" t="s">
        <v>32</v>
      </c>
      <c r="B93" s="3">
        <v>7.0300000000000001E-2</v>
      </c>
      <c r="C93" s="3">
        <v>3.5000000000000003E-2</v>
      </c>
      <c r="D93" s="3">
        <v>5.57E-2</v>
      </c>
      <c r="E93" s="3">
        <v>9.8400000000000001E-2</v>
      </c>
    </row>
    <row r="94" spans="1:5" x14ac:dyDescent="0.2">
      <c r="A94" s="2" t="s">
        <v>12</v>
      </c>
      <c r="B94" s="3">
        <v>9.3100000000000002E-2</v>
      </c>
      <c r="C94" s="3">
        <v>2.9700000000000001E-2</v>
      </c>
      <c r="D94" s="3">
        <v>4.9799999999999997E-2</v>
      </c>
      <c r="E94" s="3">
        <v>9.11E-2</v>
      </c>
    </row>
    <row r="95" spans="1:5" x14ac:dyDescent="0.2">
      <c r="A95" s="2" t="s">
        <v>55</v>
      </c>
      <c r="B95" s="3">
        <v>5.7500000000000002E-2</v>
      </c>
      <c r="C95" s="3">
        <v>8.6999999999999994E-3</v>
      </c>
      <c r="D95" s="3">
        <v>2.46E-2</v>
      </c>
      <c r="E95" s="3">
        <v>5.7200000000000001E-2</v>
      </c>
    </row>
    <row r="96" spans="1:5" x14ac:dyDescent="0.2">
      <c r="A96" s="2" t="s">
        <v>74</v>
      </c>
      <c r="B96" s="3">
        <v>4.9299999999999997E-2</v>
      </c>
      <c r="C96" s="3">
        <v>4.2700000000000002E-2</v>
      </c>
      <c r="D96" s="3">
        <v>4.5900000000000003E-2</v>
      </c>
      <c r="E96" s="3">
        <v>5.2299999999999999E-2</v>
      </c>
    </row>
    <row r="97" spans="1:5" x14ac:dyDescent="0.2">
      <c r="A97" s="2" t="s">
        <v>62</v>
      </c>
      <c r="B97" s="3">
        <v>4.3433333333333331E-2</v>
      </c>
      <c r="C97" s="3">
        <v>1.17E-2</v>
      </c>
      <c r="D97" s="3">
        <v>2.1633333333333334E-2</v>
      </c>
      <c r="E97" s="3">
        <v>4.2066666666666669E-2</v>
      </c>
    </row>
    <row r="98" spans="1:5" x14ac:dyDescent="0.2">
      <c r="A98" s="2" t="s">
        <v>170</v>
      </c>
      <c r="B98" s="3"/>
      <c r="C98" s="3">
        <v>0</v>
      </c>
      <c r="D98" s="3">
        <v>0</v>
      </c>
      <c r="E98" s="3">
        <v>0</v>
      </c>
    </row>
    <row r="99" spans="1:5" x14ac:dyDescent="0.2">
      <c r="A99" s="2" t="s">
        <v>31</v>
      </c>
      <c r="B99" s="3">
        <v>7.0400000000000004E-2</v>
      </c>
      <c r="C99" s="3">
        <v>4.7600000000000003E-2</v>
      </c>
      <c r="D99" s="3">
        <v>5.4600000000000003E-2</v>
      </c>
      <c r="E99" s="3">
        <v>6.9000000000000006E-2</v>
      </c>
    </row>
    <row r="100" spans="1:5" x14ac:dyDescent="0.2">
      <c r="A100" s="2" t="s">
        <v>97</v>
      </c>
      <c r="B100" s="3">
        <v>3.85E-2</v>
      </c>
      <c r="C100" s="3">
        <v>4.1000000000000003E-3</v>
      </c>
      <c r="D100" s="3">
        <v>1.34E-2</v>
      </c>
      <c r="E100" s="3">
        <v>3.2399999999999998E-2</v>
      </c>
    </row>
    <row r="101" spans="1:5" x14ac:dyDescent="0.2">
      <c r="A101" s="2" t="s">
        <v>95</v>
      </c>
      <c r="B101" s="3">
        <v>3.8600000000000002E-2</v>
      </c>
      <c r="C101" s="3">
        <v>5.4000000000000003E-3</v>
      </c>
      <c r="D101" s="3">
        <v>2.7300000000000001E-2</v>
      </c>
      <c r="E101" s="3">
        <v>7.2400000000000006E-2</v>
      </c>
    </row>
    <row r="102" spans="1:5" x14ac:dyDescent="0.2">
      <c r="A102" s="2" t="s">
        <v>41</v>
      </c>
      <c r="B102" s="3">
        <v>4.6550000000000001E-2</v>
      </c>
      <c r="C102" s="3">
        <v>6.6E-3</v>
      </c>
      <c r="D102" s="3">
        <v>8.9499999999999996E-3</v>
      </c>
      <c r="E102" s="3">
        <v>4.0300000000000002E-2</v>
      </c>
    </row>
    <row r="103" spans="1:5" x14ac:dyDescent="0.2">
      <c r="A103" s="2" t="s">
        <v>54</v>
      </c>
      <c r="B103" s="3">
        <v>5.7500000000000002E-2</v>
      </c>
      <c r="C103" s="3">
        <v>3.0800000000000001E-2</v>
      </c>
      <c r="D103" s="3">
        <v>3.2000000000000001E-2</v>
      </c>
      <c r="E103" s="3">
        <v>3.4500000000000003E-2</v>
      </c>
    </row>
    <row r="104" spans="1:5" x14ac:dyDescent="0.2">
      <c r="A104" s="2" t="s">
        <v>9</v>
      </c>
      <c r="B104" s="3">
        <v>8.610000000000001E-2</v>
      </c>
      <c r="C104" s="3">
        <v>6.9999999999999993E-2</v>
      </c>
      <c r="D104" s="3">
        <v>7.2300000000000003E-2</v>
      </c>
      <c r="E104" s="3">
        <v>7.6949999999999991E-2</v>
      </c>
    </row>
    <row r="105" spans="1:5" x14ac:dyDescent="0.2">
      <c r="A105" s="2" t="s">
        <v>30</v>
      </c>
      <c r="B105" s="3">
        <v>7.0800000000000002E-2</v>
      </c>
      <c r="C105" s="3">
        <v>3.5000000000000001E-3</v>
      </c>
      <c r="D105" s="3">
        <v>3.5000000000000003E-2</v>
      </c>
      <c r="E105" s="3">
        <v>9.98E-2</v>
      </c>
    </row>
    <row r="106" spans="1:5" x14ac:dyDescent="0.2">
      <c r="A106" s="2" t="s">
        <v>147</v>
      </c>
      <c r="B106" s="3">
        <v>1.2699999999999999E-2</v>
      </c>
      <c r="C106" s="3">
        <v>2.5999999999999999E-3</v>
      </c>
      <c r="D106" s="3">
        <v>9.1000000000000004E-3</v>
      </c>
      <c r="E106" s="3">
        <v>2.24E-2</v>
      </c>
    </row>
    <row r="107" spans="1:5" x14ac:dyDescent="0.2">
      <c r="A107" s="2" t="s">
        <v>96</v>
      </c>
      <c r="B107" s="3">
        <v>3.8600000000000002E-2</v>
      </c>
      <c r="C107" s="3">
        <v>2.3300000000000001E-2</v>
      </c>
      <c r="D107" s="3">
        <v>3.2500000000000001E-2</v>
      </c>
      <c r="E107" s="3">
        <v>5.1400000000000001E-2</v>
      </c>
    </row>
    <row r="108" spans="1:5" x14ac:dyDescent="0.2">
      <c r="A108" s="2" t="s">
        <v>107</v>
      </c>
      <c r="B108" s="3">
        <v>3.5400000000000001E-2</v>
      </c>
      <c r="C108" s="3">
        <v>0</v>
      </c>
      <c r="D108" s="3">
        <v>1.4500000000000001E-2</v>
      </c>
      <c r="E108" s="3">
        <v>5.0500000000000003E-2</v>
      </c>
    </row>
    <row r="109" spans="1:5" x14ac:dyDescent="0.2">
      <c r="A109" s="2" t="s">
        <v>113</v>
      </c>
      <c r="B109" s="3">
        <v>3.1899999999999998E-2</v>
      </c>
      <c r="C109" s="3">
        <v>1E-4</v>
      </c>
      <c r="D109" s="3">
        <v>1.15E-2</v>
      </c>
      <c r="E109" s="3">
        <v>3.5000000000000003E-2</v>
      </c>
    </row>
    <row r="110" spans="1:5" x14ac:dyDescent="0.2">
      <c r="A110" s="2" t="s">
        <v>29</v>
      </c>
      <c r="B110" s="3">
        <v>6.6599999999999993E-2</v>
      </c>
      <c r="C110" s="3">
        <v>5.7349999999999998E-2</v>
      </c>
      <c r="D110" s="3">
        <v>5.8599999999999999E-2</v>
      </c>
      <c r="E110" s="3">
        <v>6.105E-2</v>
      </c>
    </row>
    <row r="111" spans="1:5" x14ac:dyDescent="0.2">
      <c r="A111" s="2" t="s">
        <v>116</v>
      </c>
      <c r="B111" s="3">
        <v>1.55E-2</v>
      </c>
      <c r="C111" s="3">
        <v>1.8499999999999999E-2</v>
      </c>
      <c r="D111" s="3">
        <v>2.29E-2</v>
      </c>
      <c r="E111" s="3">
        <v>3.3349999999999998E-2</v>
      </c>
    </row>
    <row r="112" spans="1:5" x14ac:dyDescent="0.2">
      <c r="A112" s="2" t="s">
        <v>138</v>
      </c>
      <c r="B112" s="3">
        <v>0.02</v>
      </c>
      <c r="C112" s="3">
        <v>1.24E-2</v>
      </c>
      <c r="D112" s="3">
        <v>2.3300000000000001E-2</v>
      </c>
      <c r="E112" s="3">
        <v>4.5699999999999998E-2</v>
      </c>
    </row>
    <row r="113" spans="1:5" x14ac:dyDescent="0.2">
      <c r="A113" s="2" t="s">
        <v>61</v>
      </c>
      <c r="B113" s="3">
        <v>5.5399999999999998E-2</v>
      </c>
      <c r="C113" s="3">
        <v>2.46E-2</v>
      </c>
      <c r="D113" s="3">
        <v>4.4299999999999999E-2</v>
      </c>
      <c r="E113" s="3">
        <v>8.4900000000000003E-2</v>
      </c>
    </row>
    <row r="114" spans="1:5" x14ac:dyDescent="0.2">
      <c r="A114" s="2" t="s">
        <v>165</v>
      </c>
      <c r="B114" s="3">
        <v>2.0000000000000001E-4</v>
      </c>
      <c r="C114" s="3">
        <v>1.9E-3</v>
      </c>
      <c r="D114" s="3">
        <v>4.4999999999999997E-3</v>
      </c>
      <c r="E114" s="3">
        <v>9.9000000000000008E-3</v>
      </c>
    </row>
    <row r="115" spans="1:5" x14ac:dyDescent="0.2">
      <c r="A115" s="2" t="s">
        <v>27</v>
      </c>
      <c r="B115" s="3">
        <v>7.2499999999999995E-2</v>
      </c>
      <c r="C115" s="3">
        <v>6.6600000000000006E-2</v>
      </c>
      <c r="D115" s="3">
        <v>7.0499999999999993E-2</v>
      </c>
      <c r="E115" s="3">
        <v>7.8700000000000006E-2</v>
      </c>
    </row>
    <row r="116" spans="1:5" x14ac:dyDescent="0.2">
      <c r="A116" s="2" t="s">
        <v>22</v>
      </c>
      <c r="B116" s="3">
        <v>7.7499999999999999E-2</v>
      </c>
      <c r="C116" s="3">
        <v>5.6300000000000003E-2</v>
      </c>
      <c r="D116" s="3">
        <v>6.5799999999999997E-2</v>
      </c>
      <c r="E116" s="3">
        <v>8.5400000000000004E-2</v>
      </c>
    </row>
    <row r="117" spans="1:5" x14ac:dyDescent="0.2">
      <c r="A117" s="2" t="s">
        <v>10</v>
      </c>
      <c r="B117" s="3">
        <v>6.2774999999999997E-2</v>
      </c>
      <c r="C117" s="3">
        <v>3.3825000000000001E-2</v>
      </c>
      <c r="D117" s="3">
        <v>4.1800000000000004E-2</v>
      </c>
      <c r="E117" s="3">
        <v>6.6525000000000001E-2</v>
      </c>
    </row>
    <row r="118" spans="1:5" x14ac:dyDescent="0.2">
      <c r="A118" s="2" t="s">
        <v>11</v>
      </c>
      <c r="B118" s="3">
        <v>9.8699999999999996E-2</v>
      </c>
      <c r="C118" s="3">
        <v>9.3100000000000002E-2</v>
      </c>
      <c r="D118" s="3">
        <v>9.7000000000000003E-2</v>
      </c>
      <c r="E118" s="3">
        <v>0.105</v>
      </c>
    </row>
    <row r="119" spans="1:5" x14ac:dyDescent="0.2">
      <c r="A119" s="2" t="s">
        <v>104</v>
      </c>
      <c r="B119" s="3">
        <v>3.4349999999999999E-2</v>
      </c>
      <c r="C119" s="3">
        <v>3.3000000000000002E-2</v>
      </c>
      <c r="D119" s="3">
        <v>3.7949999999999998E-2</v>
      </c>
      <c r="E119" s="3">
        <v>4.8149999999999998E-2</v>
      </c>
    </row>
    <row r="120" spans="1:5" x14ac:dyDescent="0.2">
      <c r="A120" s="2" t="s">
        <v>161</v>
      </c>
      <c r="B120" s="3">
        <v>1.1999999999999999E-3</v>
      </c>
      <c r="C120" s="3">
        <v>2.5999999999999999E-3</v>
      </c>
      <c r="D120" s="3">
        <v>0</v>
      </c>
      <c r="E120" s="3">
        <v>0</v>
      </c>
    </row>
    <row r="121" spans="1:5" x14ac:dyDescent="0.2">
      <c r="A121" s="2" t="s">
        <v>84</v>
      </c>
      <c r="B121" s="3">
        <v>3.6866666666666666E-2</v>
      </c>
      <c r="C121" s="3">
        <v>1.6666666666666666E-4</v>
      </c>
      <c r="D121" s="3">
        <v>1.4133333333333333E-2</v>
      </c>
      <c r="E121" s="3">
        <v>4.5966666666666663E-2</v>
      </c>
    </row>
    <row r="122" spans="1:5" x14ac:dyDescent="0.2">
      <c r="A122" s="2" t="s">
        <v>25</v>
      </c>
      <c r="B122" s="3">
        <v>7.2800000000000004E-2</v>
      </c>
      <c r="C122" s="3">
        <v>6.5849999999999992E-2</v>
      </c>
      <c r="D122" s="3">
        <v>7.0250000000000007E-2</v>
      </c>
      <c r="E122" s="3">
        <v>7.9199999999999993E-2</v>
      </c>
    </row>
    <row r="123" spans="1:5" x14ac:dyDescent="0.2">
      <c r="A123" s="2" t="s">
        <v>146</v>
      </c>
      <c r="B123" s="3">
        <v>1.34E-2</v>
      </c>
      <c r="C123" s="3">
        <v>8.8000000000000005E-3</v>
      </c>
      <c r="D123" s="3">
        <v>1.4999999999999999E-2</v>
      </c>
      <c r="E123" s="3">
        <v>2.7799999999999998E-2</v>
      </c>
    </row>
    <row r="124" spans="1:5" x14ac:dyDescent="0.2">
      <c r="A124" s="2" t="s">
        <v>81</v>
      </c>
      <c r="B124" s="3">
        <v>4.6199999999999998E-2</v>
      </c>
      <c r="C124" s="3">
        <v>3.5700000000000003E-2</v>
      </c>
      <c r="D124" s="3">
        <v>4.0599999999999997E-2</v>
      </c>
      <c r="E124" s="3">
        <v>5.0700000000000002E-2</v>
      </c>
    </row>
    <row r="125" spans="1:5" x14ac:dyDescent="0.2">
      <c r="A125" s="2" t="s">
        <v>139</v>
      </c>
      <c r="B125" s="3">
        <v>9.6999999999999986E-3</v>
      </c>
      <c r="C125" s="3">
        <v>6.1999999999999998E-3</v>
      </c>
      <c r="D125" s="3">
        <v>1.3500000000000002E-2</v>
      </c>
      <c r="E125" s="3">
        <v>3.04E-2</v>
      </c>
    </row>
    <row r="126" spans="1:5" x14ac:dyDescent="0.2">
      <c r="A126" s="2" t="s">
        <v>33</v>
      </c>
      <c r="B126" s="3">
        <v>7.0300000000000001E-2</v>
      </c>
      <c r="C126" s="3">
        <v>2.53E-2</v>
      </c>
      <c r="D126" s="3">
        <v>4.5600000000000002E-2</v>
      </c>
      <c r="E126" s="3">
        <v>8.72E-2</v>
      </c>
    </row>
    <row r="127" spans="1:5" x14ac:dyDescent="0.2">
      <c r="A127" s="2" t="s">
        <v>145</v>
      </c>
      <c r="B127" s="3">
        <v>1.37E-2</v>
      </c>
      <c r="C127" s="3">
        <v>9.5999999999999992E-3</v>
      </c>
      <c r="D127" s="3">
        <v>1.2200000000000001E-2</v>
      </c>
      <c r="E127" s="3">
        <v>1.7600000000000001E-2</v>
      </c>
    </row>
    <row r="128" spans="1:5" x14ac:dyDescent="0.2">
      <c r="A128" s="2" t="s">
        <v>18</v>
      </c>
      <c r="B128" s="3">
        <v>8.43E-2</v>
      </c>
      <c r="C128" s="3">
        <v>3.04E-2</v>
      </c>
      <c r="D128" s="3">
        <v>4.3099999999999999E-2</v>
      </c>
      <c r="E128" s="3">
        <v>6.9199999999999998E-2</v>
      </c>
    </row>
    <row r="129" spans="1:5" x14ac:dyDescent="0.2">
      <c r="A129" s="2" t="s">
        <v>69</v>
      </c>
      <c r="B129" s="3">
        <v>4.99E-2</v>
      </c>
      <c r="C129" s="3">
        <v>1.8599999999999998E-2</v>
      </c>
      <c r="D129" s="3">
        <v>3.0200000000000001E-2</v>
      </c>
      <c r="E129" s="3">
        <v>5.4100000000000002E-2</v>
      </c>
    </row>
    <row r="130" spans="1:5" x14ac:dyDescent="0.2">
      <c r="A130" s="2" t="s">
        <v>110</v>
      </c>
      <c r="B130" s="3">
        <v>2.4425000000000002E-2</v>
      </c>
      <c r="C130" s="3">
        <v>1.8775E-2</v>
      </c>
      <c r="D130" s="3">
        <v>2.3925000000000002E-2</v>
      </c>
      <c r="E130" s="3">
        <v>3.4525E-2</v>
      </c>
    </row>
    <row r="131" spans="1:5" x14ac:dyDescent="0.2">
      <c r="A131" s="2" t="s">
        <v>67</v>
      </c>
      <c r="B131" s="3">
        <v>5.1700000000000003E-2</v>
      </c>
      <c r="C131" s="3">
        <v>1.95E-2</v>
      </c>
      <c r="D131" s="3">
        <v>3.2599999999999997E-2</v>
      </c>
      <c r="E131" s="3">
        <v>5.96E-2</v>
      </c>
    </row>
    <row r="132" spans="1:5" x14ac:dyDescent="0.2">
      <c r="A132" s="2" t="s">
        <v>142</v>
      </c>
      <c r="B132" s="3">
        <v>1.66E-2</v>
      </c>
      <c r="C132" s="3">
        <v>2.3999999999999998E-3</v>
      </c>
      <c r="D132" s="3">
        <v>2.53E-2</v>
      </c>
      <c r="E132" s="3">
        <v>7.2499999999999995E-2</v>
      </c>
    </row>
    <row r="133" spans="1:5" x14ac:dyDescent="0.2">
      <c r="A133" s="2" t="s">
        <v>36</v>
      </c>
      <c r="B133" s="3">
        <v>6.6100000000000006E-2</v>
      </c>
      <c r="C133" s="3">
        <v>2.5399999999999999E-2</v>
      </c>
      <c r="D133" s="3">
        <v>3.6600000000000001E-2</v>
      </c>
      <c r="E133" s="3">
        <v>5.9700000000000003E-2</v>
      </c>
    </row>
    <row r="134" spans="1:5" x14ac:dyDescent="0.2">
      <c r="A134" s="2" t="s">
        <v>133</v>
      </c>
      <c r="B134" s="3">
        <v>2.4400000000000002E-2</v>
      </c>
      <c r="C134" s="3">
        <v>0</v>
      </c>
      <c r="D134" s="3">
        <v>2.3900000000000001E-2</v>
      </c>
      <c r="E134" s="3">
        <v>7.5700000000000003E-2</v>
      </c>
    </row>
    <row r="135" spans="1:5" x14ac:dyDescent="0.2">
      <c r="A135" s="2" t="s">
        <v>73</v>
      </c>
      <c r="B135" s="3">
        <v>4.9299999999999997E-2</v>
      </c>
      <c r="C135" s="3">
        <v>2.23E-2</v>
      </c>
      <c r="D135" s="3">
        <v>3.6600000000000001E-2</v>
      </c>
      <c r="E135" s="3">
        <v>6.6000000000000003E-2</v>
      </c>
    </row>
    <row r="136" spans="1:5" x14ac:dyDescent="0.2">
      <c r="A136" s="2" t="s">
        <v>174</v>
      </c>
      <c r="B136" s="3">
        <v>4.3172959183673448E-2</v>
      </c>
      <c r="C136" s="3">
        <v>2.3412182741116744E-2</v>
      </c>
      <c r="D136" s="3">
        <v>3.1005076142131979E-2</v>
      </c>
      <c r="E136" s="3">
        <v>4.8942131979695443E-2</v>
      </c>
    </row>
    <row r="140" spans="1:5" x14ac:dyDescent="0.2">
      <c r="C140" s="7">
        <f>GETPIVOTDATA("Average of incarceration-25",$A$3)*100/GETPIVOTDATA("Average of incarceration-75",$A$3)</f>
        <v>209.0455747799316</v>
      </c>
    </row>
    <row r="142" spans="1:5" x14ac:dyDescent="0.2">
      <c r="D142" s="6"/>
    </row>
  </sheetData>
  <pageMargins left="0.7" right="0.7" top="0.75" bottom="0.75" header="0.3" footer="0.3"/>
  <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Baltimore-Incarceration</vt:lpstr>
      <vt:lpstr>Washington, DC-Incarceration</vt:lpstr>
      <vt:lpstr>Combined Linear Graph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Kim</dc:creator>
  <cp:lastModifiedBy>Michelle Kim</cp:lastModifiedBy>
  <dcterms:created xsi:type="dcterms:W3CDTF">2020-09-15T02:49:07Z</dcterms:created>
  <dcterms:modified xsi:type="dcterms:W3CDTF">2020-09-17T07:45:13Z</dcterms:modified>
</cp:coreProperties>
</file>